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hokichV\Documents\Vladimir Djokic\Proba\"/>
    </mc:Choice>
  </mc:AlternateContent>
  <xr:revisionPtr revIDLastSave="0" documentId="13_ncr:1_{94AA6023-B618-4AAB-8D2D-AA98878996FC}" xr6:coauthVersionLast="36" xr6:coauthVersionMax="36" xr10:uidLastSave="{00000000-0000-0000-0000-000000000000}"/>
  <bookViews>
    <workbookView xWindow="0" yWindow="0" windowWidth="23040" windowHeight="9060" activeTab="2" xr2:uid="{834E23E2-50D8-4C41-8CDA-F5F9CE41DDC7}"/>
  </bookViews>
  <sheets>
    <sheet name="Sheet1" sheetId="1" r:id="rId1"/>
    <sheet name="Sheet2" sheetId="2" r:id="rId2"/>
    <sheet name="Sheet3" sheetId="3" r:id="rId3"/>
  </sheets>
  <definedNames>
    <definedName name="_xlcn.WorksheetConnection_Book1Table21" hidden="1">Table2[]</definedName>
    <definedName name="_xlcn.WorksheetConnection_Book1Table31" hidden="1">Table3[]</definedName>
    <definedName name="_xlcn.WorksheetConnection_Book1Table41" hidden="1">Table4[]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1!Table3"/>
          <x15:modelTable id="Table2" name="Table2" connection="WorksheetConnection_Book1!Table2"/>
          <x15:modelTable id="Table4" name="Table4" connection="WorksheetConnection_Book1!Table4"/>
        </x15:modelTables>
        <x15:modelRelationships>
          <x15:modelRelationship fromTable="Table3" fromColumn="No." toTable="Table4" toColumn="No."/>
          <x15:modelRelationship fromTable="Table2" fromColumn="No." toTable="Table4" toColumn="No."/>
        </x15:modelRelationships>
      </x15:dataModel>
    </ext>
  </extLst>
</workbook>
</file>

<file path=xl/calcChain.xml><?xml version="1.0" encoding="utf-8"?>
<calcChain xmlns="http://schemas.openxmlformats.org/spreadsheetml/2006/main">
  <c r="G344" i="1" l="1"/>
  <c r="I350" i="2"/>
  <c r="H350" i="2"/>
  <c r="G350" i="2"/>
  <c r="F350" i="2"/>
  <c r="E350" i="2"/>
  <c r="D350" i="2"/>
  <c r="H349" i="2"/>
  <c r="I349" i="2" s="1"/>
  <c r="G349" i="2"/>
  <c r="H348" i="2"/>
  <c r="I348" i="2" s="1"/>
  <c r="G348" i="2"/>
  <c r="H347" i="2"/>
  <c r="I347" i="2" s="1"/>
  <c r="G347" i="2"/>
  <c r="H346" i="2"/>
  <c r="I346" i="2" s="1"/>
  <c r="G346" i="2"/>
  <c r="H345" i="2"/>
  <c r="I345" i="2" s="1"/>
  <c r="G345" i="2"/>
  <c r="H344" i="2"/>
  <c r="I344" i="2" s="1"/>
  <c r="G344" i="2"/>
  <c r="H343" i="2"/>
  <c r="I343" i="2" s="1"/>
  <c r="G343" i="2"/>
  <c r="H342" i="2"/>
  <c r="I342" i="2" s="1"/>
  <c r="G342" i="2"/>
  <c r="J341" i="2"/>
  <c r="H341" i="2"/>
  <c r="I341" i="2" s="1"/>
  <c r="G341" i="2"/>
  <c r="H340" i="2"/>
  <c r="I340" i="2" s="1"/>
  <c r="G340" i="2"/>
  <c r="H339" i="2"/>
  <c r="I339" i="2" s="1"/>
  <c r="G339" i="2"/>
  <c r="H338" i="2"/>
  <c r="I338" i="2" s="1"/>
  <c r="G338" i="2"/>
  <c r="H337" i="2"/>
  <c r="J337" i="2" s="1"/>
  <c r="G337" i="2"/>
  <c r="H336" i="2"/>
  <c r="I336" i="2" s="1"/>
  <c r="G336" i="2"/>
  <c r="H335" i="2"/>
  <c r="J335" i="2" s="1"/>
  <c r="G335" i="2"/>
  <c r="H334" i="2"/>
  <c r="I334" i="2" s="1"/>
  <c r="G334" i="2"/>
  <c r="J333" i="2"/>
  <c r="H333" i="2"/>
  <c r="I333" i="2" s="1"/>
  <c r="G333" i="2"/>
  <c r="H332" i="2"/>
  <c r="I332" i="2" s="1"/>
  <c r="G332" i="2"/>
  <c r="H331" i="2"/>
  <c r="J331" i="2" s="1"/>
  <c r="G331" i="2"/>
  <c r="H330" i="2"/>
  <c r="I330" i="2" s="1"/>
  <c r="G330" i="2"/>
  <c r="H329" i="2"/>
  <c r="I329" i="2" s="1"/>
  <c r="G329" i="2"/>
  <c r="H328" i="2"/>
  <c r="J328" i="2" s="1"/>
  <c r="G328" i="2"/>
  <c r="F327" i="2"/>
  <c r="E327" i="2"/>
  <c r="E326" i="2" s="1"/>
  <c r="D327" i="2"/>
  <c r="H325" i="2"/>
  <c r="H324" i="2" s="1"/>
  <c r="G325" i="2"/>
  <c r="G324" i="2" s="1"/>
  <c r="F324" i="2"/>
  <c r="E324" i="2"/>
  <c r="D324" i="2"/>
  <c r="H323" i="2"/>
  <c r="J323" i="2" s="1"/>
  <c r="G323" i="2"/>
  <c r="H322" i="2"/>
  <c r="J322" i="2" s="1"/>
  <c r="G322" i="2"/>
  <c r="H321" i="2"/>
  <c r="J321" i="2" s="1"/>
  <c r="G321" i="2"/>
  <c r="H320" i="2"/>
  <c r="J320" i="2" s="1"/>
  <c r="G320" i="2"/>
  <c r="H319" i="2"/>
  <c r="J319" i="2" s="1"/>
  <c r="G319" i="2"/>
  <c r="H318" i="2"/>
  <c r="J318" i="2" s="1"/>
  <c r="G318" i="2"/>
  <c r="H317" i="2"/>
  <c r="J317" i="2" s="1"/>
  <c r="G317" i="2"/>
  <c r="H316" i="2"/>
  <c r="J316" i="2" s="1"/>
  <c r="G316" i="2"/>
  <c r="H315" i="2"/>
  <c r="J315" i="2" s="1"/>
  <c r="G315" i="2"/>
  <c r="H314" i="2"/>
  <c r="J314" i="2" s="1"/>
  <c r="G314" i="2"/>
  <c r="H313" i="2"/>
  <c r="J313" i="2" s="1"/>
  <c r="G313" i="2"/>
  <c r="I312" i="2"/>
  <c r="H312" i="2"/>
  <c r="J312" i="2" s="1"/>
  <c r="G312" i="2"/>
  <c r="H311" i="2"/>
  <c r="J311" i="2" s="1"/>
  <c r="G311" i="2"/>
  <c r="H310" i="2"/>
  <c r="J310" i="2" s="1"/>
  <c r="G310" i="2"/>
  <c r="H309" i="2"/>
  <c r="J309" i="2" s="1"/>
  <c r="G309" i="2"/>
  <c r="H308" i="2"/>
  <c r="J308" i="2" s="1"/>
  <c r="G308" i="2"/>
  <c r="H307" i="2"/>
  <c r="J307" i="2" s="1"/>
  <c r="G307" i="2"/>
  <c r="H306" i="2"/>
  <c r="J306" i="2" s="1"/>
  <c r="G306" i="2"/>
  <c r="H305" i="2"/>
  <c r="J305" i="2" s="1"/>
  <c r="G305" i="2"/>
  <c r="H304" i="2"/>
  <c r="J304" i="2" s="1"/>
  <c r="G304" i="2"/>
  <c r="H303" i="2"/>
  <c r="J303" i="2" s="1"/>
  <c r="G303" i="2"/>
  <c r="F302" i="2"/>
  <c r="E302" i="2"/>
  <c r="D302" i="2"/>
  <c r="H301" i="2"/>
  <c r="G301" i="2"/>
  <c r="G300" i="2" s="1"/>
  <c r="F300" i="2"/>
  <c r="F299" i="2" s="1"/>
  <c r="E300" i="2"/>
  <c r="E299" i="2" s="1"/>
  <c r="E298" i="2" s="1"/>
  <c r="D300" i="2"/>
  <c r="H297" i="2"/>
  <c r="J297" i="2" s="1"/>
  <c r="G297" i="2"/>
  <c r="H296" i="2"/>
  <c r="J296" i="2" s="1"/>
  <c r="G296" i="2"/>
  <c r="H295" i="2"/>
  <c r="J295" i="2" s="1"/>
  <c r="G295" i="2"/>
  <c r="H294" i="2"/>
  <c r="J294" i="2" s="1"/>
  <c r="G294" i="2"/>
  <c r="H293" i="2"/>
  <c r="J293" i="2" s="1"/>
  <c r="G293" i="2"/>
  <c r="H292" i="2"/>
  <c r="J292" i="2" s="1"/>
  <c r="G292" i="2"/>
  <c r="H291" i="2"/>
  <c r="J291" i="2" s="1"/>
  <c r="G291" i="2"/>
  <c r="H290" i="2"/>
  <c r="J290" i="2" s="1"/>
  <c r="G290" i="2"/>
  <c r="I289" i="2"/>
  <c r="H289" i="2"/>
  <c r="J289" i="2" s="1"/>
  <c r="G289" i="2"/>
  <c r="H288" i="2"/>
  <c r="J288" i="2" s="1"/>
  <c r="G288" i="2"/>
  <c r="H287" i="2"/>
  <c r="J287" i="2" s="1"/>
  <c r="G287" i="2"/>
  <c r="H286" i="2"/>
  <c r="J286" i="2" s="1"/>
  <c r="G286" i="2"/>
  <c r="H285" i="2"/>
  <c r="J285" i="2" s="1"/>
  <c r="G285" i="2"/>
  <c r="H284" i="2"/>
  <c r="J284" i="2" s="1"/>
  <c r="G284" i="2"/>
  <c r="I283" i="2"/>
  <c r="H283" i="2"/>
  <c r="J283" i="2" s="1"/>
  <c r="G283" i="2"/>
  <c r="H282" i="2"/>
  <c r="J282" i="2" s="1"/>
  <c r="G282" i="2"/>
  <c r="H281" i="2"/>
  <c r="J281" i="2" s="1"/>
  <c r="G281" i="2"/>
  <c r="H280" i="2"/>
  <c r="J280" i="2" s="1"/>
  <c r="G280" i="2"/>
  <c r="H279" i="2"/>
  <c r="J279" i="2" s="1"/>
  <c r="G279" i="2"/>
  <c r="G275" i="2" s="1"/>
  <c r="G274" i="2" s="1"/>
  <c r="H278" i="2"/>
  <c r="J278" i="2" s="1"/>
  <c r="G278" i="2"/>
  <c r="H277" i="2"/>
  <c r="J277" i="2" s="1"/>
  <c r="G277" i="2"/>
  <c r="H276" i="2"/>
  <c r="J276" i="2" s="1"/>
  <c r="G276" i="2"/>
  <c r="F275" i="2"/>
  <c r="F274" i="2" s="1"/>
  <c r="E275" i="2"/>
  <c r="E274" i="2" s="1"/>
  <c r="D275" i="2"/>
  <c r="D274" i="2" s="1"/>
  <c r="H273" i="2"/>
  <c r="J273" i="2" s="1"/>
  <c r="G273" i="2"/>
  <c r="J272" i="2"/>
  <c r="H272" i="2"/>
  <c r="I272" i="2" s="1"/>
  <c r="G272" i="2"/>
  <c r="J271" i="2"/>
  <c r="H271" i="2"/>
  <c r="I271" i="2" s="1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G252" i="2" s="1"/>
  <c r="H252" i="2"/>
  <c r="J252" i="2" s="1"/>
  <c r="F252" i="2"/>
  <c r="E252" i="2"/>
  <c r="D252" i="2"/>
  <c r="H251" i="2"/>
  <c r="J251" i="2" s="1"/>
  <c r="G251" i="2"/>
  <c r="H250" i="2"/>
  <c r="G250" i="2"/>
  <c r="J249" i="2"/>
  <c r="H249" i="2"/>
  <c r="I249" i="2" s="1"/>
  <c r="G249" i="2"/>
  <c r="H248" i="2"/>
  <c r="G248" i="2"/>
  <c r="H247" i="2"/>
  <c r="J247" i="2" s="1"/>
  <c r="G247" i="2"/>
  <c r="H246" i="2"/>
  <c r="G246" i="2"/>
  <c r="H245" i="2"/>
  <c r="J245" i="2" s="1"/>
  <c r="G245" i="2"/>
  <c r="H244" i="2"/>
  <c r="G244" i="2"/>
  <c r="H243" i="2"/>
  <c r="J243" i="2" s="1"/>
  <c r="G243" i="2"/>
  <c r="H242" i="2"/>
  <c r="G242" i="2"/>
  <c r="J241" i="2"/>
  <c r="H241" i="2"/>
  <c r="I241" i="2" s="1"/>
  <c r="G241" i="2"/>
  <c r="H240" i="2"/>
  <c r="G240" i="2"/>
  <c r="H239" i="2"/>
  <c r="J239" i="2" s="1"/>
  <c r="G239" i="2"/>
  <c r="H238" i="2"/>
  <c r="G238" i="2"/>
  <c r="H237" i="2"/>
  <c r="J237" i="2" s="1"/>
  <c r="G237" i="2"/>
  <c r="H236" i="2"/>
  <c r="G236" i="2"/>
  <c r="H235" i="2"/>
  <c r="J235" i="2" s="1"/>
  <c r="G235" i="2"/>
  <c r="H234" i="2"/>
  <c r="G234" i="2"/>
  <c r="H233" i="2"/>
  <c r="I233" i="2" s="1"/>
  <c r="G233" i="2"/>
  <c r="H232" i="2"/>
  <c r="G232" i="2"/>
  <c r="H231" i="2"/>
  <c r="G231" i="2"/>
  <c r="G230" i="2" s="1"/>
  <c r="F230" i="2"/>
  <c r="E230" i="2"/>
  <c r="D230" i="2"/>
  <c r="H228" i="2"/>
  <c r="I228" i="2" s="1"/>
  <c r="G228" i="2"/>
  <c r="H227" i="2"/>
  <c r="I227" i="2" s="1"/>
  <c r="I226" i="2" s="1"/>
  <c r="G227" i="2"/>
  <c r="F226" i="2"/>
  <c r="E226" i="2"/>
  <c r="D226" i="2"/>
  <c r="J225" i="2"/>
  <c r="H225" i="2"/>
  <c r="I225" i="2" s="1"/>
  <c r="G225" i="2"/>
  <c r="H224" i="2"/>
  <c r="I224" i="2" s="1"/>
  <c r="G224" i="2"/>
  <c r="H223" i="2"/>
  <c r="J223" i="2" s="1"/>
  <c r="G223" i="2"/>
  <c r="H222" i="2"/>
  <c r="I222" i="2" s="1"/>
  <c r="G222" i="2"/>
  <c r="I221" i="2"/>
  <c r="H221" i="2"/>
  <c r="J221" i="2" s="1"/>
  <c r="G221" i="2"/>
  <c r="H220" i="2"/>
  <c r="I220" i="2" s="1"/>
  <c r="G220" i="2"/>
  <c r="H219" i="2"/>
  <c r="J219" i="2" s="1"/>
  <c r="G219" i="2"/>
  <c r="H218" i="2"/>
  <c r="I218" i="2" s="1"/>
  <c r="G218" i="2"/>
  <c r="H217" i="2"/>
  <c r="J217" i="2" s="1"/>
  <c r="G217" i="2"/>
  <c r="H216" i="2"/>
  <c r="I216" i="2" s="1"/>
  <c r="G216" i="2"/>
  <c r="H215" i="2"/>
  <c r="J215" i="2" s="1"/>
  <c r="G215" i="2"/>
  <c r="G214" i="2"/>
  <c r="F214" i="2"/>
  <c r="E214" i="2"/>
  <c r="D214" i="2"/>
  <c r="H213" i="2"/>
  <c r="J213" i="2" s="1"/>
  <c r="G213" i="2"/>
  <c r="J212" i="2"/>
  <c r="I212" i="2"/>
  <c r="H212" i="2"/>
  <c r="G212" i="2"/>
  <c r="H211" i="2"/>
  <c r="J211" i="2" s="1"/>
  <c r="G211" i="2"/>
  <c r="J210" i="2"/>
  <c r="I210" i="2"/>
  <c r="H210" i="2"/>
  <c r="G210" i="2"/>
  <c r="H209" i="2"/>
  <c r="J209" i="2" s="1"/>
  <c r="G209" i="2"/>
  <c r="J208" i="2"/>
  <c r="I208" i="2"/>
  <c r="H208" i="2"/>
  <c r="G208" i="2"/>
  <c r="H207" i="2"/>
  <c r="J207" i="2" s="1"/>
  <c r="G207" i="2"/>
  <c r="J206" i="2"/>
  <c r="I206" i="2"/>
  <c r="H206" i="2"/>
  <c r="G206" i="2"/>
  <c r="I205" i="2"/>
  <c r="H205" i="2"/>
  <c r="J205" i="2" s="1"/>
  <c r="G205" i="2"/>
  <c r="I204" i="2"/>
  <c r="H204" i="2"/>
  <c r="J204" i="2" s="1"/>
  <c r="G204" i="2"/>
  <c r="H203" i="2"/>
  <c r="J203" i="2" s="1"/>
  <c r="G203" i="2"/>
  <c r="G201" i="2" s="1"/>
  <c r="J202" i="2"/>
  <c r="H202" i="2"/>
  <c r="I202" i="2" s="1"/>
  <c r="G202" i="2"/>
  <c r="F201" i="2"/>
  <c r="E201" i="2"/>
  <c r="D201" i="2"/>
  <c r="H200" i="2"/>
  <c r="G200" i="2"/>
  <c r="H199" i="2"/>
  <c r="J199" i="2" s="1"/>
  <c r="G199" i="2"/>
  <c r="H198" i="2"/>
  <c r="G198" i="2"/>
  <c r="J197" i="2"/>
  <c r="I197" i="2"/>
  <c r="H197" i="2"/>
  <c r="G197" i="2"/>
  <c r="H196" i="2"/>
  <c r="G196" i="2"/>
  <c r="H195" i="2"/>
  <c r="J195" i="2" s="1"/>
  <c r="G195" i="2"/>
  <c r="H194" i="2"/>
  <c r="G194" i="2"/>
  <c r="I193" i="2"/>
  <c r="H193" i="2"/>
  <c r="J193" i="2" s="1"/>
  <c r="G193" i="2"/>
  <c r="H192" i="2"/>
  <c r="G192" i="2"/>
  <c r="H191" i="2"/>
  <c r="J191" i="2" s="1"/>
  <c r="G191" i="2"/>
  <c r="H190" i="2"/>
  <c r="G190" i="2"/>
  <c r="H189" i="2"/>
  <c r="J189" i="2" s="1"/>
  <c r="G189" i="2"/>
  <c r="H188" i="2"/>
  <c r="G188" i="2"/>
  <c r="H187" i="2"/>
  <c r="J187" i="2" s="1"/>
  <c r="G187" i="2"/>
  <c r="G186" i="2" s="1"/>
  <c r="F186" i="2"/>
  <c r="E186" i="2"/>
  <c r="D186" i="2"/>
  <c r="D185" i="2" s="1"/>
  <c r="H184" i="2"/>
  <c r="I184" i="2" s="1"/>
  <c r="G184" i="2"/>
  <c r="J183" i="2"/>
  <c r="H183" i="2"/>
  <c r="I183" i="2" s="1"/>
  <c r="G183" i="2"/>
  <c r="I182" i="2"/>
  <c r="H182" i="2"/>
  <c r="J182" i="2" s="1"/>
  <c r="G182" i="2"/>
  <c r="H181" i="2"/>
  <c r="I181" i="2" s="1"/>
  <c r="G181" i="2"/>
  <c r="I180" i="2"/>
  <c r="H180" i="2"/>
  <c r="J180" i="2" s="1"/>
  <c r="G180" i="2"/>
  <c r="H179" i="2"/>
  <c r="I179" i="2" s="1"/>
  <c r="G179" i="2"/>
  <c r="H178" i="2"/>
  <c r="J178" i="2" s="1"/>
  <c r="G178" i="2"/>
  <c r="H177" i="2"/>
  <c r="I177" i="2" s="1"/>
  <c r="G177" i="2"/>
  <c r="H176" i="2"/>
  <c r="J176" i="2" s="1"/>
  <c r="G176" i="2"/>
  <c r="H175" i="2"/>
  <c r="I175" i="2" s="1"/>
  <c r="G175" i="2"/>
  <c r="J174" i="2"/>
  <c r="H174" i="2"/>
  <c r="I174" i="2" s="1"/>
  <c r="G174" i="2"/>
  <c r="H173" i="2"/>
  <c r="I173" i="2" s="1"/>
  <c r="G173" i="2"/>
  <c r="H172" i="2"/>
  <c r="J172" i="2" s="1"/>
  <c r="G172" i="2"/>
  <c r="H171" i="2"/>
  <c r="I171" i="2" s="1"/>
  <c r="G171" i="2"/>
  <c r="H170" i="2"/>
  <c r="J170" i="2" s="1"/>
  <c r="G170" i="2"/>
  <c r="H169" i="2"/>
  <c r="I169" i="2" s="1"/>
  <c r="G169" i="2"/>
  <c r="I168" i="2"/>
  <c r="H168" i="2"/>
  <c r="J168" i="2" s="1"/>
  <c r="G168" i="2"/>
  <c r="H167" i="2"/>
  <c r="I167" i="2" s="1"/>
  <c r="G167" i="2"/>
  <c r="H166" i="2"/>
  <c r="J166" i="2" s="1"/>
  <c r="G166" i="2"/>
  <c r="H165" i="2"/>
  <c r="I165" i="2" s="1"/>
  <c r="G165" i="2"/>
  <c r="H164" i="2"/>
  <c r="J164" i="2" s="1"/>
  <c r="G164" i="2"/>
  <c r="F163" i="2"/>
  <c r="E163" i="2"/>
  <c r="D163" i="2"/>
  <c r="H162" i="2"/>
  <c r="J162" i="2" s="1"/>
  <c r="G162" i="2"/>
  <c r="H161" i="2"/>
  <c r="J161" i="2" s="1"/>
  <c r="G161" i="2"/>
  <c r="H160" i="2"/>
  <c r="J160" i="2" s="1"/>
  <c r="G160" i="2"/>
  <c r="H159" i="2"/>
  <c r="J159" i="2" s="1"/>
  <c r="G159" i="2"/>
  <c r="H158" i="2"/>
  <c r="J158" i="2" s="1"/>
  <c r="G158" i="2"/>
  <c r="H157" i="2"/>
  <c r="J157" i="2" s="1"/>
  <c r="G157" i="2"/>
  <c r="H156" i="2"/>
  <c r="J156" i="2" s="1"/>
  <c r="G156" i="2"/>
  <c r="H155" i="2"/>
  <c r="J155" i="2" s="1"/>
  <c r="G155" i="2"/>
  <c r="H154" i="2"/>
  <c r="J154" i="2" s="1"/>
  <c r="G154" i="2"/>
  <c r="H153" i="2"/>
  <c r="J153" i="2" s="1"/>
  <c r="G153" i="2"/>
  <c r="H152" i="2"/>
  <c r="J152" i="2" s="1"/>
  <c r="G152" i="2"/>
  <c r="H151" i="2"/>
  <c r="J151" i="2" s="1"/>
  <c r="G151" i="2"/>
  <c r="H150" i="2"/>
  <c r="J150" i="2" s="1"/>
  <c r="G150" i="2"/>
  <c r="H149" i="2"/>
  <c r="J149" i="2" s="1"/>
  <c r="G149" i="2"/>
  <c r="H148" i="2"/>
  <c r="J148" i="2" s="1"/>
  <c r="G148" i="2"/>
  <c r="H147" i="2"/>
  <c r="J147" i="2" s="1"/>
  <c r="G147" i="2"/>
  <c r="H146" i="2"/>
  <c r="J146" i="2" s="1"/>
  <c r="G146" i="2"/>
  <c r="H145" i="2"/>
  <c r="J145" i="2" s="1"/>
  <c r="G145" i="2"/>
  <c r="H144" i="2"/>
  <c r="J144" i="2" s="1"/>
  <c r="G144" i="2"/>
  <c r="H143" i="2"/>
  <c r="J143" i="2" s="1"/>
  <c r="G143" i="2"/>
  <c r="H142" i="2"/>
  <c r="J142" i="2" s="1"/>
  <c r="G142" i="2"/>
  <c r="G141" i="2" s="1"/>
  <c r="F141" i="2"/>
  <c r="E141" i="2"/>
  <c r="D141" i="2"/>
  <c r="H139" i="2"/>
  <c r="J139" i="2" s="1"/>
  <c r="G139" i="2"/>
  <c r="H138" i="2"/>
  <c r="G138" i="2"/>
  <c r="H137" i="2"/>
  <c r="J137" i="2" s="1"/>
  <c r="G137" i="2"/>
  <c r="H136" i="2"/>
  <c r="G136" i="2"/>
  <c r="J135" i="2"/>
  <c r="I135" i="2"/>
  <c r="H135" i="2"/>
  <c r="G135" i="2"/>
  <c r="H134" i="2"/>
  <c r="G134" i="2"/>
  <c r="H133" i="2"/>
  <c r="J133" i="2" s="1"/>
  <c r="G133" i="2"/>
  <c r="H132" i="2"/>
  <c r="G132" i="2"/>
  <c r="H131" i="2"/>
  <c r="J131" i="2" s="1"/>
  <c r="G131" i="2"/>
  <c r="H130" i="2"/>
  <c r="G130" i="2"/>
  <c r="H129" i="2"/>
  <c r="J129" i="2" s="1"/>
  <c r="G129" i="2"/>
  <c r="H128" i="2"/>
  <c r="G128" i="2"/>
  <c r="I127" i="2"/>
  <c r="H127" i="2"/>
  <c r="J127" i="2" s="1"/>
  <c r="G127" i="2"/>
  <c r="H126" i="2"/>
  <c r="G126" i="2"/>
  <c r="H125" i="2"/>
  <c r="J125" i="2" s="1"/>
  <c r="G125" i="2"/>
  <c r="H124" i="2"/>
  <c r="G124" i="2"/>
  <c r="H123" i="2"/>
  <c r="G123" i="2"/>
  <c r="H122" i="2"/>
  <c r="G122" i="2"/>
  <c r="H121" i="2"/>
  <c r="J121" i="2" s="1"/>
  <c r="G121" i="2"/>
  <c r="H120" i="2"/>
  <c r="G120" i="2"/>
  <c r="J119" i="2"/>
  <c r="H119" i="2"/>
  <c r="I119" i="2" s="1"/>
  <c r="G119" i="2"/>
  <c r="G118" i="2" s="1"/>
  <c r="F118" i="2"/>
  <c r="E118" i="2"/>
  <c r="D118" i="2"/>
  <c r="J117" i="2"/>
  <c r="H117" i="2"/>
  <c r="I117" i="2" s="1"/>
  <c r="G117" i="2"/>
  <c r="H116" i="2"/>
  <c r="J116" i="2" s="1"/>
  <c r="G116" i="2"/>
  <c r="H115" i="2"/>
  <c r="I115" i="2" s="1"/>
  <c r="G115" i="2"/>
  <c r="H114" i="2"/>
  <c r="J114" i="2" s="1"/>
  <c r="G114" i="2"/>
  <c r="J113" i="2"/>
  <c r="H113" i="2"/>
  <c r="I113" i="2" s="1"/>
  <c r="G113" i="2"/>
  <c r="H112" i="2"/>
  <c r="J112" i="2" s="1"/>
  <c r="G112" i="2"/>
  <c r="H111" i="2"/>
  <c r="I111" i="2" s="1"/>
  <c r="G111" i="2"/>
  <c r="I110" i="2"/>
  <c r="H110" i="2"/>
  <c r="J110" i="2" s="1"/>
  <c r="G110" i="2"/>
  <c r="H109" i="2"/>
  <c r="I109" i="2" s="1"/>
  <c r="G109" i="2"/>
  <c r="H108" i="2"/>
  <c r="J108" i="2" s="1"/>
  <c r="G108" i="2"/>
  <c r="J107" i="2"/>
  <c r="H107" i="2"/>
  <c r="I107" i="2" s="1"/>
  <c r="G107" i="2"/>
  <c r="H106" i="2"/>
  <c r="J106" i="2" s="1"/>
  <c r="G106" i="2"/>
  <c r="J105" i="2"/>
  <c r="H105" i="2"/>
  <c r="I105" i="2" s="1"/>
  <c r="G105" i="2"/>
  <c r="H104" i="2"/>
  <c r="J104" i="2" s="1"/>
  <c r="G104" i="2"/>
  <c r="H103" i="2"/>
  <c r="I103" i="2" s="1"/>
  <c r="G103" i="2"/>
  <c r="I102" i="2"/>
  <c r="H102" i="2"/>
  <c r="J102" i="2" s="1"/>
  <c r="G102" i="2"/>
  <c r="J101" i="2"/>
  <c r="H101" i="2"/>
  <c r="I101" i="2" s="1"/>
  <c r="G101" i="2"/>
  <c r="H100" i="2"/>
  <c r="J100" i="2" s="1"/>
  <c r="G100" i="2"/>
  <c r="J99" i="2"/>
  <c r="H99" i="2"/>
  <c r="I99" i="2" s="1"/>
  <c r="G99" i="2"/>
  <c r="H98" i="2"/>
  <c r="J98" i="2" s="1"/>
  <c r="G98" i="2"/>
  <c r="H97" i="2"/>
  <c r="I97" i="2" s="1"/>
  <c r="G97" i="2"/>
  <c r="F96" i="2"/>
  <c r="E96" i="2"/>
  <c r="D96" i="2"/>
  <c r="J95" i="2"/>
  <c r="H95" i="2"/>
  <c r="I95" i="2" s="1"/>
  <c r="G95" i="2"/>
  <c r="H94" i="2"/>
  <c r="J94" i="2" s="1"/>
  <c r="G94" i="2"/>
  <c r="H93" i="2"/>
  <c r="I93" i="2" s="1"/>
  <c r="G93" i="2"/>
  <c r="H92" i="2"/>
  <c r="J92" i="2" s="1"/>
  <c r="G92" i="2"/>
  <c r="H91" i="2"/>
  <c r="I91" i="2" s="1"/>
  <c r="G91" i="2"/>
  <c r="H90" i="2"/>
  <c r="J90" i="2" s="1"/>
  <c r="G90" i="2"/>
  <c r="H89" i="2"/>
  <c r="I89" i="2" s="1"/>
  <c r="G89" i="2"/>
  <c r="H88" i="2"/>
  <c r="J88" i="2" s="1"/>
  <c r="G88" i="2"/>
  <c r="H87" i="2"/>
  <c r="I87" i="2" s="1"/>
  <c r="G87" i="2"/>
  <c r="H86" i="2"/>
  <c r="I86" i="2" s="1"/>
  <c r="G86" i="2"/>
  <c r="H85" i="2"/>
  <c r="I85" i="2" s="1"/>
  <c r="G85" i="2"/>
  <c r="J84" i="2"/>
  <c r="H84" i="2"/>
  <c r="I84" i="2" s="1"/>
  <c r="G84" i="2"/>
  <c r="H83" i="2"/>
  <c r="I83" i="2" s="1"/>
  <c r="G83" i="2"/>
  <c r="H82" i="2"/>
  <c r="J82" i="2" s="1"/>
  <c r="G82" i="2"/>
  <c r="H81" i="2"/>
  <c r="I81" i="2" s="1"/>
  <c r="G81" i="2"/>
  <c r="H80" i="2"/>
  <c r="J80" i="2" s="1"/>
  <c r="G80" i="2"/>
  <c r="J79" i="2"/>
  <c r="H79" i="2"/>
  <c r="I79" i="2" s="1"/>
  <c r="G79" i="2"/>
  <c r="J78" i="2"/>
  <c r="I78" i="2"/>
  <c r="H78" i="2"/>
  <c r="G78" i="2"/>
  <c r="H77" i="2"/>
  <c r="I77" i="2" s="1"/>
  <c r="G77" i="2"/>
  <c r="H76" i="2"/>
  <c r="J76" i="2" s="1"/>
  <c r="G76" i="2"/>
  <c r="H75" i="2"/>
  <c r="J75" i="2" s="1"/>
  <c r="G75" i="2"/>
  <c r="G74" i="2" s="1"/>
  <c r="F74" i="2"/>
  <c r="F73" i="2" s="1"/>
  <c r="E74" i="2"/>
  <c r="E73" i="2" s="1"/>
  <c r="D74" i="2"/>
  <c r="D73" i="2" s="1"/>
  <c r="H72" i="2"/>
  <c r="I72" i="2" s="1"/>
  <c r="G72" i="2"/>
  <c r="H71" i="2"/>
  <c r="J71" i="2" s="1"/>
  <c r="G71" i="2"/>
  <c r="G69" i="2" s="1"/>
  <c r="H70" i="2"/>
  <c r="J70" i="2" s="1"/>
  <c r="G70" i="2"/>
  <c r="F69" i="2"/>
  <c r="E69" i="2"/>
  <c r="D69" i="2"/>
  <c r="D68" i="2"/>
  <c r="J67" i="2"/>
  <c r="I67" i="2"/>
  <c r="H67" i="2"/>
  <c r="G67" i="2"/>
  <c r="H66" i="2"/>
  <c r="I66" i="2" s="1"/>
  <c r="G66" i="2"/>
  <c r="H65" i="2"/>
  <c r="J65" i="2" s="1"/>
  <c r="G65" i="2"/>
  <c r="H64" i="2"/>
  <c r="I64" i="2" s="1"/>
  <c r="G64" i="2"/>
  <c r="I63" i="2"/>
  <c r="H63" i="2"/>
  <c r="J63" i="2" s="1"/>
  <c r="G63" i="2"/>
  <c r="H62" i="2"/>
  <c r="J62" i="2" s="1"/>
  <c r="G62" i="2"/>
  <c r="H61" i="2"/>
  <c r="J61" i="2" s="1"/>
  <c r="G61" i="2"/>
  <c r="H60" i="2"/>
  <c r="J60" i="2" s="1"/>
  <c r="G60" i="2"/>
  <c r="H59" i="2"/>
  <c r="J59" i="2" s="1"/>
  <c r="G59" i="2"/>
  <c r="H58" i="2"/>
  <c r="J58" i="2" s="1"/>
  <c r="G58" i="2"/>
  <c r="H57" i="2"/>
  <c r="J57" i="2" s="1"/>
  <c r="G57" i="2"/>
  <c r="H56" i="2"/>
  <c r="J56" i="2" s="1"/>
  <c r="G56" i="2"/>
  <c r="H55" i="2"/>
  <c r="J55" i="2" s="1"/>
  <c r="G55" i="2"/>
  <c r="H54" i="2"/>
  <c r="J54" i="2" s="1"/>
  <c r="G54" i="2"/>
  <c r="H53" i="2"/>
  <c r="J53" i="2" s="1"/>
  <c r="G53" i="2"/>
  <c r="H52" i="2"/>
  <c r="J52" i="2" s="1"/>
  <c r="G52" i="2"/>
  <c r="H51" i="2"/>
  <c r="J51" i="2" s="1"/>
  <c r="G51" i="2"/>
  <c r="H50" i="2"/>
  <c r="J50" i="2" s="1"/>
  <c r="G50" i="2"/>
  <c r="H49" i="2"/>
  <c r="J49" i="2" s="1"/>
  <c r="G49" i="2"/>
  <c r="H48" i="2"/>
  <c r="J48" i="2" s="1"/>
  <c r="G48" i="2"/>
  <c r="H47" i="2"/>
  <c r="G47" i="2"/>
  <c r="G46" i="2" s="1"/>
  <c r="F46" i="2"/>
  <c r="E46" i="2"/>
  <c r="D46" i="2"/>
  <c r="H45" i="2"/>
  <c r="I45" i="2" s="1"/>
  <c r="G45" i="2"/>
  <c r="H44" i="2"/>
  <c r="I44" i="2" s="1"/>
  <c r="G44" i="2"/>
  <c r="H43" i="2"/>
  <c r="I43" i="2" s="1"/>
  <c r="G43" i="2"/>
  <c r="J42" i="2"/>
  <c r="H42" i="2"/>
  <c r="I42" i="2" s="1"/>
  <c r="G42" i="2"/>
  <c r="H41" i="2"/>
  <c r="I41" i="2" s="1"/>
  <c r="G41" i="2"/>
  <c r="H40" i="2"/>
  <c r="I40" i="2" s="1"/>
  <c r="G40" i="2"/>
  <c r="J39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J34" i="2"/>
  <c r="H34" i="2"/>
  <c r="I34" i="2" s="1"/>
  <c r="G34" i="2"/>
  <c r="H33" i="2"/>
  <c r="I33" i="2" s="1"/>
  <c r="G33" i="2"/>
  <c r="H32" i="2"/>
  <c r="I32" i="2" s="1"/>
  <c r="G32" i="2"/>
  <c r="J31" i="2"/>
  <c r="H31" i="2"/>
  <c r="I31" i="2" s="1"/>
  <c r="G31" i="2"/>
  <c r="H30" i="2"/>
  <c r="I30" i="2" s="1"/>
  <c r="G30" i="2"/>
  <c r="H29" i="2"/>
  <c r="J29" i="2" s="1"/>
  <c r="G29" i="2"/>
  <c r="J28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G24" i="2" s="1"/>
  <c r="F24" i="2"/>
  <c r="F23" i="2" s="1"/>
  <c r="E24" i="2"/>
  <c r="D24" i="2"/>
  <c r="H22" i="2"/>
  <c r="I22" i="2" s="1"/>
  <c r="G22" i="2"/>
  <c r="G20" i="2" s="1"/>
  <c r="H21" i="2"/>
  <c r="H20" i="2" s="1"/>
  <c r="G21" i="2"/>
  <c r="F20" i="2"/>
  <c r="E20" i="2"/>
  <c r="D20" i="2"/>
  <c r="H19" i="2"/>
  <c r="J19" i="2" s="1"/>
  <c r="G19" i="2"/>
  <c r="H18" i="2"/>
  <c r="H17" i="2" s="1"/>
  <c r="G18" i="2"/>
  <c r="G17" i="2" s="1"/>
  <c r="F17" i="2"/>
  <c r="E17" i="2"/>
  <c r="D17" i="2"/>
  <c r="H16" i="2"/>
  <c r="I16" i="2" s="1"/>
  <c r="G16" i="2"/>
  <c r="H15" i="2"/>
  <c r="H14" i="2" s="1"/>
  <c r="G15" i="2"/>
  <c r="G14" i="2" s="1"/>
  <c r="F14" i="2"/>
  <c r="E14" i="2"/>
  <c r="D14" i="2"/>
  <c r="H13" i="2"/>
  <c r="J13" i="2" s="1"/>
  <c r="G13" i="2"/>
  <c r="I12" i="2"/>
  <c r="H12" i="2"/>
  <c r="J12" i="2" s="1"/>
  <c r="G12" i="2"/>
  <c r="I11" i="2"/>
  <c r="H11" i="2"/>
  <c r="J11" i="2" s="1"/>
  <c r="G11" i="2"/>
  <c r="I10" i="2"/>
  <c r="H10" i="2"/>
  <c r="J10" i="2" s="1"/>
  <c r="G10" i="2"/>
  <c r="G9" i="2" s="1"/>
  <c r="F9" i="2"/>
  <c r="E9" i="2"/>
  <c r="D9" i="2"/>
  <c r="H8" i="2"/>
  <c r="J8" i="2" s="1"/>
  <c r="G8" i="2"/>
  <c r="H7" i="2"/>
  <c r="I7" i="2" s="1"/>
  <c r="G7" i="2"/>
  <c r="H6" i="2"/>
  <c r="F6" i="2"/>
  <c r="E6" i="2"/>
  <c r="D6" i="2"/>
  <c r="H5" i="2"/>
  <c r="J5" i="2" s="1"/>
  <c r="G5" i="2"/>
  <c r="G3" i="2" s="1"/>
  <c r="H4" i="2"/>
  <c r="J4" i="2" s="1"/>
  <c r="G4" i="2"/>
  <c r="F3" i="2"/>
  <c r="F2" i="2" s="1"/>
  <c r="E3" i="2"/>
  <c r="D3" i="2"/>
  <c r="H9" i="2" l="1"/>
  <c r="J9" i="2" s="1"/>
  <c r="J30" i="2"/>
  <c r="J33" i="2"/>
  <c r="I172" i="2"/>
  <c r="I178" i="2"/>
  <c r="I207" i="2"/>
  <c r="I209" i="2"/>
  <c r="I211" i="2"/>
  <c r="I213" i="2"/>
  <c r="I215" i="2"/>
  <c r="I337" i="2"/>
  <c r="I65" i="2"/>
  <c r="I82" i="2"/>
  <c r="J111" i="2"/>
  <c r="I131" i="2"/>
  <c r="I273" i="2"/>
  <c r="I252" i="2" s="1"/>
  <c r="I304" i="2"/>
  <c r="J20" i="2"/>
  <c r="J184" i="2"/>
  <c r="H201" i="2"/>
  <c r="J201" i="2" s="1"/>
  <c r="I203" i="2"/>
  <c r="I201" i="2" s="1"/>
  <c r="I219" i="2"/>
  <c r="J233" i="2"/>
  <c r="J14" i="2"/>
  <c r="J17" i="2"/>
  <c r="I90" i="2"/>
  <c r="I237" i="2"/>
  <c r="J15" i="2"/>
  <c r="J26" i="2"/>
  <c r="I29" i="2"/>
  <c r="I24" i="2" s="1"/>
  <c r="J38" i="2"/>
  <c r="J41" i="2"/>
  <c r="J167" i="2"/>
  <c r="J173" i="2"/>
  <c r="J338" i="2"/>
  <c r="J97" i="2"/>
  <c r="J103" i="2"/>
  <c r="I189" i="2"/>
  <c r="J329" i="2"/>
  <c r="E23" i="2"/>
  <c r="H118" i="2"/>
  <c r="J118" i="2" s="1"/>
  <c r="D2" i="2"/>
  <c r="E2" i="2"/>
  <c r="J36" i="2"/>
  <c r="J44" i="2"/>
  <c r="H46" i="2"/>
  <c r="J46" i="2" s="1"/>
  <c r="I80" i="2"/>
  <c r="I88" i="2"/>
  <c r="J93" i="2"/>
  <c r="H141" i="2"/>
  <c r="J141" i="2" s="1"/>
  <c r="I143" i="2"/>
  <c r="I145" i="2"/>
  <c r="I147" i="2"/>
  <c r="I149" i="2"/>
  <c r="I151" i="2"/>
  <c r="I153" i="2"/>
  <c r="I155" i="2"/>
  <c r="I157" i="2"/>
  <c r="I159" i="2"/>
  <c r="I161" i="2"/>
  <c r="J165" i="2"/>
  <c r="I170" i="2"/>
  <c r="I217" i="2"/>
  <c r="H230" i="2"/>
  <c r="J230" i="2" s="1"/>
  <c r="F326" i="2"/>
  <c r="I335" i="2"/>
  <c r="J343" i="2"/>
  <c r="J346" i="2"/>
  <c r="J349" i="2"/>
  <c r="E68" i="2"/>
  <c r="H163" i="2"/>
  <c r="J163" i="2" s="1"/>
  <c r="E185" i="2"/>
  <c r="G226" i="2"/>
  <c r="G185" i="2" s="1"/>
  <c r="I320" i="2"/>
  <c r="J330" i="2"/>
  <c r="J6" i="2"/>
  <c r="H24" i="2"/>
  <c r="J24" i="2" s="1"/>
  <c r="F68" i="2"/>
  <c r="D299" i="2"/>
  <c r="D298" i="2" s="1"/>
  <c r="G302" i="2"/>
  <c r="G299" i="2" s="1"/>
  <c r="G298" i="2" s="1"/>
  <c r="G6" i="2"/>
  <c r="I13" i="2"/>
  <c r="I9" i="2" s="1"/>
  <c r="J37" i="2"/>
  <c r="J45" i="2"/>
  <c r="I76" i="2"/>
  <c r="J86" i="2"/>
  <c r="I94" i="2"/>
  <c r="G96" i="2"/>
  <c r="G73" i="2" s="1"/>
  <c r="G68" i="2" s="1"/>
  <c r="I123" i="2"/>
  <c r="I139" i="2"/>
  <c r="I166" i="2"/>
  <c r="I176" i="2"/>
  <c r="J181" i="2"/>
  <c r="I223" i="2"/>
  <c r="J228" i="2"/>
  <c r="I245" i="2"/>
  <c r="I291" i="2"/>
  <c r="J347" i="2"/>
  <c r="J27" i="2"/>
  <c r="J32" i="2"/>
  <c r="J40" i="2"/>
  <c r="D23" i="2"/>
  <c r="J81" i="2"/>
  <c r="I92" i="2"/>
  <c r="J109" i="2"/>
  <c r="J115" i="2"/>
  <c r="J123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3" i="2" s="1"/>
  <c r="J218" i="2"/>
  <c r="F298" i="2"/>
  <c r="I318" i="2"/>
  <c r="J324" i="2"/>
  <c r="I331" i="2"/>
  <c r="J16" i="2"/>
  <c r="J35" i="2"/>
  <c r="J43" i="2"/>
  <c r="G163" i="2"/>
  <c r="J339" i="2"/>
  <c r="J342" i="2"/>
  <c r="J345" i="2"/>
  <c r="J25" i="2"/>
  <c r="G23" i="2"/>
  <c r="G2" i="2"/>
  <c r="H300" i="2"/>
  <c r="I301" i="2"/>
  <c r="I300" i="2" s="1"/>
  <c r="H3" i="2"/>
  <c r="I8" i="2"/>
  <c r="I6" i="2" s="1"/>
  <c r="J126" i="2"/>
  <c r="I126" i="2"/>
  <c r="J134" i="2"/>
  <c r="I134" i="2"/>
  <c r="J188" i="2"/>
  <c r="I188" i="2"/>
  <c r="J301" i="2"/>
  <c r="I322" i="2"/>
  <c r="J336" i="2"/>
  <c r="I5" i="2"/>
  <c r="I18" i="2"/>
  <c r="J21" i="2"/>
  <c r="I47" i="2"/>
  <c r="I49" i="2"/>
  <c r="I51" i="2"/>
  <c r="I53" i="2"/>
  <c r="I55" i="2"/>
  <c r="I57" i="2"/>
  <c r="I59" i="2"/>
  <c r="I61" i="2"/>
  <c r="H69" i="2"/>
  <c r="I71" i="2"/>
  <c r="J89" i="2"/>
  <c r="I121" i="2"/>
  <c r="I129" i="2"/>
  <c r="I137" i="2"/>
  <c r="J177" i="2"/>
  <c r="I191" i="2"/>
  <c r="I199" i="2"/>
  <c r="I231" i="2"/>
  <c r="I239" i="2"/>
  <c r="I247" i="2"/>
  <c r="I287" i="2"/>
  <c r="I316" i="2"/>
  <c r="I325" i="2"/>
  <c r="I324" i="2" s="1"/>
  <c r="J334" i="2"/>
  <c r="J344" i="2"/>
  <c r="I15" i="2"/>
  <c r="I14" i="2" s="1"/>
  <c r="J18" i="2"/>
  <c r="J47" i="2"/>
  <c r="J87" i="2"/>
  <c r="I98" i="2"/>
  <c r="I106" i="2"/>
  <c r="I114" i="2"/>
  <c r="J124" i="2"/>
  <c r="I124" i="2"/>
  <c r="J132" i="2"/>
  <c r="I132" i="2"/>
  <c r="J175" i="2"/>
  <c r="H186" i="2"/>
  <c r="J194" i="2"/>
  <c r="I194" i="2"/>
  <c r="J231" i="2"/>
  <c r="J234" i="2"/>
  <c r="I234" i="2"/>
  <c r="J242" i="2"/>
  <c r="I242" i="2"/>
  <c r="J250" i="2"/>
  <c r="I250" i="2"/>
  <c r="H275" i="2"/>
  <c r="I281" i="2"/>
  <c r="I297" i="2"/>
  <c r="I310" i="2"/>
  <c r="J325" i="2"/>
  <c r="G327" i="2"/>
  <c r="G326" i="2" s="1"/>
  <c r="J332" i="2"/>
  <c r="I21" i="2"/>
  <c r="I20" i="2" s="1"/>
  <c r="H74" i="2"/>
  <c r="I75" i="2"/>
  <c r="I100" i="2"/>
  <c r="I108" i="2"/>
  <c r="I116" i="2"/>
  <c r="F185" i="2"/>
  <c r="J236" i="2"/>
  <c r="I236" i="2"/>
  <c r="I277" i="2"/>
  <c r="I293" i="2"/>
  <c r="I306" i="2"/>
  <c r="J85" i="2"/>
  <c r="J130" i="2"/>
  <c r="I130" i="2"/>
  <c r="J192" i="2"/>
  <c r="I192" i="2"/>
  <c r="J232" i="2"/>
  <c r="I232" i="2"/>
  <c r="J248" i="2"/>
  <c r="I248" i="2"/>
  <c r="I4" i="2"/>
  <c r="J7" i="2"/>
  <c r="I19" i="2"/>
  <c r="J22" i="2"/>
  <c r="I48" i="2"/>
  <c r="I50" i="2"/>
  <c r="I52" i="2"/>
  <c r="I54" i="2"/>
  <c r="I56" i="2"/>
  <c r="I58" i="2"/>
  <c r="I60" i="2"/>
  <c r="I62" i="2"/>
  <c r="J64" i="2"/>
  <c r="I70" i="2"/>
  <c r="J72" i="2"/>
  <c r="J83" i="2"/>
  <c r="I125" i="2"/>
  <c r="I133" i="2"/>
  <c r="J169" i="2"/>
  <c r="I187" i="2"/>
  <c r="I195" i="2"/>
  <c r="J222" i="2"/>
  <c r="I235" i="2"/>
  <c r="I243" i="2"/>
  <c r="I251" i="2"/>
  <c r="I279" i="2"/>
  <c r="I295" i="2"/>
  <c r="H302" i="2"/>
  <c r="J302" i="2" s="1"/>
  <c r="I308" i="2"/>
  <c r="J340" i="2"/>
  <c r="J348" i="2"/>
  <c r="J350" i="2"/>
  <c r="J77" i="2"/>
  <c r="J91" i="2"/>
  <c r="J179" i="2"/>
  <c r="J196" i="2"/>
  <c r="I196" i="2"/>
  <c r="H214" i="2"/>
  <c r="J214" i="2" s="1"/>
  <c r="J216" i="2"/>
  <c r="J244" i="2"/>
  <c r="I244" i="2"/>
  <c r="H96" i="2"/>
  <c r="J96" i="2" s="1"/>
  <c r="H327" i="2"/>
  <c r="I328" i="2"/>
  <c r="J66" i="2"/>
  <c r="I104" i="2"/>
  <c r="I112" i="2"/>
  <c r="J122" i="2"/>
  <c r="I122" i="2"/>
  <c r="J138" i="2"/>
  <c r="I138" i="2"/>
  <c r="J171" i="2"/>
  <c r="J200" i="2"/>
  <c r="I200" i="2"/>
  <c r="J224" i="2"/>
  <c r="J240" i="2"/>
  <c r="I240" i="2"/>
  <c r="I285" i="2"/>
  <c r="I314" i="2"/>
  <c r="J120" i="2"/>
  <c r="I120" i="2"/>
  <c r="J128" i="2"/>
  <c r="I128" i="2"/>
  <c r="J136" i="2"/>
  <c r="I136" i="2"/>
  <c r="J190" i="2"/>
  <c r="I190" i="2"/>
  <c r="J198" i="2"/>
  <c r="I198" i="2"/>
  <c r="J220" i="2"/>
  <c r="H226" i="2"/>
  <c r="J226" i="2" s="1"/>
  <c r="J227" i="2"/>
  <c r="J238" i="2"/>
  <c r="I238" i="2"/>
  <c r="J246" i="2"/>
  <c r="I246" i="2"/>
  <c r="D326" i="2"/>
  <c r="I276" i="2"/>
  <c r="I278" i="2"/>
  <c r="I280" i="2"/>
  <c r="I282" i="2"/>
  <c r="I284" i="2"/>
  <c r="I286" i="2"/>
  <c r="I288" i="2"/>
  <c r="I290" i="2"/>
  <c r="I292" i="2"/>
  <c r="I294" i="2"/>
  <c r="I296" i="2"/>
  <c r="I303" i="2"/>
  <c r="I305" i="2"/>
  <c r="I307" i="2"/>
  <c r="I309" i="2"/>
  <c r="I311" i="2"/>
  <c r="I313" i="2"/>
  <c r="I315" i="2"/>
  <c r="I317" i="2"/>
  <c r="I319" i="2"/>
  <c r="I321" i="2"/>
  <c r="I323" i="2"/>
  <c r="I327" i="2" l="1"/>
  <c r="I326" i="2" s="1"/>
  <c r="H23" i="2"/>
  <c r="J23" i="2" s="1"/>
  <c r="I214" i="2"/>
  <c r="I141" i="2"/>
  <c r="I118" i="2"/>
  <c r="I74" i="2"/>
  <c r="I17" i="2"/>
  <c r="J3" i="2"/>
  <c r="H2" i="2"/>
  <c r="J2" i="2" s="1"/>
  <c r="H326" i="2"/>
  <c r="J326" i="2" s="1"/>
  <c r="J327" i="2"/>
  <c r="J69" i="2"/>
  <c r="I46" i="2"/>
  <c r="I23" i="2" s="1"/>
  <c r="H299" i="2"/>
  <c r="J300" i="2"/>
  <c r="I302" i="2"/>
  <c r="I299" i="2" s="1"/>
  <c r="I298" i="2" s="1"/>
  <c r="I186" i="2"/>
  <c r="I185" i="2" s="1"/>
  <c r="H73" i="2"/>
  <c r="J73" i="2" s="1"/>
  <c r="J74" i="2"/>
  <c r="J275" i="2"/>
  <c r="H274" i="2"/>
  <c r="J274" i="2" s="1"/>
  <c r="J186" i="2"/>
  <c r="H185" i="2"/>
  <c r="J185" i="2" s="1"/>
  <c r="I96" i="2"/>
  <c r="I73" i="2" s="1"/>
  <c r="I69" i="2"/>
  <c r="I230" i="2"/>
  <c r="I275" i="2"/>
  <c r="I274" i="2" s="1"/>
  <c r="I3" i="2"/>
  <c r="I2" i="2" s="1"/>
  <c r="H68" i="2" l="1"/>
  <c r="J68" i="2" s="1"/>
  <c r="I68" i="2"/>
  <c r="H298" i="2"/>
  <c r="J298" i="2" s="1"/>
  <c r="J299" i="2"/>
  <c r="D118" i="1" l="1"/>
  <c r="E118" i="1"/>
  <c r="F118" i="1"/>
  <c r="I350" i="1"/>
  <c r="H350" i="1"/>
  <c r="G350" i="1"/>
  <c r="F350" i="1"/>
  <c r="E350" i="1"/>
  <c r="D350" i="1"/>
  <c r="H349" i="1"/>
  <c r="I349" i="1" s="1"/>
  <c r="G349" i="1"/>
  <c r="H348" i="1"/>
  <c r="J348" i="1" s="1"/>
  <c r="G348" i="1"/>
  <c r="H347" i="1"/>
  <c r="I347" i="1" s="1"/>
  <c r="G347" i="1"/>
  <c r="H346" i="1"/>
  <c r="J346" i="1" s="1"/>
  <c r="G346" i="1"/>
  <c r="H345" i="1"/>
  <c r="I345" i="1" s="1"/>
  <c r="G345" i="1"/>
  <c r="H344" i="1"/>
  <c r="J344" i="1" s="1"/>
  <c r="H343" i="1"/>
  <c r="I343" i="1" s="1"/>
  <c r="G343" i="1"/>
  <c r="H342" i="1"/>
  <c r="J342" i="1" s="1"/>
  <c r="G342" i="1"/>
  <c r="H341" i="1"/>
  <c r="I341" i="1" s="1"/>
  <c r="G341" i="1"/>
  <c r="H340" i="1"/>
  <c r="J340" i="1" s="1"/>
  <c r="G340" i="1"/>
  <c r="H339" i="1"/>
  <c r="I339" i="1" s="1"/>
  <c r="G339" i="1"/>
  <c r="H338" i="1"/>
  <c r="J338" i="1" s="1"/>
  <c r="G338" i="1"/>
  <c r="H337" i="1"/>
  <c r="I337" i="1" s="1"/>
  <c r="G337" i="1"/>
  <c r="H336" i="1"/>
  <c r="J336" i="1" s="1"/>
  <c r="G336" i="1"/>
  <c r="H335" i="1"/>
  <c r="I335" i="1" s="1"/>
  <c r="G335" i="1"/>
  <c r="H334" i="1"/>
  <c r="J334" i="1" s="1"/>
  <c r="G334" i="1"/>
  <c r="H333" i="1"/>
  <c r="J333" i="1" s="1"/>
  <c r="G333" i="1"/>
  <c r="H332" i="1"/>
  <c r="J332" i="1" s="1"/>
  <c r="G332" i="1"/>
  <c r="H331" i="1"/>
  <c r="I331" i="1" s="1"/>
  <c r="G331" i="1"/>
  <c r="H330" i="1"/>
  <c r="J330" i="1" s="1"/>
  <c r="G330" i="1"/>
  <c r="H329" i="1"/>
  <c r="I329" i="1" s="1"/>
  <c r="G329" i="1"/>
  <c r="H328" i="1"/>
  <c r="J328" i="1" s="1"/>
  <c r="G328" i="1"/>
  <c r="F327" i="1"/>
  <c r="E327" i="1"/>
  <c r="D327" i="1"/>
  <c r="H325" i="1"/>
  <c r="G325" i="1"/>
  <c r="G324" i="1" s="1"/>
  <c r="F324" i="1"/>
  <c r="E324" i="1"/>
  <c r="D324" i="1"/>
  <c r="H323" i="1"/>
  <c r="J323" i="1" s="1"/>
  <c r="G323" i="1"/>
  <c r="H322" i="1"/>
  <c r="J322" i="1" s="1"/>
  <c r="G322" i="1"/>
  <c r="H321" i="1"/>
  <c r="J321" i="1" s="1"/>
  <c r="G321" i="1"/>
  <c r="H320" i="1"/>
  <c r="J320" i="1" s="1"/>
  <c r="G320" i="1"/>
  <c r="H319" i="1"/>
  <c r="J319" i="1" s="1"/>
  <c r="G319" i="1"/>
  <c r="H318" i="1"/>
  <c r="J318" i="1" s="1"/>
  <c r="G318" i="1"/>
  <c r="H317" i="1"/>
  <c r="J317" i="1" s="1"/>
  <c r="G317" i="1"/>
  <c r="H316" i="1"/>
  <c r="J316" i="1" s="1"/>
  <c r="G316" i="1"/>
  <c r="H315" i="1"/>
  <c r="J315" i="1" s="1"/>
  <c r="G315" i="1"/>
  <c r="H314" i="1"/>
  <c r="J314" i="1" s="1"/>
  <c r="G314" i="1"/>
  <c r="H313" i="1"/>
  <c r="J313" i="1" s="1"/>
  <c r="G313" i="1"/>
  <c r="H312" i="1"/>
  <c r="J312" i="1" s="1"/>
  <c r="G312" i="1"/>
  <c r="H311" i="1"/>
  <c r="J311" i="1" s="1"/>
  <c r="G311" i="1"/>
  <c r="H310" i="1"/>
  <c r="J310" i="1" s="1"/>
  <c r="G310" i="1"/>
  <c r="H309" i="1"/>
  <c r="J309" i="1" s="1"/>
  <c r="G309" i="1"/>
  <c r="H308" i="1"/>
  <c r="J308" i="1" s="1"/>
  <c r="G308" i="1"/>
  <c r="H307" i="1"/>
  <c r="J307" i="1" s="1"/>
  <c r="G307" i="1"/>
  <c r="H306" i="1"/>
  <c r="J306" i="1" s="1"/>
  <c r="G306" i="1"/>
  <c r="H305" i="1"/>
  <c r="J305" i="1" s="1"/>
  <c r="G305" i="1"/>
  <c r="H304" i="1"/>
  <c r="J304" i="1" s="1"/>
  <c r="G304" i="1"/>
  <c r="H303" i="1"/>
  <c r="J303" i="1" s="1"/>
  <c r="G303" i="1"/>
  <c r="F302" i="1"/>
  <c r="E302" i="1"/>
  <c r="D302" i="1"/>
  <c r="H301" i="1"/>
  <c r="I301" i="1" s="1"/>
  <c r="I300" i="1" s="1"/>
  <c r="G301" i="1"/>
  <c r="G300" i="1" s="1"/>
  <c r="F300" i="1"/>
  <c r="E300" i="1"/>
  <c r="D300" i="1"/>
  <c r="H297" i="1"/>
  <c r="J297" i="1" s="1"/>
  <c r="G297" i="1"/>
  <c r="H296" i="1"/>
  <c r="J296" i="1" s="1"/>
  <c r="G296" i="1"/>
  <c r="H295" i="1"/>
  <c r="J295" i="1" s="1"/>
  <c r="G295" i="1"/>
  <c r="H294" i="1"/>
  <c r="J294" i="1" s="1"/>
  <c r="G294" i="1"/>
  <c r="H293" i="1"/>
  <c r="J293" i="1" s="1"/>
  <c r="G293" i="1"/>
  <c r="H292" i="1"/>
  <c r="J292" i="1" s="1"/>
  <c r="G292" i="1"/>
  <c r="H291" i="1"/>
  <c r="J291" i="1" s="1"/>
  <c r="G291" i="1"/>
  <c r="H290" i="1"/>
  <c r="J290" i="1" s="1"/>
  <c r="G290" i="1"/>
  <c r="H289" i="1"/>
  <c r="J289" i="1" s="1"/>
  <c r="G289" i="1"/>
  <c r="H288" i="1"/>
  <c r="J288" i="1" s="1"/>
  <c r="G288" i="1"/>
  <c r="H287" i="1"/>
  <c r="J287" i="1" s="1"/>
  <c r="G287" i="1"/>
  <c r="H286" i="1"/>
  <c r="J286" i="1" s="1"/>
  <c r="G286" i="1"/>
  <c r="H285" i="1"/>
  <c r="J285" i="1" s="1"/>
  <c r="G285" i="1"/>
  <c r="H284" i="1"/>
  <c r="J284" i="1" s="1"/>
  <c r="G284" i="1"/>
  <c r="H283" i="1"/>
  <c r="J283" i="1" s="1"/>
  <c r="G283" i="1"/>
  <c r="H282" i="1"/>
  <c r="J282" i="1" s="1"/>
  <c r="G282" i="1"/>
  <c r="H281" i="1"/>
  <c r="J281" i="1" s="1"/>
  <c r="G281" i="1"/>
  <c r="H280" i="1"/>
  <c r="J280" i="1" s="1"/>
  <c r="G280" i="1"/>
  <c r="H279" i="1"/>
  <c r="J279" i="1" s="1"/>
  <c r="G279" i="1"/>
  <c r="H278" i="1"/>
  <c r="J278" i="1" s="1"/>
  <c r="G278" i="1"/>
  <c r="H277" i="1"/>
  <c r="J277" i="1" s="1"/>
  <c r="G277" i="1"/>
  <c r="H276" i="1"/>
  <c r="J276" i="1" s="1"/>
  <c r="G276" i="1"/>
  <c r="F275" i="1"/>
  <c r="F274" i="1" s="1"/>
  <c r="E275" i="1"/>
  <c r="E274" i="1" s="1"/>
  <c r="D275" i="1"/>
  <c r="D274" i="1" s="1"/>
  <c r="H273" i="1"/>
  <c r="J273" i="1" s="1"/>
  <c r="G273" i="1"/>
  <c r="H272" i="1"/>
  <c r="J272" i="1" s="1"/>
  <c r="G272" i="1"/>
  <c r="H271" i="1"/>
  <c r="J271" i="1" s="1"/>
  <c r="G271" i="1"/>
  <c r="H270" i="1"/>
  <c r="J270" i="1" s="1"/>
  <c r="G270" i="1"/>
  <c r="H269" i="1"/>
  <c r="J269" i="1" s="1"/>
  <c r="G269" i="1"/>
  <c r="H268" i="1"/>
  <c r="J268" i="1" s="1"/>
  <c r="G268" i="1"/>
  <c r="H267" i="1"/>
  <c r="J267" i="1" s="1"/>
  <c r="G267" i="1"/>
  <c r="H266" i="1"/>
  <c r="J266" i="1" s="1"/>
  <c r="G266" i="1"/>
  <c r="H265" i="1"/>
  <c r="J265" i="1" s="1"/>
  <c r="G265" i="1"/>
  <c r="H264" i="1"/>
  <c r="J264" i="1" s="1"/>
  <c r="G264" i="1"/>
  <c r="H263" i="1"/>
  <c r="J263" i="1" s="1"/>
  <c r="G263" i="1"/>
  <c r="H262" i="1"/>
  <c r="J262" i="1" s="1"/>
  <c r="G262" i="1"/>
  <c r="H261" i="1"/>
  <c r="J261" i="1" s="1"/>
  <c r="G261" i="1"/>
  <c r="H260" i="1"/>
  <c r="J260" i="1" s="1"/>
  <c r="G260" i="1"/>
  <c r="H259" i="1"/>
  <c r="J259" i="1" s="1"/>
  <c r="G259" i="1"/>
  <c r="H258" i="1"/>
  <c r="J258" i="1" s="1"/>
  <c r="G258" i="1"/>
  <c r="H257" i="1"/>
  <c r="J257" i="1" s="1"/>
  <c r="G257" i="1"/>
  <c r="H256" i="1"/>
  <c r="J256" i="1" s="1"/>
  <c r="G256" i="1"/>
  <c r="H255" i="1"/>
  <c r="J255" i="1" s="1"/>
  <c r="G255" i="1"/>
  <c r="H254" i="1"/>
  <c r="J254" i="1" s="1"/>
  <c r="G254" i="1"/>
  <c r="H253" i="1"/>
  <c r="J253" i="1" s="1"/>
  <c r="G253" i="1"/>
  <c r="F252" i="1"/>
  <c r="E252" i="1"/>
  <c r="D252" i="1"/>
  <c r="H251" i="1"/>
  <c r="G251" i="1"/>
  <c r="H250" i="1"/>
  <c r="I250" i="1" s="1"/>
  <c r="G250" i="1"/>
  <c r="H249" i="1"/>
  <c r="G249" i="1"/>
  <c r="H248" i="1"/>
  <c r="I248" i="1" s="1"/>
  <c r="G248" i="1"/>
  <c r="H247" i="1"/>
  <c r="G247" i="1"/>
  <c r="H246" i="1"/>
  <c r="I246" i="1" s="1"/>
  <c r="G246" i="1"/>
  <c r="H245" i="1"/>
  <c r="G245" i="1"/>
  <c r="H244" i="1"/>
  <c r="I244" i="1" s="1"/>
  <c r="G244" i="1"/>
  <c r="H243" i="1"/>
  <c r="G243" i="1"/>
  <c r="H242" i="1"/>
  <c r="I242" i="1" s="1"/>
  <c r="G242" i="1"/>
  <c r="H241" i="1"/>
  <c r="G241" i="1"/>
  <c r="H240" i="1"/>
  <c r="I240" i="1" s="1"/>
  <c r="G240" i="1"/>
  <c r="H239" i="1"/>
  <c r="G239" i="1"/>
  <c r="H238" i="1"/>
  <c r="I238" i="1" s="1"/>
  <c r="G238" i="1"/>
  <c r="H237" i="1"/>
  <c r="G237" i="1"/>
  <c r="H236" i="1"/>
  <c r="I236" i="1" s="1"/>
  <c r="G236" i="1"/>
  <c r="H235" i="1"/>
  <c r="G235" i="1"/>
  <c r="H234" i="1"/>
  <c r="I234" i="1" s="1"/>
  <c r="G234" i="1"/>
  <c r="H233" i="1"/>
  <c r="G233" i="1"/>
  <c r="H232" i="1"/>
  <c r="I232" i="1" s="1"/>
  <c r="G232" i="1"/>
  <c r="H231" i="1"/>
  <c r="G231" i="1"/>
  <c r="F230" i="1"/>
  <c r="E230" i="1"/>
  <c r="D230" i="1"/>
  <c r="H228" i="1"/>
  <c r="J228" i="1" s="1"/>
  <c r="G228" i="1"/>
  <c r="H227" i="1"/>
  <c r="G227" i="1"/>
  <c r="G226" i="1" s="1"/>
  <c r="F226" i="1"/>
  <c r="E226" i="1"/>
  <c r="D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G215" i="1"/>
  <c r="F214" i="1"/>
  <c r="E214" i="1"/>
  <c r="D214" i="1"/>
  <c r="H213" i="1"/>
  <c r="J213" i="1" s="1"/>
  <c r="G213" i="1"/>
  <c r="H212" i="1"/>
  <c r="I212" i="1" s="1"/>
  <c r="G212" i="1"/>
  <c r="H211" i="1"/>
  <c r="G211" i="1"/>
  <c r="H210" i="1"/>
  <c r="I210" i="1" s="1"/>
  <c r="G210" i="1"/>
  <c r="H209" i="1"/>
  <c r="I209" i="1" s="1"/>
  <c r="G209" i="1"/>
  <c r="H208" i="1"/>
  <c r="J208" i="1" s="1"/>
  <c r="G208" i="1"/>
  <c r="H207" i="1"/>
  <c r="I207" i="1" s="1"/>
  <c r="G207" i="1"/>
  <c r="H206" i="1"/>
  <c r="J206" i="1" s="1"/>
  <c r="G206" i="1"/>
  <c r="H205" i="1"/>
  <c r="I205" i="1" s="1"/>
  <c r="G205" i="1"/>
  <c r="H204" i="1"/>
  <c r="J204" i="1" s="1"/>
  <c r="G204" i="1"/>
  <c r="H203" i="1"/>
  <c r="I203" i="1" s="1"/>
  <c r="G203" i="1"/>
  <c r="H202" i="1"/>
  <c r="J202" i="1" s="1"/>
  <c r="G202" i="1"/>
  <c r="F201" i="1"/>
  <c r="E201" i="1"/>
  <c r="D201" i="1"/>
  <c r="H200" i="1"/>
  <c r="J200" i="1" s="1"/>
  <c r="G200" i="1"/>
  <c r="H199" i="1"/>
  <c r="G199" i="1"/>
  <c r="H198" i="1"/>
  <c r="I198" i="1" s="1"/>
  <c r="G198" i="1"/>
  <c r="H197" i="1"/>
  <c r="G197" i="1"/>
  <c r="H196" i="1"/>
  <c r="J196" i="1" s="1"/>
  <c r="G196" i="1"/>
  <c r="H195" i="1"/>
  <c r="G195" i="1"/>
  <c r="H194" i="1"/>
  <c r="J194" i="1" s="1"/>
  <c r="G194" i="1"/>
  <c r="H193" i="1"/>
  <c r="G193" i="1"/>
  <c r="H192" i="1"/>
  <c r="J192" i="1" s="1"/>
  <c r="G192" i="1"/>
  <c r="H191" i="1"/>
  <c r="G191" i="1"/>
  <c r="H190" i="1"/>
  <c r="J190" i="1" s="1"/>
  <c r="G190" i="1"/>
  <c r="H189" i="1"/>
  <c r="G189" i="1"/>
  <c r="H188" i="1"/>
  <c r="J188" i="1" s="1"/>
  <c r="G188" i="1"/>
  <c r="H187" i="1"/>
  <c r="G187" i="1"/>
  <c r="F186" i="1"/>
  <c r="E186" i="1"/>
  <c r="D186" i="1"/>
  <c r="H184" i="1"/>
  <c r="I184" i="1" s="1"/>
  <c r="G184" i="1"/>
  <c r="H183" i="1"/>
  <c r="J183" i="1" s="1"/>
  <c r="G183" i="1"/>
  <c r="H182" i="1"/>
  <c r="I182" i="1" s="1"/>
  <c r="G182" i="1"/>
  <c r="H181" i="1"/>
  <c r="J181" i="1" s="1"/>
  <c r="G181" i="1"/>
  <c r="H180" i="1"/>
  <c r="I180" i="1" s="1"/>
  <c r="G180" i="1"/>
  <c r="H179" i="1"/>
  <c r="J179" i="1" s="1"/>
  <c r="G179" i="1"/>
  <c r="H178" i="1"/>
  <c r="I178" i="1" s="1"/>
  <c r="G178" i="1"/>
  <c r="H177" i="1"/>
  <c r="J177" i="1" s="1"/>
  <c r="G177" i="1"/>
  <c r="H176" i="1"/>
  <c r="I176" i="1" s="1"/>
  <c r="G176" i="1"/>
  <c r="H175" i="1"/>
  <c r="J175" i="1" s="1"/>
  <c r="G175" i="1"/>
  <c r="H174" i="1"/>
  <c r="I174" i="1" s="1"/>
  <c r="G174" i="1"/>
  <c r="H173" i="1"/>
  <c r="J173" i="1" s="1"/>
  <c r="G173" i="1"/>
  <c r="H172" i="1"/>
  <c r="I172" i="1" s="1"/>
  <c r="G172" i="1"/>
  <c r="H171" i="1"/>
  <c r="J171" i="1" s="1"/>
  <c r="G171" i="1"/>
  <c r="H170" i="1"/>
  <c r="I170" i="1" s="1"/>
  <c r="G170" i="1"/>
  <c r="H169" i="1"/>
  <c r="J169" i="1" s="1"/>
  <c r="G169" i="1"/>
  <c r="H168" i="1"/>
  <c r="I168" i="1" s="1"/>
  <c r="G168" i="1"/>
  <c r="H167" i="1"/>
  <c r="J167" i="1" s="1"/>
  <c r="G167" i="1"/>
  <c r="H166" i="1"/>
  <c r="I166" i="1" s="1"/>
  <c r="G166" i="1"/>
  <c r="H165" i="1"/>
  <c r="J165" i="1" s="1"/>
  <c r="G165" i="1"/>
  <c r="H164" i="1"/>
  <c r="G164" i="1"/>
  <c r="F163" i="1"/>
  <c r="E163" i="1"/>
  <c r="D163" i="1"/>
  <c r="H162" i="1"/>
  <c r="I162" i="1" s="1"/>
  <c r="G162" i="1"/>
  <c r="H161" i="1"/>
  <c r="J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J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J153" i="1" s="1"/>
  <c r="G153" i="1"/>
  <c r="H152" i="1"/>
  <c r="I152" i="1" s="1"/>
  <c r="G152" i="1"/>
  <c r="H151" i="1"/>
  <c r="J151" i="1" s="1"/>
  <c r="G151" i="1"/>
  <c r="H150" i="1"/>
  <c r="I150" i="1" s="1"/>
  <c r="G150" i="1"/>
  <c r="H149" i="1"/>
  <c r="J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J145" i="1" s="1"/>
  <c r="G145" i="1"/>
  <c r="H144" i="1"/>
  <c r="I144" i="1" s="1"/>
  <c r="G144" i="1"/>
  <c r="H143" i="1"/>
  <c r="I143" i="1" s="1"/>
  <c r="G143" i="1"/>
  <c r="H142" i="1"/>
  <c r="J142" i="1" s="1"/>
  <c r="G142" i="1"/>
  <c r="F141" i="1"/>
  <c r="E141" i="1"/>
  <c r="D141" i="1"/>
  <c r="H139" i="1"/>
  <c r="J139" i="1" s="1"/>
  <c r="G139" i="1"/>
  <c r="H138" i="1"/>
  <c r="J138" i="1" s="1"/>
  <c r="G138" i="1"/>
  <c r="H137" i="1"/>
  <c r="J137" i="1" s="1"/>
  <c r="G137" i="1"/>
  <c r="H136" i="1"/>
  <c r="J136" i="1" s="1"/>
  <c r="G136" i="1"/>
  <c r="H135" i="1"/>
  <c r="J135" i="1" s="1"/>
  <c r="G135" i="1"/>
  <c r="H134" i="1"/>
  <c r="J134" i="1" s="1"/>
  <c r="G134" i="1"/>
  <c r="H133" i="1"/>
  <c r="J133" i="1" s="1"/>
  <c r="G133" i="1"/>
  <c r="H132" i="1"/>
  <c r="I132" i="1" s="1"/>
  <c r="G132" i="1"/>
  <c r="H131" i="1"/>
  <c r="J131" i="1" s="1"/>
  <c r="G131" i="1"/>
  <c r="H130" i="1"/>
  <c r="I130" i="1" s="1"/>
  <c r="G130" i="1"/>
  <c r="H129" i="1"/>
  <c r="J129" i="1" s="1"/>
  <c r="G129" i="1"/>
  <c r="H128" i="1"/>
  <c r="J128" i="1" s="1"/>
  <c r="G128" i="1"/>
  <c r="H127" i="1"/>
  <c r="J127" i="1" s="1"/>
  <c r="G127" i="1"/>
  <c r="H126" i="1"/>
  <c r="J126" i="1" s="1"/>
  <c r="G126" i="1"/>
  <c r="H125" i="1"/>
  <c r="J125" i="1" s="1"/>
  <c r="G125" i="1"/>
  <c r="H124" i="1"/>
  <c r="I124" i="1" s="1"/>
  <c r="G124" i="1"/>
  <c r="H123" i="1"/>
  <c r="J123" i="1" s="1"/>
  <c r="G123" i="1"/>
  <c r="H122" i="1"/>
  <c r="I122" i="1" s="1"/>
  <c r="G122" i="1"/>
  <c r="H121" i="1"/>
  <c r="J121" i="1" s="1"/>
  <c r="G121" i="1"/>
  <c r="H120" i="1"/>
  <c r="I120" i="1" s="1"/>
  <c r="G120" i="1"/>
  <c r="H119" i="1"/>
  <c r="I119" i="1" s="1"/>
  <c r="G119" i="1"/>
  <c r="H117" i="1"/>
  <c r="J117" i="1" s="1"/>
  <c r="G117" i="1"/>
  <c r="H116" i="1"/>
  <c r="G116" i="1"/>
  <c r="H115" i="1"/>
  <c r="J115" i="1" s="1"/>
  <c r="G115" i="1"/>
  <c r="H114" i="1"/>
  <c r="G114" i="1"/>
  <c r="H113" i="1"/>
  <c r="J113" i="1" s="1"/>
  <c r="G113" i="1"/>
  <c r="H112" i="1"/>
  <c r="G112" i="1"/>
  <c r="H111" i="1"/>
  <c r="J111" i="1" s="1"/>
  <c r="G111" i="1"/>
  <c r="H110" i="1"/>
  <c r="G110" i="1"/>
  <c r="H109" i="1"/>
  <c r="J109" i="1" s="1"/>
  <c r="G109" i="1"/>
  <c r="H108" i="1"/>
  <c r="G108" i="1"/>
  <c r="H107" i="1"/>
  <c r="J107" i="1" s="1"/>
  <c r="G107" i="1"/>
  <c r="H106" i="1"/>
  <c r="G106" i="1"/>
  <c r="H105" i="1"/>
  <c r="J105" i="1" s="1"/>
  <c r="G105" i="1"/>
  <c r="H104" i="1"/>
  <c r="G104" i="1"/>
  <c r="H103" i="1"/>
  <c r="J103" i="1" s="1"/>
  <c r="G103" i="1"/>
  <c r="H102" i="1"/>
  <c r="G102" i="1"/>
  <c r="H101" i="1"/>
  <c r="J101" i="1" s="1"/>
  <c r="G101" i="1"/>
  <c r="H100" i="1"/>
  <c r="G100" i="1"/>
  <c r="H99" i="1"/>
  <c r="J99" i="1" s="1"/>
  <c r="G99" i="1"/>
  <c r="H98" i="1"/>
  <c r="G98" i="1"/>
  <c r="H97" i="1"/>
  <c r="J97" i="1" s="1"/>
  <c r="G97" i="1"/>
  <c r="F96" i="1"/>
  <c r="E96" i="1"/>
  <c r="D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J77" i="1" s="1"/>
  <c r="G77" i="1"/>
  <c r="H76" i="1"/>
  <c r="I76" i="1" s="1"/>
  <c r="G76" i="1"/>
  <c r="H75" i="1"/>
  <c r="J75" i="1" s="1"/>
  <c r="G75" i="1"/>
  <c r="F74" i="1"/>
  <c r="E74" i="1"/>
  <c r="D74" i="1"/>
  <c r="H72" i="1"/>
  <c r="J72" i="1" s="1"/>
  <c r="G72" i="1"/>
  <c r="H71" i="1"/>
  <c r="J71" i="1" s="1"/>
  <c r="G71" i="1"/>
  <c r="H70" i="1"/>
  <c r="G70" i="1"/>
  <c r="F69" i="1"/>
  <c r="E69" i="1"/>
  <c r="D69" i="1"/>
  <c r="H67" i="1"/>
  <c r="I67" i="1" s="1"/>
  <c r="G67" i="1"/>
  <c r="H66" i="1"/>
  <c r="I66" i="1" s="1"/>
  <c r="G66" i="1"/>
  <c r="H65" i="1"/>
  <c r="J65" i="1" s="1"/>
  <c r="G65" i="1"/>
  <c r="H64" i="1"/>
  <c r="I64" i="1" s="1"/>
  <c r="G64" i="1"/>
  <c r="H63" i="1"/>
  <c r="J63" i="1" s="1"/>
  <c r="G63" i="1"/>
  <c r="H62" i="1"/>
  <c r="J62" i="1" s="1"/>
  <c r="G62" i="1"/>
  <c r="H61" i="1"/>
  <c r="J61" i="1" s="1"/>
  <c r="G61" i="1"/>
  <c r="H60" i="1"/>
  <c r="J60" i="1" s="1"/>
  <c r="G60" i="1"/>
  <c r="H59" i="1"/>
  <c r="J59" i="1" s="1"/>
  <c r="G59" i="1"/>
  <c r="H58" i="1"/>
  <c r="J58" i="1" s="1"/>
  <c r="G58" i="1"/>
  <c r="H57" i="1"/>
  <c r="J57" i="1" s="1"/>
  <c r="G57" i="1"/>
  <c r="H56" i="1"/>
  <c r="J56" i="1" s="1"/>
  <c r="G56" i="1"/>
  <c r="H55" i="1"/>
  <c r="J55" i="1" s="1"/>
  <c r="G55" i="1"/>
  <c r="H54" i="1"/>
  <c r="J54" i="1" s="1"/>
  <c r="G54" i="1"/>
  <c r="H53" i="1"/>
  <c r="J53" i="1" s="1"/>
  <c r="G53" i="1"/>
  <c r="H52" i="1"/>
  <c r="J52" i="1" s="1"/>
  <c r="G52" i="1"/>
  <c r="H51" i="1"/>
  <c r="J51" i="1" s="1"/>
  <c r="G51" i="1"/>
  <c r="H50" i="1"/>
  <c r="J50" i="1" s="1"/>
  <c r="G50" i="1"/>
  <c r="H49" i="1"/>
  <c r="J49" i="1" s="1"/>
  <c r="G49" i="1"/>
  <c r="H48" i="1"/>
  <c r="J48" i="1" s="1"/>
  <c r="G48" i="1"/>
  <c r="H47" i="1"/>
  <c r="I47" i="1" s="1"/>
  <c r="G47" i="1"/>
  <c r="F46" i="1"/>
  <c r="E46" i="1"/>
  <c r="D46" i="1"/>
  <c r="H45" i="1"/>
  <c r="I45" i="1" s="1"/>
  <c r="G45" i="1"/>
  <c r="H44" i="1"/>
  <c r="J44" i="1" s="1"/>
  <c r="G44" i="1"/>
  <c r="H43" i="1"/>
  <c r="I43" i="1" s="1"/>
  <c r="G43" i="1"/>
  <c r="H42" i="1"/>
  <c r="J42" i="1" s="1"/>
  <c r="G42" i="1"/>
  <c r="H41" i="1"/>
  <c r="I41" i="1" s="1"/>
  <c r="G41" i="1"/>
  <c r="H40" i="1"/>
  <c r="J40" i="1" s="1"/>
  <c r="G40" i="1"/>
  <c r="H39" i="1"/>
  <c r="I39" i="1" s="1"/>
  <c r="G39" i="1"/>
  <c r="H38" i="1"/>
  <c r="J38" i="1" s="1"/>
  <c r="G38" i="1"/>
  <c r="H37" i="1"/>
  <c r="I37" i="1" s="1"/>
  <c r="G37" i="1"/>
  <c r="H36" i="1"/>
  <c r="J36" i="1" s="1"/>
  <c r="G36" i="1"/>
  <c r="H35" i="1"/>
  <c r="I35" i="1" s="1"/>
  <c r="G35" i="1"/>
  <c r="H34" i="1"/>
  <c r="J34" i="1" s="1"/>
  <c r="G34" i="1"/>
  <c r="H33" i="1"/>
  <c r="I33" i="1" s="1"/>
  <c r="G33" i="1"/>
  <c r="H32" i="1"/>
  <c r="J32" i="1" s="1"/>
  <c r="G32" i="1"/>
  <c r="H31" i="1"/>
  <c r="I31" i="1" s="1"/>
  <c r="G31" i="1"/>
  <c r="H30" i="1"/>
  <c r="J30" i="1" s="1"/>
  <c r="G30" i="1"/>
  <c r="H29" i="1"/>
  <c r="I29" i="1" s="1"/>
  <c r="G29" i="1"/>
  <c r="H28" i="1"/>
  <c r="J28" i="1" s="1"/>
  <c r="G28" i="1"/>
  <c r="H27" i="1"/>
  <c r="I27" i="1" s="1"/>
  <c r="G27" i="1"/>
  <c r="H26" i="1"/>
  <c r="G26" i="1"/>
  <c r="H25" i="1"/>
  <c r="I25" i="1" s="1"/>
  <c r="G25" i="1"/>
  <c r="F24" i="1"/>
  <c r="E24" i="1"/>
  <c r="D24" i="1"/>
  <c r="H22" i="1"/>
  <c r="J22" i="1" s="1"/>
  <c r="G22" i="1"/>
  <c r="H21" i="1"/>
  <c r="J21" i="1" s="1"/>
  <c r="G21" i="1"/>
  <c r="F20" i="1"/>
  <c r="E20" i="1"/>
  <c r="D20" i="1"/>
  <c r="H19" i="1"/>
  <c r="J19" i="1" s="1"/>
  <c r="G19" i="1"/>
  <c r="H18" i="1"/>
  <c r="G18" i="1"/>
  <c r="F17" i="1"/>
  <c r="E17" i="1"/>
  <c r="D17" i="1"/>
  <c r="H16" i="1"/>
  <c r="I16" i="1" s="1"/>
  <c r="G16" i="1"/>
  <c r="H15" i="1"/>
  <c r="G15" i="1"/>
  <c r="F14" i="1"/>
  <c r="E14" i="1"/>
  <c r="D14" i="1"/>
  <c r="H13" i="1"/>
  <c r="J13" i="1" s="1"/>
  <c r="G13" i="1"/>
  <c r="H12" i="1"/>
  <c r="J12" i="1" s="1"/>
  <c r="G12" i="1"/>
  <c r="H11" i="1"/>
  <c r="J11" i="1" s="1"/>
  <c r="G11" i="1"/>
  <c r="H10" i="1"/>
  <c r="J10" i="1" s="1"/>
  <c r="G10" i="1"/>
  <c r="F9" i="1"/>
  <c r="E9" i="1"/>
  <c r="D9" i="1"/>
  <c r="H8" i="1"/>
  <c r="J8" i="1" s="1"/>
  <c r="G8" i="1"/>
  <c r="H7" i="1"/>
  <c r="J7" i="1" s="1"/>
  <c r="G7" i="1"/>
  <c r="F6" i="1"/>
  <c r="E6" i="1"/>
  <c r="D6" i="1"/>
  <c r="H5" i="1"/>
  <c r="J5" i="1" s="1"/>
  <c r="G5" i="1"/>
  <c r="H4" i="1"/>
  <c r="J4" i="1" s="1"/>
  <c r="G4" i="1"/>
  <c r="F3" i="1"/>
  <c r="E3" i="1"/>
  <c r="D3" i="1"/>
  <c r="J350" i="1" l="1"/>
  <c r="F326" i="1"/>
  <c r="E326" i="1"/>
  <c r="F23" i="1"/>
  <c r="G6" i="1"/>
  <c r="G20" i="1"/>
  <c r="J205" i="1"/>
  <c r="F73" i="1"/>
  <c r="F68" i="1" s="1"/>
  <c r="J246" i="1"/>
  <c r="D73" i="1"/>
  <c r="D68" i="1" s="1"/>
  <c r="F2" i="1"/>
  <c r="I190" i="1"/>
  <c r="J79" i="1"/>
  <c r="E23" i="1"/>
  <c r="E2" i="1"/>
  <c r="E185" i="1"/>
  <c r="I290" i="1"/>
  <c r="I126" i="1"/>
  <c r="J232" i="1"/>
  <c r="I5" i="1"/>
  <c r="D23" i="1"/>
  <c r="I75" i="1"/>
  <c r="I165" i="1"/>
  <c r="I138" i="1"/>
  <c r="I204" i="1"/>
  <c r="G214" i="1"/>
  <c r="I107" i="1"/>
  <c r="I315" i="1"/>
  <c r="G3" i="1"/>
  <c r="G14" i="1"/>
  <c r="H17" i="1"/>
  <c r="J17" i="1" s="1"/>
  <c r="J76" i="1"/>
  <c r="J122" i="1"/>
  <c r="J132" i="1"/>
  <c r="J150" i="1"/>
  <c r="I175" i="1"/>
  <c r="I206" i="1"/>
  <c r="J212" i="1"/>
  <c r="J168" i="1"/>
  <c r="J198" i="1"/>
  <c r="D2" i="1"/>
  <c r="J120" i="1"/>
  <c r="J130" i="1"/>
  <c r="J155" i="1"/>
  <c r="J184" i="1"/>
  <c r="I202" i="1"/>
  <c r="J207" i="1"/>
  <c r="J210" i="1"/>
  <c r="I213" i="1"/>
  <c r="J250" i="1"/>
  <c r="I145" i="1"/>
  <c r="J159" i="1"/>
  <c r="J220" i="1"/>
  <c r="I51" i="1"/>
  <c r="J124" i="1"/>
  <c r="H201" i="1"/>
  <c r="J201" i="1" s="1"/>
  <c r="I59" i="1"/>
  <c r="I109" i="1"/>
  <c r="I208" i="1"/>
  <c r="G186" i="1"/>
  <c r="J203" i="1"/>
  <c r="J343" i="1"/>
  <c r="I7" i="1"/>
  <c r="I13" i="1"/>
  <c r="I99" i="1"/>
  <c r="I136" i="1"/>
  <c r="J148" i="1"/>
  <c r="I157" i="1"/>
  <c r="I169" i="1"/>
  <c r="I194" i="1"/>
  <c r="I211" i="1"/>
  <c r="J234" i="1"/>
  <c r="J248" i="1"/>
  <c r="J301" i="1"/>
  <c r="I323" i="1"/>
  <c r="J341" i="1"/>
  <c r="J35" i="1"/>
  <c r="J78" i="1"/>
  <c r="J93" i="1"/>
  <c r="I103" i="1"/>
  <c r="I113" i="1"/>
  <c r="J143" i="1"/>
  <c r="J209" i="1"/>
  <c r="J211" i="1"/>
  <c r="J238" i="1"/>
  <c r="I282" i="1"/>
  <c r="H327" i="1"/>
  <c r="H326" i="1" s="1"/>
  <c r="G24" i="1"/>
  <c r="G46" i="1"/>
  <c r="J146" i="1"/>
  <c r="I181" i="1"/>
  <c r="H275" i="1"/>
  <c r="J275" i="1" s="1"/>
  <c r="I286" i="1"/>
  <c r="G327" i="1"/>
  <c r="G326" i="1" s="1"/>
  <c r="J345" i="1"/>
  <c r="I11" i="1"/>
  <c r="H46" i="1"/>
  <c r="J46" i="1" s="1"/>
  <c r="G69" i="1"/>
  <c r="I97" i="1"/>
  <c r="G118" i="1"/>
  <c r="I149" i="1"/>
  <c r="G201" i="1"/>
  <c r="I228" i="1"/>
  <c r="G252" i="1"/>
  <c r="J335" i="1"/>
  <c r="J33" i="1"/>
  <c r="G96" i="1"/>
  <c r="I111" i="1"/>
  <c r="J158" i="1"/>
  <c r="I161" i="1"/>
  <c r="H6" i="1"/>
  <c r="J6" i="1" s="1"/>
  <c r="I77" i="1"/>
  <c r="I128" i="1"/>
  <c r="J147" i="1"/>
  <c r="I153" i="1"/>
  <c r="J156" i="1"/>
  <c r="H300" i="1"/>
  <c r="J300" i="1" s="1"/>
  <c r="H9" i="1"/>
  <c r="J9" i="1" s="1"/>
  <c r="J37" i="1"/>
  <c r="I55" i="1"/>
  <c r="I115" i="1"/>
  <c r="J244" i="1"/>
  <c r="I303" i="1"/>
  <c r="J329" i="1"/>
  <c r="F299" i="1"/>
  <c r="F298" i="1" s="1"/>
  <c r="I57" i="1"/>
  <c r="E73" i="1"/>
  <c r="E68" i="1" s="1"/>
  <c r="I105" i="1"/>
  <c r="I134" i="1"/>
  <c r="G141" i="1"/>
  <c r="G163" i="1"/>
  <c r="I276" i="1"/>
  <c r="I292" i="1"/>
  <c r="D326" i="1"/>
  <c r="H118" i="1"/>
  <c r="J118" i="1" s="1"/>
  <c r="I10" i="1"/>
  <c r="I12" i="1"/>
  <c r="H24" i="1"/>
  <c r="J24" i="1" s="1"/>
  <c r="J29" i="1"/>
  <c r="J45" i="1"/>
  <c r="J81" i="1"/>
  <c r="J87" i="1"/>
  <c r="I129" i="1"/>
  <c r="I139" i="1"/>
  <c r="J154" i="1"/>
  <c r="J178" i="1"/>
  <c r="G230" i="1"/>
  <c r="J240" i="1"/>
  <c r="H252" i="1"/>
  <c r="J252" i="1" s="1"/>
  <c r="G275" i="1"/>
  <c r="G274" i="1" s="1"/>
  <c r="I309" i="1"/>
  <c r="J331" i="1"/>
  <c r="J337" i="1"/>
  <c r="H3" i="1"/>
  <c r="J3" i="1" s="1"/>
  <c r="G17" i="1"/>
  <c r="J39" i="1"/>
  <c r="I61" i="1"/>
  <c r="J64" i="1"/>
  <c r="J67" i="1"/>
  <c r="I71" i="1"/>
  <c r="J152" i="1"/>
  <c r="I167" i="1"/>
  <c r="I188" i="1"/>
  <c r="I196" i="1"/>
  <c r="J218" i="1"/>
  <c r="H226" i="1"/>
  <c r="J226" i="1" s="1"/>
  <c r="I254" i="1"/>
  <c r="I256" i="1"/>
  <c r="I258" i="1"/>
  <c r="I260" i="1"/>
  <c r="I262" i="1"/>
  <c r="I264" i="1"/>
  <c r="I266" i="1"/>
  <c r="I268" i="1"/>
  <c r="I270" i="1"/>
  <c r="I272" i="1"/>
  <c r="I280" i="1"/>
  <c r="I296" i="1"/>
  <c r="I319" i="1"/>
  <c r="J347" i="1"/>
  <c r="H14" i="1"/>
  <c r="J14" i="1" s="1"/>
  <c r="J85" i="1"/>
  <c r="J91" i="1"/>
  <c r="J94" i="1"/>
  <c r="J170" i="1"/>
  <c r="I173" i="1"/>
  <c r="J176" i="1"/>
  <c r="J221" i="1"/>
  <c r="J224" i="1"/>
  <c r="G302" i="1"/>
  <c r="G299" i="1" s="1"/>
  <c r="G298" i="1" s="1"/>
  <c r="I313" i="1"/>
  <c r="I18" i="1"/>
  <c r="J27" i="1"/>
  <c r="J43" i="1"/>
  <c r="I49" i="1"/>
  <c r="I135" i="1"/>
  <c r="I179" i="1"/>
  <c r="I284" i="1"/>
  <c r="D299" i="1"/>
  <c r="D298" i="1" s="1"/>
  <c r="I307" i="1"/>
  <c r="J162" i="1"/>
  <c r="J216" i="1"/>
  <c r="J219" i="1"/>
  <c r="I278" i="1"/>
  <c r="I294" i="1"/>
  <c r="E299" i="1"/>
  <c r="E298" i="1" s="1"/>
  <c r="I317" i="1"/>
  <c r="J16" i="1"/>
  <c r="J31" i="1"/>
  <c r="I53" i="1"/>
  <c r="G74" i="1"/>
  <c r="J83" i="1"/>
  <c r="J86" i="1"/>
  <c r="J89" i="1"/>
  <c r="J95" i="1"/>
  <c r="H96" i="1"/>
  <c r="J96" i="1" s="1"/>
  <c r="I101" i="1"/>
  <c r="I117" i="1"/>
  <c r="I123" i="1"/>
  <c r="H141" i="1"/>
  <c r="J141" i="1" s="1"/>
  <c r="J144" i="1"/>
  <c r="I151" i="1"/>
  <c r="J160" i="1"/>
  <c r="I171" i="1"/>
  <c r="I177" i="1"/>
  <c r="I183" i="1"/>
  <c r="I192" i="1"/>
  <c r="I200" i="1"/>
  <c r="J222" i="1"/>
  <c r="J242" i="1"/>
  <c r="I253" i="1"/>
  <c r="I255" i="1"/>
  <c r="I257" i="1"/>
  <c r="I259" i="1"/>
  <c r="I261" i="1"/>
  <c r="I263" i="1"/>
  <c r="I265" i="1"/>
  <c r="I267" i="1"/>
  <c r="I269" i="1"/>
  <c r="I271" i="1"/>
  <c r="I273" i="1"/>
  <c r="I288" i="1"/>
  <c r="I311" i="1"/>
  <c r="I333" i="1"/>
  <c r="J339" i="1"/>
  <c r="G9" i="1"/>
  <c r="G2" i="1" s="1"/>
  <c r="I22" i="1"/>
  <c r="J25" i="1"/>
  <c r="J41" i="1"/>
  <c r="I63" i="1"/>
  <c r="J66" i="1"/>
  <c r="J236" i="1"/>
  <c r="H302" i="1"/>
  <c r="J302" i="1" s="1"/>
  <c r="I305" i="1"/>
  <c r="I321" i="1"/>
  <c r="J349" i="1"/>
  <c r="J233" i="1"/>
  <c r="I233" i="1"/>
  <c r="J249" i="1"/>
  <c r="I249" i="1"/>
  <c r="I8" i="1"/>
  <c r="I21" i="1"/>
  <c r="I65" i="1"/>
  <c r="J82" i="1"/>
  <c r="J90" i="1"/>
  <c r="J104" i="1"/>
  <c r="I104" i="1"/>
  <c r="J119" i="1"/>
  <c r="I121" i="1"/>
  <c r="I137" i="1"/>
  <c r="J243" i="1"/>
  <c r="I243" i="1"/>
  <c r="J189" i="1"/>
  <c r="I189" i="1"/>
  <c r="J195" i="1"/>
  <c r="I195" i="1"/>
  <c r="J237" i="1"/>
  <c r="I237" i="1"/>
  <c r="H324" i="1"/>
  <c r="J325" i="1"/>
  <c r="I325" i="1"/>
  <c r="I324" i="1" s="1"/>
  <c r="I15" i="1"/>
  <c r="I14" i="1" s="1"/>
  <c r="J18" i="1"/>
  <c r="I26" i="1"/>
  <c r="I28" i="1"/>
  <c r="I30" i="1"/>
  <c r="I32" i="1"/>
  <c r="I34" i="1"/>
  <c r="I36" i="1"/>
  <c r="I38" i="1"/>
  <c r="I40" i="1"/>
  <c r="I42" i="1"/>
  <c r="I44" i="1"/>
  <c r="J47" i="1"/>
  <c r="H69" i="1"/>
  <c r="J70" i="1"/>
  <c r="I72" i="1"/>
  <c r="J80" i="1"/>
  <c r="J88" i="1"/>
  <c r="J108" i="1"/>
  <c r="I108" i="1"/>
  <c r="I133" i="1"/>
  <c r="H230" i="1"/>
  <c r="J230" i="1" s="1"/>
  <c r="J231" i="1"/>
  <c r="I231" i="1"/>
  <c r="J247" i="1"/>
  <c r="I247" i="1"/>
  <c r="J114" i="1"/>
  <c r="I114" i="1"/>
  <c r="H186" i="1"/>
  <c r="J187" i="1"/>
  <c r="I187" i="1"/>
  <c r="J15" i="1"/>
  <c r="H20" i="1"/>
  <c r="J20" i="1" s="1"/>
  <c r="J26" i="1"/>
  <c r="I70" i="1"/>
  <c r="J102" i="1"/>
  <c r="I102" i="1"/>
  <c r="I131" i="1"/>
  <c r="J166" i="1"/>
  <c r="J174" i="1"/>
  <c r="J182" i="1"/>
  <c r="D185" i="1"/>
  <c r="J193" i="1"/>
  <c r="I193" i="1"/>
  <c r="J217" i="1"/>
  <c r="J225" i="1"/>
  <c r="J241" i="1"/>
  <c r="I241" i="1"/>
  <c r="H74" i="1"/>
  <c r="J112" i="1"/>
  <c r="I112" i="1"/>
  <c r="I164" i="1"/>
  <c r="H163" i="1"/>
  <c r="J163" i="1" s="1"/>
  <c r="F185" i="1"/>
  <c r="I215" i="1"/>
  <c r="I214" i="1" s="1"/>
  <c r="H214" i="1"/>
  <c r="J214" i="1" s="1"/>
  <c r="J235" i="1"/>
  <c r="I235" i="1"/>
  <c r="J251" i="1"/>
  <c r="I251" i="1"/>
  <c r="J197" i="1"/>
  <c r="I197" i="1"/>
  <c r="J98" i="1"/>
  <c r="I98" i="1"/>
  <c r="I19" i="1"/>
  <c r="I48" i="1"/>
  <c r="I50" i="1"/>
  <c r="I52" i="1"/>
  <c r="I54" i="1"/>
  <c r="I56" i="1"/>
  <c r="I58" i="1"/>
  <c r="I60" i="1"/>
  <c r="I62" i="1"/>
  <c r="J106" i="1"/>
  <c r="I106" i="1"/>
  <c r="I127" i="1"/>
  <c r="J164" i="1"/>
  <c r="J172" i="1"/>
  <c r="J180" i="1"/>
  <c r="J191" i="1"/>
  <c r="I191" i="1"/>
  <c r="J199" i="1"/>
  <c r="I199" i="1"/>
  <c r="J215" i="1"/>
  <c r="J223" i="1"/>
  <c r="J245" i="1"/>
  <c r="I245" i="1"/>
  <c r="J110" i="1"/>
  <c r="I110" i="1"/>
  <c r="I4" i="1"/>
  <c r="J84" i="1"/>
  <c r="J92" i="1"/>
  <c r="J100" i="1"/>
  <c r="I100" i="1"/>
  <c r="J116" i="1"/>
  <c r="I116" i="1"/>
  <c r="I125" i="1"/>
  <c r="J239" i="1"/>
  <c r="I239" i="1"/>
  <c r="I227" i="1"/>
  <c r="I277" i="1"/>
  <c r="I279" i="1"/>
  <c r="I281" i="1"/>
  <c r="I283" i="1"/>
  <c r="I285" i="1"/>
  <c r="I287" i="1"/>
  <c r="I289" i="1"/>
  <c r="I291" i="1"/>
  <c r="I293" i="1"/>
  <c r="I295" i="1"/>
  <c r="I297" i="1"/>
  <c r="I304" i="1"/>
  <c r="I306" i="1"/>
  <c r="I308" i="1"/>
  <c r="I310" i="1"/>
  <c r="I312" i="1"/>
  <c r="I314" i="1"/>
  <c r="I316" i="1"/>
  <c r="I318" i="1"/>
  <c r="I320" i="1"/>
  <c r="I322" i="1"/>
  <c r="J227" i="1"/>
  <c r="I328" i="1"/>
  <c r="I330" i="1"/>
  <c r="I332" i="1"/>
  <c r="I334" i="1"/>
  <c r="I336" i="1"/>
  <c r="I338" i="1"/>
  <c r="I340" i="1"/>
  <c r="I342" i="1"/>
  <c r="I344" i="1"/>
  <c r="I346" i="1"/>
  <c r="I348" i="1"/>
  <c r="I142" i="1"/>
  <c r="I226" i="1" l="1"/>
  <c r="H274" i="1"/>
  <c r="J274" i="1" s="1"/>
  <c r="I3" i="1"/>
  <c r="J326" i="1"/>
  <c r="G23" i="1"/>
  <c r="I74" i="1"/>
  <c r="I201" i="1"/>
  <c r="I6" i="1"/>
  <c r="G185" i="1"/>
  <c r="G73" i="1"/>
  <c r="G68" i="1" s="1"/>
  <c r="H23" i="1"/>
  <c r="J23" i="1" s="1"/>
  <c r="I17" i="1"/>
  <c r="H2" i="1"/>
  <c r="J2" i="1" s="1"/>
  <c r="J327" i="1"/>
  <c r="I9" i="1"/>
  <c r="I163" i="1"/>
  <c r="I20" i="1"/>
  <c r="I118" i="1"/>
  <c r="I141" i="1"/>
  <c r="I302" i="1"/>
  <c r="I299" i="1" s="1"/>
  <c r="I298" i="1" s="1"/>
  <c r="I275" i="1"/>
  <c r="I274" i="1" s="1"/>
  <c r="I46" i="1"/>
  <c r="I24" i="1"/>
  <c r="I96" i="1"/>
  <c r="I73" i="1" s="1"/>
  <c r="I230" i="1"/>
  <c r="I252" i="1"/>
  <c r="H299" i="1"/>
  <c r="J299" i="1" s="1"/>
  <c r="J69" i="1"/>
  <c r="J324" i="1"/>
  <c r="H185" i="1"/>
  <c r="J185" i="1" s="1"/>
  <c r="J186" i="1"/>
  <c r="I186" i="1"/>
  <c r="I327" i="1"/>
  <c r="I326" i="1" s="1"/>
  <c r="H73" i="1"/>
  <c r="J73" i="1" s="1"/>
  <c r="J74" i="1"/>
  <c r="I69" i="1"/>
  <c r="I185" i="1" l="1"/>
  <c r="I23" i="1"/>
  <c r="I2" i="1"/>
  <c r="H298" i="1"/>
  <c r="J298" i="1" s="1"/>
  <c r="I68" i="1"/>
  <c r="H68" i="1"/>
  <c r="J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BCABD2-6322-43F2-AD3E-F60D6D20D6C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2D830A-1359-4E83-82AF-EA29D984AF0C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  <connection id="3" xr16:uid="{E3443F61-3BDF-4192-B1DD-A1E5E8DF7CB4}" name="WorksheetConnection_Book1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1"/>
        </x15:connection>
      </ext>
    </extLst>
  </connection>
  <connection id="4" xr16:uid="{575D93E3-2A92-462F-874C-51873C27B6BE}" name="WorksheetConnection_Book1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Book1Table41"/>
        </x15:connection>
      </ext>
    </extLst>
  </connection>
</connections>
</file>

<file path=xl/sharedStrings.xml><?xml version="1.0" encoding="utf-8"?>
<sst xmlns="http://schemas.openxmlformats.org/spreadsheetml/2006/main" count="3140" uniqueCount="1080">
  <si>
    <t>No.</t>
  </si>
  <si>
    <t>WBS Area - Description / Описание</t>
  </si>
  <si>
    <t>Unit
Ед. изм.</t>
  </si>
  <si>
    <t>Total Project Quantity 
Общие объемы по проекту</t>
  </si>
  <si>
    <t>Previous Cum. Actual Qty. 
Предыдущие факт.  объемы, накоп.</t>
  </si>
  <si>
    <t>Daily Actual Qty. 
Факт. ежедневные объемы</t>
  </si>
  <si>
    <t>Monthly Actual Qty. / Месячные объемы</t>
  </si>
  <si>
    <t>Cum. Actual Qty. 
Факт. объемы, накопит.</t>
  </si>
  <si>
    <t>Remaining Qty.
Оставшиеся объемы</t>
  </si>
  <si>
    <t>Total % Progress 
Общий % выполнения</t>
  </si>
  <si>
    <t>4</t>
  </si>
  <si>
    <t xml:space="preserve">Concrete Activities Ammonia Plant </t>
  </si>
  <si>
    <r>
      <t>m</t>
    </r>
    <r>
      <rPr>
        <b/>
        <vertAlign val="superscript"/>
        <sz val="14"/>
        <color theme="1"/>
        <rFont val="Arial"/>
        <family val="2"/>
        <charset val="204"/>
      </rPr>
      <t>3</t>
    </r>
  </si>
  <si>
    <t>4.1</t>
  </si>
  <si>
    <t>Concrete Foundation</t>
  </si>
  <si>
    <t>4.1.7</t>
  </si>
  <si>
    <t>1170 Primary Reformer Area</t>
  </si>
  <si>
    <r>
      <t>m</t>
    </r>
    <r>
      <rPr>
        <vertAlign val="superscript"/>
        <sz val="14"/>
        <rFont val="Arial"/>
        <family val="2"/>
        <charset val="204"/>
      </rPr>
      <t>3</t>
    </r>
  </si>
  <si>
    <t>4.1.13</t>
  </si>
  <si>
    <t>1711 Auxiliary Boiler Area</t>
  </si>
  <si>
    <t>4.2</t>
  </si>
  <si>
    <t>Concrete Elevation</t>
  </si>
  <si>
    <t>4.2.7</t>
  </si>
  <si>
    <t>4.2.13</t>
  </si>
  <si>
    <t>4.3</t>
  </si>
  <si>
    <t>Concrete Trenches</t>
  </si>
  <si>
    <t>4.3.1</t>
  </si>
  <si>
    <t>1150 CO2 Recovery Area</t>
  </si>
  <si>
    <t>4.3.2</t>
  </si>
  <si>
    <t xml:space="preserve">1710 Combined Building </t>
  </si>
  <si>
    <t>4.3.3</t>
  </si>
  <si>
    <t>1717 Glycol Preperation Area</t>
  </si>
  <si>
    <t>4.3.4</t>
  </si>
  <si>
    <t>UG</t>
  </si>
  <si>
    <t>4.4</t>
  </si>
  <si>
    <t>Pits Installations</t>
  </si>
  <si>
    <r>
      <t>m</t>
    </r>
    <r>
      <rPr>
        <b/>
        <vertAlign val="superscript"/>
        <sz val="12"/>
        <color theme="1"/>
        <rFont val="Arial"/>
        <family val="2"/>
        <charset val="204"/>
      </rPr>
      <t>3</t>
    </r>
  </si>
  <si>
    <t>4.4.7</t>
  </si>
  <si>
    <r>
      <t>m</t>
    </r>
    <r>
      <rPr>
        <vertAlign val="superscript"/>
        <sz val="12"/>
        <rFont val="Arial"/>
        <family val="2"/>
        <charset val="204"/>
      </rPr>
      <t>3</t>
    </r>
  </si>
  <si>
    <t>4.4.13</t>
  </si>
  <si>
    <t>4.5</t>
  </si>
  <si>
    <t>Gravity Pipelines Installations</t>
  </si>
  <si>
    <t>m</t>
  </si>
  <si>
    <t>4.5.7</t>
  </si>
  <si>
    <t>4.5.12</t>
  </si>
  <si>
    <t>4.6</t>
  </si>
  <si>
    <t>Earthing</t>
  </si>
  <si>
    <t>4.6.7</t>
  </si>
  <si>
    <t>4.6.13</t>
  </si>
  <si>
    <t>5</t>
  </si>
  <si>
    <t>Steel Structures Works</t>
  </si>
  <si>
    <t>ton</t>
  </si>
  <si>
    <t>5.1</t>
  </si>
  <si>
    <t>5.1.1</t>
  </si>
  <si>
    <t>1110 Compressor Area</t>
  </si>
  <si>
    <t>5.1.2</t>
  </si>
  <si>
    <t>1120 Feed Water Pump Area</t>
  </si>
  <si>
    <t>5.1.3</t>
  </si>
  <si>
    <t>1130 Ammonia Synthesis</t>
  </si>
  <si>
    <t>5.1.4</t>
  </si>
  <si>
    <t>1140 Methanation &amp; Shift Converter Desulphurization Area</t>
  </si>
  <si>
    <t>5.1.5</t>
  </si>
  <si>
    <t>5.1.6</t>
  </si>
  <si>
    <t>1160 Ammonia Removal Area</t>
  </si>
  <si>
    <t>5.1.7</t>
  </si>
  <si>
    <t>5.1.8</t>
  </si>
  <si>
    <t>1180 Flare Area</t>
  </si>
  <si>
    <t>5.1.9</t>
  </si>
  <si>
    <t>1190 Ammonia Process Piperack</t>
  </si>
  <si>
    <t>5.1.10</t>
  </si>
  <si>
    <t xml:space="preserve">1704 Chemical Storage Area </t>
  </si>
  <si>
    <t>5.1.11</t>
  </si>
  <si>
    <t xml:space="preserve">1707 Cooling Tower Area </t>
  </si>
  <si>
    <t>5.1.12</t>
  </si>
  <si>
    <t>5.1.13</t>
  </si>
  <si>
    <t>5.1.14</t>
  </si>
  <si>
    <t xml:space="preserve">1714 Waste Water Treatment Area </t>
  </si>
  <si>
    <t>5.1.15</t>
  </si>
  <si>
    <t>1715 Water Preparation Unit</t>
  </si>
  <si>
    <t>5.1.16</t>
  </si>
  <si>
    <t>5.1.17</t>
  </si>
  <si>
    <t>1790 Ammonia Utility Piperack E/W - 1</t>
  </si>
  <si>
    <t>5.1.18</t>
  </si>
  <si>
    <t>1791 Ammonia Utility Piperack N/S - 2 Incl. Process Deareator</t>
  </si>
  <si>
    <t>5.1.19</t>
  </si>
  <si>
    <t>1792 Ammonia Utility Flare Piperack N/S - 3 Incl. Utility Deareator</t>
  </si>
  <si>
    <t>5.1.20</t>
  </si>
  <si>
    <t>1801 Ammonia Main Substation Area</t>
  </si>
  <si>
    <t>5.1.21</t>
  </si>
  <si>
    <t xml:space="preserve">1802 Ammonia Control Room Area </t>
  </si>
  <si>
    <t>5.2</t>
  </si>
  <si>
    <t>Handrails/Ladders/Grating/etc.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</si>
  <si>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</si>
  <si>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</si>
  <si>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</si>
  <si>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</si>
  <si>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</si>
  <si>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</si>
  <si>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</si>
  <si>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</si>
  <si>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</si>
  <si>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</si>
  <si>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</si>
  <si>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</si>
  <si>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</si>
  <si>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</si>
  <si>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</si>
  <si>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</si>
  <si>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</si>
  <si>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</si>
  <si>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</si>
  <si>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1792 Ammonina Utility Flare Piperack N/S - 3 Incl. Utility Deareator</t>
  </si>
  <si>
    <t>5.2.20</t>
  </si>
  <si>
    <t>5.2.21</t>
  </si>
  <si>
    <t>6</t>
  </si>
  <si>
    <t>Piping Works</t>
  </si>
  <si>
    <t>DI</t>
  </si>
  <si>
    <t>6.1</t>
  </si>
  <si>
    <t>U/G Pressure Pipelines Fabrications / Installations</t>
  </si>
  <si>
    <t>6.1.1</t>
  </si>
  <si>
    <t>U/G Pressure  pipes (Shop) CS</t>
  </si>
  <si>
    <t>6.1.2</t>
  </si>
  <si>
    <t>U/G Pressure  pipes (Field) CS</t>
  </si>
  <si>
    <t>6.1.3</t>
  </si>
  <si>
    <t>U/G Piping Plastic &gt;= 2" - Fabrication &amp; Field Erection</t>
  </si>
  <si>
    <t>6.2</t>
  </si>
  <si>
    <t>A/G Piping Works Ammonia Plant</t>
  </si>
  <si>
    <t>6.2.1</t>
  </si>
  <si>
    <t>A/G (LB) Pipe Fabrication Ammonia Plant</t>
  </si>
  <si>
    <t>6.2.1.1</t>
  </si>
  <si>
    <t>6.2.1.2</t>
  </si>
  <si>
    <t>6.2.1.3</t>
  </si>
  <si>
    <t>6.2.1.4</t>
  </si>
  <si>
    <t>6.2.1.5</t>
  </si>
  <si>
    <t>6.2.1.6</t>
  </si>
  <si>
    <t>6.2.1.7</t>
  </si>
  <si>
    <t>6.2.1.8</t>
  </si>
  <si>
    <t>6.2.1.9</t>
  </si>
  <si>
    <t>6.2.1.10</t>
  </si>
  <si>
    <t>6.2.1.11</t>
  </si>
  <si>
    <t>6.2.1.12</t>
  </si>
  <si>
    <t>6.2.1.13</t>
  </si>
  <si>
    <t>6.2.1.14</t>
  </si>
  <si>
    <t>6.2.1.15</t>
  </si>
  <si>
    <t>6.2.1.16</t>
  </si>
  <si>
    <t>6.2.1.17</t>
  </si>
  <si>
    <t>6.2.1.18</t>
  </si>
  <si>
    <t>6.2.1.19</t>
  </si>
  <si>
    <t>6.2.1.20</t>
  </si>
  <si>
    <t>6.2.1.21</t>
  </si>
  <si>
    <t>6.2.2</t>
  </si>
  <si>
    <t>A/G (LB) Pipe Erection Works Ammonia Plant</t>
  </si>
  <si>
    <t>6.2.2.1</t>
  </si>
  <si>
    <t>6.2.2.2</t>
  </si>
  <si>
    <t>6.2.2.3</t>
  </si>
  <si>
    <t>6.2.2.4</t>
  </si>
  <si>
    <t>6.2.2.5</t>
  </si>
  <si>
    <t>6.2.2.6</t>
  </si>
  <si>
    <t>6.2.2.7</t>
  </si>
  <si>
    <t>6.2.2.8</t>
  </si>
  <si>
    <t>6.2.2.9</t>
  </si>
  <si>
    <t>6.2.2.10</t>
  </si>
  <si>
    <t>6.2.2.11</t>
  </si>
  <si>
    <t>6.2.2.12</t>
  </si>
  <si>
    <t>6.2.2.13</t>
  </si>
  <si>
    <t>6.2.2.14</t>
  </si>
  <si>
    <t>6.2.2.15</t>
  </si>
  <si>
    <t>6.2.2.16</t>
  </si>
  <si>
    <t>6.2.2.17</t>
  </si>
  <si>
    <t>6.2.2.18</t>
  </si>
  <si>
    <t>6.2.2.19</t>
  </si>
  <si>
    <t>6.2.2.20</t>
  </si>
  <si>
    <t>6.2.2.21</t>
  </si>
  <si>
    <t>6.3</t>
  </si>
  <si>
    <t>A/G (SB) Piping Small Bore Installation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</si>
  <si>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</si>
  <si>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</si>
  <si>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</si>
  <si>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</si>
  <si>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</si>
  <si>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</si>
  <si>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</si>
  <si>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</si>
  <si>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</si>
  <si>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</si>
  <si>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</si>
  <si>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</si>
  <si>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6.3.13</t>
  </si>
  <si>
    <t>6.3.14</t>
  </si>
  <si>
    <t>6.3.15</t>
  </si>
  <si>
    <t>6.3.16</t>
  </si>
  <si>
    <t>6.3.17</t>
  </si>
  <si>
    <t>6.3.18</t>
  </si>
  <si>
    <t>6.3.19</t>
  </si>
  <si>
    <t>6.3.20</t>
  </si>
  <si>
    <t>6.3.21</t>
  </si>
  <si>
    <t>6.4</t>
  </si>
  <si>
    <t>Pipe Support</t>
  </si>
  <si>
    <t>6.4.1</t>
  </si>
  <si>
    <t>Piping support (Fabrication)</t>
  </si>
  <si>
    <t>kg</t>
  </si>
  <si>
    <t>6.4.1.1</t>
  </si>
  <si>
    <t>6.4.1.2</t>
  </si>
  <si>
    <t>6.4.1.3</t>
  </si>
  <si>
    <t>6.4.1.4</t>
  </si>
  <si>
    <t>6.4.1.5</t>
  </si>
  <si>
    <t>6.4.1.6</t>
  </si>
  <si>
    <t>6.4.1.7</t>
  </si>
  <si>
    <t>6.4.1.8</t>
  </si>
  <si>
    <t>6.4.1.9</t>
  </si>
  <si>
    <t>6.4.1.10</t>
  </si>
  <si>
    <t>6.4.1.11</t>
  </si>
  <si>
    <t>6.4.1.12</t>
  </si>
  <si>
    <t>6.4.1.13</t>
  </si>
  <si>
    <t>6.4.1.14</t>
  </si>
  <si>
    <t>6.4.1.15</t>
  </si>
  <si>
    <t>6.4.1.16</t>
  </si>
  <si>
    <t>6.4.1.17</t>
  </si>
  <si>
    <t>6.4.1.18</t>
  </si>
  <si>
    <t>6.4.1.19</t>
  </si>
  <si>
    <t>6.4.1.20</t>
  </si>
  <si>
    <t>6.4.1.21</t>
  </si>
  <si>
    <t>6.4.2</t>
  </si>
  <si>
    <t>Piping support (Erection)</t>
  </si>
  <si>
    <t>6.4.2.1</t>
  </si>
  <si>
    <t>7</t>
  </si>
  <si>
    <t>Mechanical Equipment (exl. Auxiliary structure &amp; Refractory-Internals)</t>
  </si>
  <si>
    <t>7.1</t>
  </si>
  <si>
    <t>Mechanical Equipment (static equipment)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</si>
  <si>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</si>
  <si>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</si>
  <si>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</si>
  <si>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</si>
  <si>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</si>
  <si>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</si>
  <si>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</si>
  <si>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</si>
  <si>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</si>
  <si>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</si>
  <si>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</si>
  <si>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</si>
  <si>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</si>
  <si>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</si>
  <si>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7.2</t>
  </si>
  <si>
    <t>Mechanical Equipment (rotating equipment)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</si>
  <si>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</si>
  <si>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</si>
  <si>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</si>
  <si>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</si>
  <si>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</si>
  <si>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</si>
  <si>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</si>
  <si>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</si>
  <si>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</si>
  <si>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</si>
  <si>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</si>
  <si>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</si>
  <si>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7.3</t>
  </si>
  <si>
    <t>Mechanical Equipment (packages equipment)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</si>
  <si>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</si>
  <si>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</si>
  <si>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</si>
  <si>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</si>
  <si>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</si>
  <si>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</si>
  <si>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</si>
  <si>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</si>
  <si>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</si>
  <si>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</si>
  <si>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</si>
  <si>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7.4</t>
  </si>
  <si>
    <t>Mechanical Equipment (storage tanks)</t>
  </si>
  <si>
    <t>7.4.1</t>
  </si>
  <si>
    <t>7.4.2</t>
  </si>
  <si>
    <t>9</t>
  </si>
  <si>
    <t>Electrical Works</t>
  </si>
  <si>
    <t>9.1</t>
  </si>
  <si>
    <t>Electrical Works Cable Tray &amp; Conduits installation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</si>
  <si>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</si>
  <si>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</si>
  <si>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</si>
  <si>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</si>
  <si>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</si>
  <si>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</si>
  <si>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</si>
  <si>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</si>
  <si>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</si>
  <si>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</si>
  <si>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</si>
  <si>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</si>
  <si>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</si>
  <si>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</si>
  <si>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</si>
  <si>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</si>
  <si>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</si>
  <si>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</si>
  <si>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</si>
  <si>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</si>
  <si>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</si>
  <si>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9.3</t>
  </si>
  <si>
    <t>Electrical Equipment Installation</t>
  </si>
  <si>
    <t>Nos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</si>
  <si>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</si>
  <si>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</si>
  <si>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</si>
  <si>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</si>
  <si>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</si>
  <si>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</si>
  <si>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</si>
  <si>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</si>
  <si>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</si>
  <si>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9.3.10</t>
  </si>
  <si>
    <t>9.3.11</t>
  </si>
  <si>
    <t>9.3.12</t>
  </si>
  <si>
    <t>9.3.13</t>
  </si>
  <si>
    <t>9.3.14</t>
  </si>
  <si>
    <t>9.3.15</t>
  </si>
  <si>
    <t>9.3.16</t>
  </si>
  <si>
    <t>9.3.17</t>
  </si>
  <si>
    <t>9.3.18</t>
  </si>
  <si>
    <t>9.3.19</t>
  </si>
  <si>
    <t>9.3.20</t>
  </si>
  <si>
    <t>9.3.21</t>
  </si>
  <si>
    <t>10</t>
  </si>
  <si>
    <t>Instrumentation Works</t>
  </si>
  <si>
    <t>10.1</t>
  </si>
  <si>
    <t>Instrumentation Equipment Installation</t>
  </si>
  <si>
    <t>10.1.1</t>
  </si>
  <si>
    <t>10.1.2</t>
  </si>
  <si>
    <t>10.1.3</t>
  </si>
  <si>
    <t>10.1.4</t>
  </si>
  <si>
    <t>10.1.5</t>
  </si>
  <si>
    <t>10.1.6</t>
  </si>
  <si>
    <t>10.1.7</t>
  </si>
  <si>
    <t>10.1.8</t>
  </si>
  <si>
    <t>10.1.9</t>
  </si>
  <si>
    <t>10.1.10</t>
  </si>
  <si>
    <t>10.1.11</t>
  </si>
  <si>
    <t>10.1.12</t>
  </si>
  <si>
    <t>10.1.13</t>
  </si>
  <si>
    <t>10.1.14</t>
  </si>
  <si>
    <t>10.1.15</t>
  </si>
  <si>
    <t>10.1.16</t>
  </si>
  <si>
    <t>10.1.17</t>
  </si>
  <si>
    <t>10.1.18</t>
  </si>
  <si>
    <t>10.1.19</t>
  </si>
  <si>
    <t>10.1.20</t>
  </si>
  <si>
    <t>10.1.21</t>
  </si>
  <si>
    <t>10.1.22</t>
  </si>
  <si>
    <t>Common</t>
  </si>
  <si>
    <t>11</t>
  </si>
  <si>
    <t>Painting Works</t>
  </si>
  <si>
    <r>
      <t>m</t>
    </r>
    <r>
      <rPr>
        <b/>
        <vertAlign val="superscript"/>
        <sz val="14"/>
        <color theme="1"/>
        <rFont val="Arial"/>
        <family val="2"/>
        <charset val="204"/>
      </rPr>
      <t>2</t>
    </r>
  </si>
  <si>
    <t>11.1</t>
  </si>
  <si>
    <t>Painting Piping</t>
  </si>
  <si>
    <t>11.1.1</t>
  </si>
  <si>
    <t>U/G Painting Piping</t>
  </si>
  <si>
    <t>11.1.1.1</t>
  </si>
  <si>
    <t>UG PIPING PAINTING (AMMONIA)</t>
  </si>
  <si>
    <r>
      <t>m</t>
    </r>
    <r>
      <rPr>
        <vertAlign val="superscript"/>
        <sz val="12"/>
        <color theme="1"/>
        <rFont val="Arial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</si>
  <si>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t>11.1.2</t>
  </si>
  <si>
    <t>A/G Painting Piping</t>
  </si>
  <si>
    <t>11.1.2.1</t>
  </si>
  <si>
    <r>
      <t>m</t>
    </r>
    <r>
      <rPr>
        <vertAlign val="superscript"/>
        <sz val="12"/>
        <color theme="1"/>
        <rFont val="Arial"/>
        <family val="2"/>
        <charset val="204"/>
      </rPr>
      <t>2</t>
    </r>
  </si>
  <si>
    <t>11.1.2.2</t>
  </si>
  <si>
    <t>11.1.2.3</t>
  </si>
  <si>
    <t>11.1.2.4</t>
  </si>
  <si>
    <t>11.1.2.5</t>
  </si>
  <si>
    <t>11.1.2.6</t>
  </si>
  <si>
    <t>11.1.2.7</t>
  </si>
  <si>
    <t>11.1.2.8</t>
  </si>
  <si>
    <t>11.1.2.9</t>
  </si>
  <si>
    <t>11.1.2.10</t>
  </si>
  <si>
    <t>1704 Chemical Storage Area</t>
  </si>
  <si>
    <t>11.1.2.11</t>
  </si>
  <si>
    <t>1707 Cooling Tower Area</t>
  </si>
  <si>
    <t>11.1.2.12</t>
  </si>
  <si>
    <t>1710 Combined Building</t>
  </si>
  <si>
    <t>11.1.2.13</t>
  </si>
  <si>
    <t>11.1.2.14</t>
  </si>
  <si>
    <t>1714 Waste Water Treatment Area</t>
  </si>
  <si>
    <t>11.1.2.15</t>
  </si>
  <si>
    <t>11.1.2.16</t>
  </si>
  <si>
    <t>11.1.2.17</t>
  </si>
  <si>
    <t>11.1.2.18</t>
  </si>
  <si>
    <t>11.1.2.19</t>
  </si>
  <si>
    <t>11.1.2.20</t>
  </si>
  <si>
    <t>11.1.2.21</t>
  </si>
  <si>
    <t>1802 Ammonia Control Room Area</t>
  </si>
  <si>
    <t>11.2</t>
  </si>
  <si>
    <t>Painting Equipment</t>
  </si>
  <si>
    <t>11.2.1</t>
  </si>
  <si>
    <t>EQUIPMENT  PAINTING (AMMONIA)</t>
  </si>
  <si>
    <t>12</t>
  </si>
  <si>
    <t>Insulation Works</t>
  </si>
  <si>
    <t>12.1</t>
  </si>
  <si>
    <t>Insulation Equipment</t>
  </si>
  <si>
    <t>12.1.1</t>
  </si>
  <si>
    <t>12.1.2</t>
  </si>
  <si>
    <t>12.1.3</t>
  </si>
  <si>
    <t>12.1.4</t>
  </si>
  <si>
    <t>12.1.5</t>
  </si>
  <si>
    <t>12.1.6</t>
  </si>
  <si>
    <t>12.1.7</t>
  </si>
  <si>
    <t>12.1.8</t>
  </si>
  <si>
    <t>12.1.9</t>
  </si>
  <si>
    <t>12.1.10</t>
  </si>
  <si>
    <t>12.1.11</t>
  </si>
  <si>
    <t>12.1.12</t>
  </si>
  <si>
    <t>12.1.13</t>
  </si>
  <si>
    <t>12.1.14</t>
  </si>
  <si>
    <t>12.1.15</t>
  </si>
  <si>
    <t>12.1.16</t>
  </si>
  <si>
    <t>12.1.17</t>
  </si>
  <si>
    <t>12.1.18</t>
  </si>
  <si>
    <t>12.1.19</t>
  </si>
  <si>
    <t>12.1.20</t>
  </si>
  <si>
    <t>12.1.21</t>
  </si>
  <si>
    <t>12.1.22</t>
  </si>
  <si>
    <t>12.2</t>
  </si>
  <si>
    <t>Insulation Piping</t>
  </si>
  <si>
    <t>ID</t>
  </si>
  <si>
    <t>4--18/03/22</t>
  </si>
  <si>
    <t>4.1--18/03/22</t>
  </si>
  <si>
    <t>4.1.7--18/03/22</t>
  </si>
  <si>
    <t>4.1.13--18/03/22</t>
  </si>
  <si>
    <t>4.2--18/03/22</t>
  </si>
  <si>
    <t>4.2.7--18/03/22</t>
  </si>
  <si>
    <t>4.2.13--18/03/22</t>
  </si>
  <si>
    <t>4.3--18/03/22</t>
  </si>
  <si>
    <t>4.3.1--18/03/22</t>
  </si>
  <si>
    <t>4.3.2--18/03/22</t>
  </si>
  <si>
    <t>4.3.3--18/03/22</t>
  </si>
  <si>
    <t>4.3.4--18/03/22</t>
  </si>
  <si>
    <t>4.4--18/03/22</t>
  </si>
  <si>
    <t>4.4.7--18/03/22</t>
  </si>
  <si>
    <t>4.4.13--18/03/22</t>
  </si>
  <si>
    <t>4.5--18/03/22</t>
  </si>
  <si>
    <t>4.5.7--18/03/22</t>
  </si>
  <si>
    <t>4.5.12--18/03/22</t>
  </si>
  <si>
    <t>4.6--18/03/22</t>
  </si>
  <si>
    <t>4.6.7--18/03/22</t>
  </si>
  <si>
    <t>4.6.13--18/03/22</t>
  </si>
  <si>
    <t>5--18/03/22</t>
  </si>
  <si>
    <t>5.1--18/03/22</t>
  </si>
  <si>
    <t>5.1.1--18/03/22</t>
  </si>
  <si>
    <t>5.1.2--18/03/22</t>
  </si>
  <si>
    <t>5.1.3--18/03/22</t>
  </si>
  <si>
    <t>5.1.4--18/03/22</t>
  </si>
  <si>
    <t>5.1.5--18/03/22</t>
  </si>
  <si>
    <t>5.1.6--18/03/22</t>
  </si>
  <si>
    <t>5.1.7--18/03/22</t>
  </si>
  <si>
    <t>5.1.8--18/03/22</t>
  </si>
  <si>
    <t>5.1.9--18/03/22</t>
  </si>
  <si>
    <t>5.1.10--18/03/22</t>
  </si>
  <si>
    <t>5.1.11--18/03/22</t>
  </si>
  <si>
    <t>5.1.12--18/03/22</t>
  </si>
  <si>
    <t>5.1.13--18/03/22</t>
  </si>
  <si>
    <t>5.1.14--18/03/22</t>
  </si>
  <si>
    <t>5.1.15--18/03/22</t>
  </si>
  <si>
    <t>5.1.16--18/03/22</t>
  </si>
  <si>
    <t>5.1.17--18/03/22</t>
  </si>
  <si>
    <t>5.1.18--18/03/22</t>
  </si>
  <si>
    <t>5.1.19--18/03/22</t>
  </si>
  <si>
    <t>5.1.20--18/03/22</t>
  </si>
  <si>
    <t>5.1.21--18/03/22</t>
  </si>
  <si>
    <t>5.2--18/03/22</t>
  </si>
  <si>
    <t>5.2.1--18/03/22</t>
  </si>
  <si>
    <t>5.2.2--18/03/22</t>
  </si>
  <si>
    <t>5.2.3--18/03/22</t>
  </si>
  <si>
    <t>5.2.4--18/03/22</t>
  </si>
  <si>
    <t>5.2.5--18/03/22</t>
  </si>
  <si>
    <t>5.2.6--18/03/22</t>
  </si>
  <si>
    <t>5.2.7--18/03/22</t>
  </si>
  <si>
    <t>5.2.8--18/03/22</t>
  </si>
  <si>
    <t>5.2.9--18/03/22</t>
  </si>
  <si>
    <t>5.2.10--18/03/22</t>
  </si>
  <si>
    <t>5.2.11--18/03/22</t>
  </si>
  <si>
    <t>5.2.12--18/03/22</t>
  </si>
  <si>
    <t>5.2.13--18/03/22</t>
  </si>
  <si>
    <t>5.2.14--18/03/22</t>
  </si>
  <si>
    <t>5.2.15--18/03/22</t>
  </si>
  <si>
    <t>5.2.16--18/03/22</t>
  </si>
  <si>
    <t>5.2.17--18/03/22</t>
  </si>
  <si>
    <t>5.2.18--18/03/22</t>
  </si>
  <si>
    <t>5.2.19--18/03/22</t>
  </si>
  <si>
    <t>5.2.20--18/03/22</t>
  </si>
  <si>
    <t>5.2.21--18/03/22</t>
  </si>
  <si>
    <t>6--18/03/22</t>
  </si>
  <si>
    <t>6.1--18/03/22</t>
  </si>
  <si>
    <t>6.1.1--18/03/22</t>
  </si>
  <si>
    <t>6.1.2--18/03/22</t>
  </si>
  <si>
    <t>6.1.3--18/03/22</t>
  </si>
  <si>
    <t>6.2--18/03/22</t>
  </si>
  <si>
    <t>6.2.1--18/03/22</t>
  </si>
  <si>
    <t>6.2.1.1--18/03/22</t>
  </si>
  <si>
    <t>6.2.1.2--18/03/22</t>
  </si>
  <si>
    <t>6.2.1.3--18/03/22</t>
  </si>
  <si>
    <t>6.2.1.4--18/03/22</t>
  </si>
  <si>
    <t>6.2.1.5--18/03/22</t>
  </si>
  <si>
    <t>6.2.1.6--18/03/22</t>
  </si>
  <si>
    <t>6.2.1.7--18/03/22</t>
  </si>
  <si>
    <t>6.2.1.8--18/03/22</t>
  </si>
  <si>
    <t>6.2.1.9--18/03/22</t>
  </si>
  <si>
    <t>6.2.1.10--18/03/22</t>
  </si>
  <si>
    <t>6.2.1.11--18/03/22</t>
  </si>
  <si>
    <t>6.2.1.12--18/03/22</t>
  </si>
  <si>
    <t>6.2.1.13--18/03/22</t>
  </si>
  <si>
    <t>6.2.1.14--18/03/22</t>
  </si>
  <si>
    <t>6.2.1.15--18/03/22</t>
  </si>
  <si>
    <t>6.2.1.16--18/03/22</t>
  </si>
  <si>
    <t>6.2.1.17--18/03/22</t>
  </si>
  <si>
    <t>6.2.1.18--18/03/22</t>
  </si>
  <si>
    <t>6.2.1.19--18/03/22</t>
  </si>
  <si>
    <t>6.2.1.20--18/03/22</t>
  </si>
  <si>
    <t>6.2.1.21--18/03/22</t>
  </si>
  <si>
    <t>6.2.2--18/03/22</t>
  </si>
  <si>
    <t>6.2.2.1--18/03/22</t>
  </si>
  <si>
    <t>6.2.2.2--18/03/22</t>
  </si>
  <si>
    <t>6.2.2.3--18/03/22</t>
  </si>
  <si>
    <t>6.2.2.4--18/03/22</t>
  </si>
  <si>
    <t>6.2.2.5--18/03/22</t>
  </si>
  <si>
    <t>6.2.2.6--18/03/22</t>
  </si>
  <si>
    <t>6.2.2.7--18/03/22</t>
  </si>
  <si>
    <t>6.2.2.8--18/03/22</t>
  </si>
  <si>
    <t>6.2.2.9--18/03/22</t>
  </si>
  <si>
    <t>6.2.2.10--18/03/22</t>
  </si>
  <si>
    <t>6.2.2.11--18/03/22</t>
  </si>
  <si>
    <t>6.2.2.12--18/03/22</t>
  </si>
  <si>
    <t>6.2.2.13--18/03/22</t>
  </si>
  <si>
    <t>6.2.2.14--18/03/22</t>
  </si>
  <si>
    <t>6.2.2.15--18/03/22</t>
  </si>
  <si>
    <t>6.2.2.16--18/03/22</t>
  </si>
  <si>
    <t>6.2.2.17--18/03/22</t>
  </si>
  <si>
    <t>6.2.2.18--18/03/22</t>
  </si>
  <si>
    <t>6.2.2.19--18/03/22</t>
  </si>
  <si>
    <t>6.2.2.20--18/03/22</t>
  </si>
  <si>
    <t>6.2.2.21--18/03/22</t>
  </si>
  <si>
    <t>6.3--18/03/22</t>
  </si>
  <si>
    <t>6.3.1--18/03/22</t>
  </si>
  <si>
    <t>6.3.2--18/03/22</t>
  </si>
  <si>
    <t>6.3.3--18/03/22</t>
  </si>
  <si>
    <t>6.3.4--18/03/22</t>
  </si>
  <si>
    <t>6.3.5--18/03/22</t>
  </si>
  <si>
    <t>6.3.6--18/03/22</t>
  </si>
  <si>
    <t>6.3.7--18/03/22</t>
  </si>
  <si>
    <t>6.3.8--18/03/22</t>
  </si>
  <si>
    <t>6.3.9--18/03/22</t>
  </si>
  <si>
    <t>6.3.10--18/03/22</t>
  </si>
  <si>
    <t>6.3.11--18/03/22</t>
  </si>
  <si>
    <t>6.3.12--18/03/22</t>
  </si>
  <si>
    <t>6.3.13--18/03/22</t>
  </si>
  <si>
    <t>6.3.14--18/03/22</t>
  </si>
  <si>
    <t>6.3.15--18/03/22</t>
  </si>
  <si>
    <t>6.3.16--18/03/22</t>
  </si>
  <si>
    <t>6.3.17--18/03/22</t>
  </si>
  <si>
    <t>6.3.18--18/03/22</t>
  </si>
  <si>
    <t>6.3.19--18/03/22</t>
  </si>
  <si>
    <t>6.3.20--18/03/22</t>
  </si>
  <si>
    <t>6.3.21--18/03/22</t>
  </si>
  <si>
    <t>6.4--18/03/22</t>
  </si>
  <si>
    <t>6.4.1--18/03/22</t>
  </si>
  <si>
    <t>6.4.1.1--18/03/22</t>
  </si>
  <si>
    <t>6.4.1.2--18/03/22</t>
  </si>
  <si>
    <t>6.4.1.3--18/03/22</t>
  </si>
  <si>
    <t>6.4.1.4--18/03/22</t>
  </si>
  <si>
    <t>6.4.1.5--18/03/22</t>
  </si>
  <si>
    <t>6.4.1.6--18/03/22</t>
  </si>
  <si>
    <t>6.4.1.7--18/03/22</t>
  </si>
  <si>
    <t>6.4.1.8--18/03/22</t>
  </si>
  <si>
    <t>6.4.1.9--18/03/22</t>
  </si>
  <si>
    <t>6.4.1.10--18/03/22</t>
  </si>
  <si>
    <t>6.4.1.11--18/03/22</t>
  </si>
  <si>
    <t>6.4.1.12--18/03/22</t>
  </si>
  <si>
    <t>6.4.1.13--18/03/22</t>
  </si>
  <si>
    <t>6.4.1.14--18/03/22</t>
  </si>
  <si>
    <t>6.4.1.15--18/03/22</t>
  </si>
  <si>
    <t>6.4.1.16--18/03/22</t>
  </si>
  <si>
    <t>6.4.1.17--18/03/22</t>
  </si>
  <si>
    <t>6.4.1.18--18/03/22</t>
  </si>
  <si>
    <t>6.4.1.19--18/03/22</t>
  </si>
  <si>
    <t>6.4.1.20--18/03/22</t>
  </si>
  <si>
    <t>6.4.1.21--18/03/22</t>
  </si>
  <si>
    <t>6.4.2--18/03/22</t>
  </si>
  <si>
    <t>6.4.2.1--18/03/22</t>
  </si>
  <si>
    <t>7--18/03/22</t>
  </si>
  <si>
    <t>7.1--18/03/22</t>
  </si>
  <si>
    <t>7.1.1--18/03/22</t>
  </si>
  <si>
    <t>7.1.2--18/03/22</t>
  </si>
  <si>
    <t>7.1.3--18/03/22</t>
  </si>
  <si>
    <t>7.1.4--18/03/22</t>
  </si>
  <si>
    <t>7.1.5--18/03/22</t>
  </si>
  <si>
    <t>7.1.6--18/03/22</t>
  </si>
  <si>
    <t>7.1.7--18/03/22</t>
  </si>
  <si>
    <t>7.1.8--18/03/22</t>
  </si>
  <si>
    <t>7.1.9--18/03/22</t>
  </si>
  <si>
    <t>7.1.10--18/03/22</t>
  </si>
  <si>
    <t>7.1.11--18/03/22</t>
  </si>
  <si>
    <t>7.1.12--18/03/22</t>
  </si>
  <si>
    <t>7.1.13--18/03/22</t>
  </si>
  <si>
    <t>7.1.14--18/03/22</t>
  </si>
  <si>
    <t>7.2--18/03/22</t>
  </si>
  <si>
    <t>7.2.1--18/03/22</t>
  </si>
  <si>
    <t>7.2.2--18/03/22</t>
  </si>
  <si>
    <t>7.2.3--18/03/22</t>
  </si>
  <si>
    <t>7.2.4--18/03/22</t>
  </si>
  <si>
    <t>7.2.5--18/03/22</t>
  </si>
  <si>
    <t>7.2.6--18/03/22</t>
  </si>
  <si>
    <t>7.2.7--18/03/22</t>
  </si>
  <si>
    <t>7.2.8--18/03/22</t>
  </si>
  <si>
    <t>7.2.9--18/03/22</t>
  </si>
  <si>
    <t>7.2.10--18/03/22</t>
  </si>
  <si>
    <t>7.2.11--18/03/22</t>
  </si>
  <si>
    <t>7.2.12--18/03/22</t>
  </si>
  <si>
    <t>7.3--18/03/22</t>
  </si>
  <si>
    <t>7.3.1--18/03/22</t>
  </si>
  <si>
    <t>7.3.2--18/03/22</t>
  </si>
  <si>
    <t>7.3.3--18/03/22</t>
  </si>
  <si>
    <t>7.3.4--18/03/22</t>
  </si>
  <si>
    <t>7.3.5--18/03/22</t>
  </si>
  <si>
    <t>7.3.6--18/03/22</t>
  </si>
  <si>
    <t>7.3.7--18/03/22</t>
  </si>
  <si>
    <t>7.3.8--18/03/22</t>
  </si>
  <si>
    <t>7.3.9--18/03/22</t>
  </si>
  <si>
    <t>7.3.10--18/03/22</t>
  </si>
  <si>
    <t>7.3.11--18/03/22</t>
  </si>
  <si>
    <t>7.4--18/03/22</t>
  </si>
  <si>
    <t>7.4.1--18/03/22</t>
  </si>
  <si>
    <t>7.4.2--18/03/22</t>
  </si>
  <si>
    <t>9--18/03/22</t>
  </si>
  <si>
    <t>9.1--18/03/22</t>
  </si>
  <si>
    <t>9.1.1--18/03/22</t>
  </si>
  <si>
    <t>9.1.2--18/03/22</t>
  </si>
  <si>
    <t>9.1.3--18/03/22</t>
  </si>
  <si>
    <t>9.1.4--18/03/22</t>
  </si>
  <si>
    <t>9.1.5--18/03/22</t>
  </si>
  <si>
    <t>9.1.6--18/03/22</t>
  </si>
  <si>
    <t>9.1.7--18/03/22</t>
  </si>
  <si>
    <t>9.1.8--18/03/22</t>
  </si>
  <si>
    <t>9.1.9--18/03/22</t>
  </si>
  <si>
    <t>9.1.10--18/03/22</t>
  </si>
  <si>
    <t>9.1.11--18/03/22</t>
  </si>
  <si>
    <t>9.1.12--18/03/22</t>
  </si>
  <si>
    <t>9.1.13--18/03/22</t>
  </si>
  <si>
    <t>9.1.14--18/03/22</t>
  </si>
  <si>
    <t>9.1.15--18/03/22</t>
  </si>
  <si>
    <t>9.1.16--18/03/22</t>
  </si>
  <si>
    <t>9.1.17--18/03/22</t>
  </si>
  <si>
    <t>9.1.18--18/03/22</t>
  </si>
  <si>
    <t>9.1.19--18/03/22</t>
  </si>
  <si>
    <t>9.1.20--18/03/22</t>
  </si>
  <si>
    <t>9.1.21--18/03/22</t>
  </si>
  <si>
    <t>9.3--18/03/22</t>
  </si>
  <si>
    <t>9.3.1--18/03/22</t>
  </si>
  <si>
    <t>9.3.2--18/03/22</t>
  </si>
  <si>
    <t>9.3.3--18/03/22</t>
  </si>
  <si>
    <t>9.3.4--18/03/22</t>
  </si>
  <si>
    <t>9.3.5--18/03/22</t>
  </si>
  <si>
    <t>9.3.6--18/03/22</t>
  </si>
  <si>
    <t>9.3.7--18/03/22</t>
  </si>
  <si>
    <t>9.3.8--18/03/22</t>
  </si>
  <si>
    <t>9.3.9--18/03/22</t>
  </si>
  <si>
    <t>9.3.10--18/03/22</t>
  </si>
  <si>
    <t>9.3.11--18/03/22</t>
  </si>
  <si>
    <t>9.3.12--18/03/22</t>
  </si>
  <si>
    <t>9.3.13--18/03/22</t>
  </si>
  <si>
    <t>9.3.14--18/03/22</t>
  </si>
  <si>
    <t>9.3.15--18/03/22</t>
  </si>
  <si>
    <t>9.3.16--18/03/22</t>
  </si>
  <si>
    <t>9.3.17--18/03/22</t>
  </si>
  <si>
    <t>9.3.18--18/03/22</t>
  </si>
  <si>
    <t>9.3.19--18/03/22</t>
  </si>
  <si>
    <t>9.3.20--18/03/22</t>
  </si>
  <si>
    <t>9.3.21--18/03/22</t>
  </si>
  <si>
    <t>10--18/03/22</t>
  </si>
  <si>
    <t>10.1--18/03/22</t>
  </si>
  <si>
    <t>10.1.1--18/03/22</t>
  </si>
  <si>
    <t>10.1.2--18/03/22</t>
  </si>
  <si>
    <t>10.1.3--18/03/22</t>
  </si>
  <si>
    <t>10.1.4--18/03/22</t>
  </si>
  <si>
    <t>10.1.5--18/03/22</t>
  </si>
  <si>
    <t>10.1.6--18/03/22</t>
  </si>
  <si>
    <t>10.1.7--18/03/22</t>
  </si>
  <si>
    <t>10.1.8--18/03/22</t>
  </si>
  <si>
    <t>10.1.9--18/03/22</t>
  </si>
  <si>
    <t>10.1.10--18/03/22</t>
  </si>
  <si>
    <t>10.1.11--18/03/22</t>
  </si>
  <si>
    <t>10.1.12--18/03/22</t>
  </si>
  <si>
    <t>10.1.13--18/03/22</t>
  </si>
  <si>
    <t>10.1.14--18/03/22</t>
  </si>
  <si>
    <t>10.1.15--18/03/22</t>
  </si>
  <si>
    <t>10.1.16--18/03/22</t>
  </si>
  <si>
    <t>10.1.17--18/03/22</t>
  </si>
  <si>
    <t>10.1.18--18/03/22</t>
  </si>
  <si>
    <t>10.1.19--18/03/22</t>
  </si>
  <si>
    <t>10.1.20--18/03/22</t>
  </si>
  <si>
    <t>10.1.21--18/03/22</t>
  </si>
  <si>
    <t>10.1.22--18/03/22</t>
  </si>
  <si>
    <t>11--18/03/22</t>
  </si>
  <si>
    <t>11.1--18/03/22</t>
  </si>
  <si>
    <t>11.1.1--18/03/22</t>
  </si>
  <si>
    <t>11.1.1.1--18/03/22</t>
  </si>
  <si>
    <t>11.1.2--18/03/22</t>
  </si>
  <si>
    <t>11.1.2.1--18/03/22</t>
  </si>
  <si>
    <t>11.1.2.2--18/03/22</t>
  </si>
  <si>
    <t>11.1.2.3--18/03/22</t>
  </si>
  <si>
    <t>11.1.2.4--18/03/22</t>
  </si>
  <si>
    <t>11.1.2.5--18/03/22</t>
  </si>
  <si>
    <t>11.1.2.6--18/03/22</t>
  </si>
  <si>
    <t>11.1.2.7--18/03/22</t>
  </si>
  <si>
    <t>11.1.2.8--18/03/22</t>
  </si>
  <si>
    <t>11.1.2.9--18/03/22</t>
  </si>
  <si>
    <t>11.1.2.10--18/03/22</t>
  </si>
  <si>
    <t>11.1.2.11--18/03/22</t>
  </si>
  <si>
    <t>11.1.2.12--18/03/22</t>
  </si>
  <si>
    <t>11.1.2.13--18/03/22</t>
  </si>
  <si>
    <t>11.1.2.14--18/03/22</t>
  </si>
  <si>
    <t>11.1.2.15--18/03/22</t>
  </si>
  <si>
    <t>11.1.2.16--18/03/22</t>
  </si>
  <si>
    <t>11.1.2.17--18/03/22</t>
  </si>
  <si>
    <t>11.1.2.18--18/03/22</t>
  </si>
  <si>
    <t>11.1.2.19--18/03/22</t>
  </si>
  <si>
    <t>11.1.2.20--18/03/22</t>
  </si>
  <si>
    <t>11.1.2.21--18/03/22</t>
  </si>
  <si>
    <t>11.2--18/03/22</t>
  </si>
  <si>
    <t>11.2.1--18/03/22</t>
  </si>
  <si>
    <t>12--18/03/22</t>
  </si>
  <si>
    <t>12.1--18/03/22</t>
  </si>
  <si>
    <t>12.1.1--18/03/22</t>
  </si>
  <si>
    <t>12.1.2--18/03/22</t>
  </si>
  <si>
    <t>12.1.3--18/03/22</t>
  </si>
  <si>
    <t>12.1.4--18/03/22</t>
  </si>
  <si>
    <t>12.1.5--18/03/22</t>
  </si>
  <si>
    <t>12.1.6--18/03/22</t>
  </si>
  <si>
    <t>12.1.7--18/03/22</t>
  </si>
  <si>
    <t>12.1.8--18/03/22</t>
  </si>
  <si>
    <t>12.1.9--18/03/22</t>
  </si>
  <si>
    <t>12.1.10--18/03/22</t>
  </si>
  <si>
    <t>12.1.11--18/03/22</t>
  </si>
  <si>
    <t>12.1.12--18/03/22</t>
  </si>
  <si>
    <t>12.1.13--18/03/22</t>
  </si>
  <si>
    <t>12.1.14--18/03/22</t>
  </si>
  <si>
    <t>12.1.15--18/03/22</t>
  </si>
  <si>
    <t>12.1.16--18/03/22</t>
  </si>
  <si>
    <t>12.1.17--18/03/22</t>
  </si>
  <si>
    <t>12.1.18--18/03/22</t>
  </si>
  <si>
    <t>12.1.19--18/03/22</t>
  </si>
  <si>
    <t>12.1.20--18/03/22</t>
  </si>
  <si>
    <t>12.1.21--18/03/22</t>
  </si>
  <si>
    <t>12.1.22--18/03/22</t>
  </si>
  <si>
    <t>12.2--18/03/22</t>
  </si>
  <si>
    <t>4--13/03/22</t>
  </si>
  <si>
    <t>4.1--13/03/22</t>
  </si>
  <si>
    <t>4.1.7--13/03/22</t>
  </si>
  <si>
    <t>4.1.13--13/03/22</t>
  </si>
  <si>
    <t>4.2--13/03/22</t>
  </si>
  <si>
    <t>4.2.7--13/03/22</t>
  </si>
  <si>
    <t>4.2.13--13/03/22</t>
  </si>
  <si>
    <t>4.3--13/03/22</t>
  </si>
  <si>
    <t>4.3.1--13/03/22</t>
  </si>
  <si>
    <t>4.3.2--13/03/22</t>
  </si>
  <si>
    <t>4.3.3--13/03/22</t>
  </si>
  <si>
    <t>4.3.4--13/03/22</t>
  </si>
  <si>
    <t>4.4--13/03/22</t>
  </si>
  <si>
    <t>4.4.7--13/03/22</t>
  </si>
  <si>
    <t>4.4.13--13/03/22</t>
  </si>
  <si>
    <t>4.5--13/03/22</t>
  </si>
  <si>
    <t>4.5.7--13/03/22</t>
  </si>
  <si>
    <t>4.5.12--13/03/22</t>
  </si>
  <si>
    <t>4.6--13/03/22</t>
  </si>
  <si>
    <t>4.6.7--13/03/22</t>
  </si>
  <si>
    <t>4.6.13--13/03/22</t>
  </si>
  <si>
    <t>5--13/03/22</t>
  </si>
  <si>
    <t>5.1--13/03/22</t>
  </si>
  <si>
    <t>5.1.1--13/03/22</t>
  </si>
  <si>
    <t>5.1.2--13/03/22</t>
  </si>
  <si>
    <t>5.1.3--13/03/22</t>
  </si>
  <si>
    <t>5.1.4--13/03/22</t>
  </si>
  <si>
    <t>5.1.5--13/03/22</t>
  </si>
  <si>
    <t>5.1.6--13/03/22</t>
  </si>
  <si>
    <t>5.1.7--13/03/22</t>
  </si>
  <si>
    <t>5.1.8--13/03/22</t>
  </si>
  <si>
    <t>5.1.9--13/03/22</t>
  </si>
  <si>
    <t>5.1.10--13/03/22</t>
  </si>
  <si>
    <t>5.1.11--13/03/22</t>
  </si>
  <si>
    <t>5.1.12--13/03/22</t>
  </si>
  <si>
    <t>5.1.13--13/03/22</t>
  </si>
  <si>
    <t>5.1.14--13/03/22</t>
  </si>
  <si>
    <t>5.1.15--13/03/22</t>
  </si>
  <si>
    <t>5.1.16--13/03/22</t>
  </si>
  <si>
    <t>5.1.17--13/03/22</t>
  </si>
  <si>
    <t>5.1.18--13/03/22</t>
  </si>
  <si>
    <t>5.1.19--13/03/22</t>
  </si>
  <si>
    <t>5.1.20--13/03/22</t>
  </si>
  <si>
    <t>5.1.21--13/03/22</t>
  </si>
  <si>
    <t>5.2--13/03/22</t>
  </si>
  <si>
    <t>5.2.1--13/03/22</t>
  </si>
  <si>
    <t>5.2.2--13/03/22</t>
  </si>
  <si>
    <t>5.2.3--13/03/22</t>
  </si>
  <si>
    <t>5.2.4--13/03/22</t>
  </si>
  <si>
    <t>5.2.5--13/03/22</t>
  </si>
  <si>
    <t>5.2.6--13/03/22</t>
  </si>
  <si>
    <t>5.2.7--13/03/22</t>
  </si>
  <si>
    <t>5.2.8--13/03/22</t>
  </si>
  <si>
    <t>5.2.9--13/03/22</t>
  </si>
  <si>
    <t>5.2.10--13/03/22</t>
  </si>
  <si>
    <t>5.2.11--13/03/22</t>
  </si>
  <si>
    <t>5.2.12--13/03/22</t>
  </si>
  <si>
    <t>5.2.13--13/03/22</t>
  </si>
  <si>
    <t>5.2.14--13/03/22</t>
  </si>
  <si>
    <t>5.2.15--13/03/22</t>
  </si>
  <si>
    <t>5.2.16--13/03/22</t>
  </si>
  <si>
    <t>5.2.17--13/03/22</t>
  </si>
  <si>
    <t>5.2.18--13/03/22</t>
  </si>
  <si>
    <t>5.2.19--13/03/22</t>
  </si>
  <si>
    <t>5.2.20--13/03/22</t>
  </si>
  <si>
    <t>5.2.21--13/03/22</t>
  </si>
  <si>
    <t>6--13/03/22</t>
  </si>
  <si>
    <t>6.1--13/03/22</t>
  </si>
  <si>
    <t>6.1.1--13/03/22</t>
  </si>
  <si>
    <t>6.1.2--13/03/22</t>
  </si>
  <si>
    <t>6.1.3--13/03/22</t>
  </si>
  <si>
    <t>6.2--13/03/22</t>
  </si>
  <si>
    <t>6.2.1--13/03/22</t>
  </si>
  <si>
    <t>6.2.1.1--13/03/22</t>
  </si>
  <si>
    <t>6.2.1.2--13/03/22</t>
  </si>
  <si>
    <t>6.2.1.3--13/03/22</t>
  </si>
  <si>
    <t>6.2.1.4--13/03/22</t>
  </si>
  <si>
    <t>6.2.1.5--13/03/22</t>
  </si>
  <si>
    <t>6.2.1.6--13/03/22</t>
  </si>
  <si>
    <t>6.2.1.7--13/03/22</t>
  </si>
  <si>
    <t>6.2.1.8--13/03/22</t>
  </si>
  <si>
    <t>6.2.1.9--13/03/22</t>
  </si>
  <si>
    <t>6.2.1.10--13/03/22</t>
  </si>
  <si>
    <t>6.2.1.11--13/03/22</t>
  </si>
  <si>
    <t>6.2.1.12--13/03/22</t>
  </si>
  <si>
    <t>6.2.1.13--13/03/22</t>
  </si>
  <si>
    <t>6.2.1.14--13/03/22</t>
  </si>
  <si>
    <t>6.2.1.15--13/03/22</t>
  </si>
  <si>
    <t>6.2.1.16--13/03/22</t>
  </si>
  <si>
    <t>6.2.1.17--13/03/22</t>
  </si>
  <si>
    <t>6.2.1.18--13/03/22</t>
  </si>
  <si>
    <t>6.2.1.19--13/03/22</t>
  </si>
  <si>
    <t>6.2.1.20--13/03/22</t>
  </si>
  <si>
    <t>6.2.1.21--13/03/22</t>
  </si>
  <si>
    <t>6.2.2--13/03/22</t>
  </si>
  <si>
    <t>6.2.2.1--13/03/22</t>
  </si>
  <si>
    <t>6.2.2.2--13/03/22</t>
  </si>
  <si>
    <t>6.2.2.3--13/03/22</t>
  </si>
  <si>
    <t>6.2.2.4--13/03/22</t>
  </si>
  <si>
    <t>6.2.2.5--13/03/22</t>
  </si>
  <si>
    <t>6.2.2.6--13/03/22</t>
  </si>
  <si>
    <t>6.2.2.7--13/03/22</t>
  </si>
  <si>
    <t>6.2.2.8--13/03/22</t>
  </si>
  <si>
    <t>6.2.2.9--13/03/22</t>
  </si>
  <si>
    <t>6.2.2.10--13/03/22</t>
  </si>
  <si>
    <t>6.2.2.11--13/03/22</t>
  </si>
  <si>
    <t>6.2.2.12--13/03/22</t>
  </si>
  <si>
    <t>6.2.2.13--13/03/22</t>
  </si>
  <si>
    <t>6.2.2.14--13/03/22</t>
  </si>
  <si>
    <t>6.2.2.15--13/03/22</t>
  </si>
  <si>
    <t>6.2.2.16--13/03/22</t>
  </si>
  <si>
    <t>6.2.2.17--13/03/22</t>
  </si>
  <si>
    <t>6.2.2.18--13/03/22</t>
  </si>
  <si>
    <t>6.2.2.19--13/03/22</t>
  </si>
  <si>
    <t>6.2.2.20--13/03/22</t>
  </si>
  <si>
    <t>6.2.2.21--13/03/22</t>
  </si>
  <si>
    <t>6.3--13/03/22</t>
  </si>
  <si>
    <t>6.3.1--13/03/22</t>
  </si>
  <si>
    <t>6.3.2--13/03/22</t>
  </si>
  <si>
    <t>6.3.3--13/03/22</t>
  </si>
  <si>
    <t>6.3.4--13/03/22</t>
  </si>
  <si>
    <t>6.3.5--13/03/22</t>
  </si>
  <si>
    <t>6.3.6--13/03/22</t>
  </si>
  <si>
    <t>6.3.7--13/03/22</t>
  </si>
  <si>
    <t>6.3.8--13/03/22</t>
  </si>
  <si>
    <t>6.3.9--13/03/22</t>
  </si>
  <si>
    <t>6.3.10--13/03/22</t>
  </si>
  <si>
    <t>6.3.11--13/03/22</t>
  </si>
  <si>
    <t>6.3.12--13/03/22</t>
  </si>
  <si>
    <t>6.3.13--13/03/22</t>
  </si>
  <si>
    <t>6.3.14--13/03/22</t>
  </si>
  <si>
    <t>6.3.15--13/03/22</t>
  </si>
  <si>
    <t>6.3.16--13/03/22</t>
  </si>
  <si>
    <t>6.3.17--13/03/22</t>
  </si>
  <si>
    <t>6.3.18--13/03/22</t>
  </si>
  <si>
    <t>6.3.19--13/03/22</t>
  </si>
  <si>
    <t>6.3.20--13/03/22</t>
  </si>
  <si>
    <t>6.3.21--13/03/22</t>
  </si>
  <si>
    <t>6.4--13/03/22</t>
  </si>
  <si>
    <t>6.4.1--13/03/22</t>
  </si>
  <si>
    <t>6.4.1.1--13/03/22</t>
  </si>
  <si>
    <t>6.4.1.2--13/03/22</t>
  </si>
  <si>
    <t>6.4.1.3--13/03/22</t>
  </si>
  <si>
    <t>6.4.1.4--13/03/22</t>
  </si>
  <si>
    <t>6.4.1.5--13/03/22</t>
  </si>
  <si>
    <t>6.4.1.6--13/03/22</t>
  </si>
  <si>
    <t>6.4.1.7--13/03/22</t>
  </si>
  <si>
    <t>6.4.1.8--13/03/22</t>
  </si>
  <si>
    <t>6.4.1.9--13/03/22</t>
  </si>
  <si>
    <t>6.4.1.10--13/03/22</t>
  </si>
  <si>
    <t>6.4.1.11--13/03/22</t>
  </si>
  <si>
    <t>6.4.1.12--13/03/22</t>
  </si>
  <si>
    <t>6.4.1.13--13/03/22</t>
  </si>
  <si>
    <t>6.4.1.14--13/03/22</t>
  </si>
  <si>
    <t>6.4.1.15--13/03/22</t>
  </si>
  <si>
    <t>6.4.1.16--13/03/22</t>
  </si>
  <si>
    <t>6.4.1.17--13/03/22</t>
  </si>
  <si>
    <t>6.4.1.18--13/03/22</t>
  </si>
  <si>
    <t>6.4.1.19--13/03/22</t>
  </si>
  <si>
    <t>6.4.1.20--13/03/22</t>
  </si>
  <si>
    <t>6.4.1.21--13/03/22</t>
  </si>
  <si>
    <t>6.4.2--13/03/22</t>
  </si>
  <si>
    <t>6.4.2.1--13/03/22</t>
  </si>
  <si>
    <t>7--13/03/22</t>
  </si>
  <si>
    <t>7.1--13/03/22</t>
  </si>
  <si>
    <t>7.1.1--13/03/22</t>
  </si>
  <si>
    <t>7.1.2--13/03/22</t>
  </si>
  <si>
    <t>7.1.3--13/03/22</t>
  </si>
  <si>
    <t>7.1.4--13/03/22</t>
  </si>
  <si>
    <t>7.1.5--13/03/22</t>
  </si>
  <si>
    <t>7.1.6--13/03/22</t>
  </si>
  <si>
    <t>7.1.7--13/03/22</t>
  </si>
  <si>
    <t>7.1.8--13/03/22</t>
  </si>
  <si>
    <t>7.1.9--13/03/22</t>
  </si>
  <si>
    <t>7.1.10--13/03/22</t>
  </si>
  <si>
    <t>7.1.11--13/03/22</t>
  </si>
  <si>
    <t>7.1.12--13/03/22</t>
  </si>
  <si>
    <t>7.1.13--13/03/22</t>
  </si>
  <si>
    <t>7.1.14--13/03/22</t>
  </si>
  <si>
    <t>7.2--13/03/22</t>
  </si>
  <si>
    <t>7.2.1--13/03/22</t>
  </si>
  <si>
    <t>7.2.2--13/03/22</t>
  </si>
  <si>
    <t>7.2.3--13/03/22</t>
  </si>
  <si>
    <t>7.2.4--13/03/22</t>
  </si>
  <si>
    <t>7.2.5--13/03/22</t>
  </si>
  <si>
    <t>7.2.6--13/03/22</t>
  </si>
  <si>
    <t>7.2.7--13/03/22</t>
  </si>
  <si>
    <t>7.2.8--13/03/22</t>
  </si>
  <si>
    <t>7.2.9--13/03/22</t>
  </si>
  <si>
    <t>7.2.10--13/03/22</t>
  </si>
  <si>
    <t>7.2.11--13/03/22</t>
  </si>
  <si>
    <t>7.2.12--13/03/22</t>
  </si>
  <si>
    <t>7.3--13/03/22</t>
  </si>
  <si>
    <t>7.3.1--13/03/22</t>
  </si>
  <si>
    <t>7.3.2--13/03/22</t>
  </si>
  <si>
    <t>7.3.3--13/03/22</t>
  </si>
  <si>
    <t>7.3.4--13/03/22</t>
  </si>
  <si>
    <t>7.3.5--13/03/22</t>
  </si>
  <si>
    <t>7.3.6--13/03/22</t>
  </si>
  <si>
    <t>7.3.7--13/03/22</t>
  </si>
  <si>
    <t>7.3.8--13/03/22</t>
  </si>
  <si>
    <t>7.3.9--13/03/22</t>
  </si>
  <si>
    <t>7.3.10--13/03/22</t>
  </si>
  <si>
    <t>7.3.11--13/03/22</t>
  </si>
  <si>
    <t>7.4--13/03/22</t>
  </si>
  <si>
    <t>7.4.1--13/03/22</t>
  </si>
  <si>
    <t>7.4.2--13/03/22</t>
  </si>
  <si>
    <t>9--13/03/22</t>
  </si>
  <si>
    <t>9.1--13/03/22</t>
  </si>
  <si>
    <t>9.1.1--13/03/22</t>
  </si>
  <si>
    <t>9.1.2--13/03/22</t>
  </si>
  <si>
    <t>9.1.3--13/03/22</t>
  </si>
  <si>
    <t>9.1.4--13/03/22</t>
  </si>
  <si>
    <t>9.1.5--13/03/22</t>
  </si>
  <si>
    <t>9.1.6--13/03/22</t>
  </si>
  <si>
    <t>9.1.7--13/03/22</t>
  </si>
  <si>
    <t>9.1.8--13/03/22</t>
  </si>
  <si>
    <t>9.1.9--13/03/22</t>
  </si>
  <si>
    <t>9.1.10--13/03/22</t>
  </si>
  <si>
    <t>9.1.11--13/03/22</t>
  </si>
  <si>
    <t>9.1.12--13/03/22</t>
  </si>
  <si>
    <t>9.1.13--13/03/22</t>
  </si>
  <si>
    <t>9.1.14--13/03/22</t>
  </si>
  <si>
    <t>9.1.15--13/03/22</t>
  </si>
  <si>
    <t>9.1.16--13/03/22</t>
  </si>
  <si>
    <t>9.1.17--13/03/22</t>
  </si>
  <si>
    <t>9.1.18--13/03/22</t>
  </si>
  <si>
    <t>9.1.19--13/03/22</t>
  </si>
  <si>
    <t>9.1.20--13/03/22</t>
  </si>
  <si>
    <t>9.1.21--13/03/22</t>
  </si>
  <si>
    <t>9.3--13/03/22</t>
  </si>
  <si>
    <t>9.3.1--13/03/22</t>
  </si>
  <si>
    <t>9.3.2--13/03/22</t>
  </si>
  <si>
    <t>9.3.3--13/03/22</t>
  </si>
  <si>
    <t>9.3.4--13/03/22</t>
  </si>
  <si>
    <t>9.3.5--13/03/22</t>
  </si>
  <si>
    <t>9.3.6--13/03/22</t>
  </si>
  <si>
    <t>9.3.7--13/03/22</t>
  </si>
  <si>
    <t>9.3.8--13/03/22</t>
  </si>
  <si>
    <t>9.3.9--13/03/22</t>
  </si>
  <si>
    <t>9.3.10--13/03/22</t>
  </si>
  <si>
    <t>9.3.11--13/03/22</t>
  </si>
  <si>
    <t>9.3.12--13/03/22</t>
  </si>
  <si>
    <t>9.3.13--13/03/22</t>
  </si>
  <si>
    <t>9.3.14--13/03/22</t>
  </si>
  <si>
    <t>9.3.15--13/03/22</t>
  </si>
  <si>
    <t>9.3.16--13/03/22</t>
  </si>
  <si>
    <t>9.3.17--13/03/22</t>
  </si>
  <si>
    <t>9.3.18--13/03/22</t>
  </si>
  <si>
    <t>9.3.19--13/03/22</t>
  </si>
  <si>
    <t>9.3.20--13/03/22</t>
  </si>
  <si>
    <t>9.3.21--13/03/22</t>
  </si>
  <si>
    <t>10--13/03/22</t>
  </si>
  <si>
    <t>10.1--13/03/22</t>
  </si>
  <si>
    <t>10.1.1--13/03/22</t>
  </si>
  <si>
    <t>10.1.2--13/03/22</t>
  </si>
  <si>
    <t>10.1.3--13/03/22</t>
  </si>
  <si>
    <t>10.1.4--13/03/22</t>
  </si>
  <si>
    <t>10.1.5--13/03/22</t>
  </si>
  <si>
    <t>10.1.6--13/03/22</t>
  </si>
  <si>
    <t>10.1.7--13/03/22</t>
  </si>
  <si>
    <t>10.1.8--13/03/22</t>
  </si>
  <si>
    <t>10.1.9--13/03/22</t>
  </si>
  <si>
    <t>10.1.10--13/03/22</t>
  </si>
  <si>
    <t>10.1.11--13/03/22</t>
  </si>
  <si>
    <t>10.1.12--13/03/22</t>
  </si>
  <si>
    <t>10.1.13--13/03/22</t>
  </si>
  <si>
    <t>10.1.14--13/03/22</t>
  </si>
  <si>
    <t>10.1.15--13/03/22</t>
  </si>
  <si>
    <t>10.1.16--13/03/22</t>
  </si>
  <si>
    <t>10.1.17--13/03/22</t>
  </si>
  <si>
    <t>10.1.18--13/03/22</t>
  </si>
  <si>
    <t>10.1.19--13/03/22</t>
  </si>
  <si>
    <t>10.1.20--13/03/22</t>
  </si>
  <si>
    <t>10.1.21--13/03/22</t>
  </si>
  <si>
    <t>10.1.22--13/03/22</t>
  </si>
  <si>
    <t>11--13/03/22</t>
  </si>
  <si>
    <t>11.1--13/03/22</t>
  </si>
  <si>
    <t>11.1.1--13/03/22</t>
  </si>
  <si>
    <t>11.1.1.1--13/03/22</t>
  </si>
  <si>
    <t>11.1.2--13/03/22</t>
  </si>
  <si>
    <t>11.1.2.1--13/03/22</t>
  </si>
  <si>
    <t>11.1.2.2--13/03/22</t>
  </si>
  <si>
    <t>11.1.2.3--13/03/22</t>
  </si>
  <si>
    <t>11.1.2.4--13/03/22</t>
  </si>
  <si>
    <t>11.1.2.5--13/03/22</t>
  </si>
  <si>
    <t>11.1.2.6--13/03/22</t>
  </si>
  <si>
    <t>11.1.2.7--13/03/22</t>
  </si>
  <si>
    <t>11.1.2.8--13/03/22</t>
  </si>
  <si>
    <t>11.1.2.9--13/03/22</t>
  </si>
  <si>
    <t>11.1.2.10--13/03/22</t>
  </si>
  <si>
    <t>11.1.2.11--13/03/22</t>
  </si>
  <si>
    <t>11.1.2.12--13/03/22</t>
  </si>
  <si>
    <t>11.1.2.13--13/03/22</t>
  </si>
  <si>
    <t>11.1.2.14--13/03/22</t>
  </si>
  <si>
    <t>11.1.2.15--13/03/22</t>
  </si>
  <si>
    <t>11.1.2.16--13/03/22</t>
  </si>
  <si>
    <t>11.1.2.17--13/03/22</t>
  </si>
  <si>
    <t>11.1.2.18--13/03/22</t>
  </si>
  <si>
    <t>11.1.2.19--13/03/22</t>
  </si>
  <si>
    <t>11.1.2.20--13/03/22</t>
  </si>
  <si>
    <t>11.1.2.21--13/03/22</t>
  </si>
  <si>
    <t>11.2--13/03/22</t>
  </si>
  <si>
    <t>11.2.1--13/03/22</t>
  </si>
  <si>
    <t>12--13/03/22</t>
  </si>
  <si>
    <t>12.1--13/03/22</t>
  </si>
  <si>
    <t>12.1.1--13/03/22</t>
  </si>
  <si>
    <t>12.1.2--13/03/22</t>
  </si>
  <si>
    <t>12.1.3--13/03/22</t>
  </si>
  <si>
    <t>12.1.4--13/03/22</t>
  </si>
  <si>
    <t>12.1.5--13/03/22</t>
  </si>
  <si>
    <t>12.1.6--13/03/22</t>
  </si>
  <si>
    <t>12.1.7--13/03/22</t>
  </si>
  <si>
    <t>12.1.8--13/03/22</t>
  </si>
  <si>
    <t>12.1.9--13/03/22</t>
  </si>
  <si>
    <t>12.1.10--13/03/22</t>
  </si>
  <si>
    <t>12.1.11--13/03/22</t>
  </si>
  <si>
    <t>12.1.12--13/03/22</t>
  </si>
  <si>
    <t>12.1.13--13/03/22</t>
  </si>
  <si>
    <t>12.1.14--13/03/22</t>
  </si>
  <si>
    <t>12.1.15--13/03/22</t>
  </si>
  <si>
    <t>12.1.16--13/03/22</t>
  </si>
  <si>
    <t>12.1.17--13/03/22</t>
  </si>
  <si>
    <t>12.1.18--13/03/22</t>
  </si>
  <si>
    <t>12.1.19--13/03/22</t>
  </si>
  <si>
    <t>12.1.20--13/03/22</t>
  </si>
  <si>
    <t>12.1.21--13/03/22</t>
  </si>
  <si>
    <t>12.1.22--13/03/22</t>
  </si>
  <si>
    <t>12.2--13/03/22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</si>
</sst>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vertAlign val="superscript"/>
      <sz val="14"/>
      <color theme="1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vertAlign val="superscript"/>
      <sz val="14"/>
      <name val="Arial"/>
      <family val="2"/>
      <charset val="204"/>
    </font>
    <font>
      <sz val="12"/>
      <color theme="1"/>
      <name val="Arial"/>
      <family val="2"/>
      <charset val="204"/>
    </font>
    <font>
      <b/>
      <vertAlign val="superscript"/>
      <sz val="12"/>
      <color theme="1"/>
      <name val="Arial"/>
      <family val="2"/>
      <charset val="204"/>
    </font>
    <font>
      <vertAlign val="superscript"/>
      <sz val="12"/>
      <name val="Arial"/>
      <family val="2"/>
      <charset val="204"/>
    </font>
    <font>
      <vertAlign val="superscript"/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10" fontId="2" fillId="3" borderId="3" xfId="1" applyNumberFormat="1" applyFont="1" applyFill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3" fontId="9" fillId="4" borderId="2" xfId="0" applyNumberFormat="1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10" fontId="6" fillId="4" borderId="3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3" fontId="9" fillId="0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 wrapText="1"/>
    </xf>
    <xf numFmtId="49" fontId="6" fillId="4" borderId="1" xfId="0" quotePrefix="1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left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10" fontId="6" fillId="0" borderId="3" xfId="1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left" vertical="center" wrapText="1"/>
    </xf>
    <xf numFmtId="2" fontId="6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10" fontId="6" fillId="0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49" fontId="9" fillId="0" borderId="2" xfId="0" quotePrefix="1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4" borderId="2" xfId="1" applyNumberFormat="1" applyFont="1" applyFill="1" applyBorder="1" applyAlignment="1">
      <alignment horizontal="center" vertical="center"/>
    </xf>
    <xf numFmtId="49" fontId="9" fillId="0" borderId="2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3" fontId="9" fillId="0" borderId="2" xfId="0" applyNumberFormat="1" applyFont="1" applyFill="1" applyBorder="1" applyAlignment="1">
      <alignment horizontal="center" vertical="top"/>
    </xf>
    <xf numFmtId="1" fontId="9" fillId="0" borderId="2" xfId="0" applyNumberFormat="1" applyFont="1" applyFill="1" applyBorder="1" applyAlignment="1">
      <alignment horizontal="center" vertical="top"/>
    </xf>
    <xf numFmtId="10" fontId="6" fillId="0" borderId="2" xfId="1" applyNumberFormat="1" applyFont="1" applyFill="1" applyBorder="1" applyAlignment="1">
      <alignment horizontal="center" vertical="center"/>
    </xf>
    <xf numFmtId="0" fontId="9" fillId="0" borderId="2" xfId="0" applyFont="1" applyFill="1" applyBorder="1"/>
    <xf numFmtId="3" fontId="9" fillId="0" borderId="2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0" fontId="2" fillId="2" borderId="10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10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6" fillId="5" borderId="12" xfId="0" quotePrefix="1" applyNumberFormat="1" applyFont="1" applyFill="1" applyBorder="1" applyAlignment="1">
      <alignment horizontal="center" vertical="center"/>
    </xf>
    <xf numFmtId="49" fontId="6" fillId="0" borderId="12" xfId="0" quotePrefix="1" applyNumberFormat="1" applyFont="1" applyBorder="1" applyAlignment="1">
      <alignment horizontal="center" vertical="center"/>
    </xf>
    <xf numFmtId="49" fontId="6" fillId="4" borderId="12" xfId="0" quotePrefix="1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49" fontId="9" fillId="0" borderId="12" xfId="0" quotePrefix="1" applyNumberFormat="1" applyFont="1" applyBorder="1" applyAlignment="1">
      <alignment horizontal="center" vertical="center"/>
    </xf>
    <xf numFmtId="49" fontId="9" fillId="5" borderId="12" xfId="0" quotePrefix="1" applyNumberFormat="1" applyFont="1" applyFill="1" applyBorder="1" applyAlignment="1">
      <alignment horizontal="center" vertical="center"/>
    </xf>
    <xf numFmtId="49" fontId="9" fillId="5" borderId="4" xfId="0" quotePrefix="1" applyNumberFormat="1" applyFont="1" applyFill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49" fontId="6" fillId="4" borderId="4" xfId="0" quotePrefix="1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7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164" formatCode="#,##0.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164" formatCode="#,##0.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9F407-D5FA-4A91-BB94-7ECEA3C1E4CD}" name="Table2" displayName="Table2" ref="A1:K350" totalsRowShown="0" headerRowDxfId="364" headerRowBorderDxfId="375" tableBorderDxfId="376">
  <autoFilter ref="A1:K350" xr:uid="{C5FF345A-866A-4703-9EB2-460913A5090B}"/>
  <tableColumns count="11">
    <tableColumn id="1" xr3:uid="{29C63498-D9B6-4A19-BE33-E68194E06C07}" name="No." dataDxfId="374"/>
    <tableColumn id="2" xr3:uid="{42D43FB1-FF52-42F0-887D-3CA79683407F}" name="WBS Area - Description / Описание" dataDxfId="373"/>
    <tableColumn id="3" xr3:uid="{05606A9F-2476-4EFC-8581-C72554755F75}" name="Unit_x000a_Ед. изм." dataDxfId="372"/>
    <tableColumn id="4" xr3:uid="{3B6C590C-CEF5-4EEB-B2FD-1D4BD62F538D}" name="Total Project Quantity _x000a_Общие объемы по проекту" dataDxfId="371"/>
    <tableColumn id="5" xr3:uid="{645BF378-7D5E-4A4E-9C1C-D454E9BACF50}" name="Previous Cum. Actual Qty. _x000a_Предыдущие факт.  объемы, накоп." dataDxfId="370"/>
    <tableColumn id="6" xr3:uid="{F79BA85E-69E6-4483-9292-4DA4EC8FC578}" name="Daily Actual Qty. _x000a_Факт. ежедневные объемы" dataDxfId="369"/>
    <tableColumn id="7" xr3:uid="{3AF49F69-56EB-4AD3-9CC4-4242FE88767C}" name="Monthly Actual Qty. / Месячные объемы" dataDxfId="368"/>
    <tableColumn id="8" xr3:uid="{9EEE49A1-6267-4B5F-95F2-FDA673CC3A0D}" name="Cum. Actual Qty. _x000a_Факт. объемы, накопит." dataDxfId="367"/>
    <tableColumn id="9" xr3:uid="{F5BAA490-D855-4832-8D73-7E73E2E122FC}" name="Remaining Qty._x000a_Оставшиеся объемы" dataDxfId="366"/>
    <tableColumn id="10" xr3:uid="{E3F0E2F6-30DD-4FE7-8007-220440E2BB76}" name="Total % Progress _x000a_Общий % выполнения" dataDxfId="365" dataCellStyle="Percent">
      <calculatedColumnFormula>IFERROR(H2/D2,0)</calculatedColumnFormula>
    </tableColumn>
    <tableColumn id="11" xr3:uid="{0F12B35F-9842-49D7-9BFD-4365F6C4EA2D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3E0EBB-9A37-4AC0-9E30-35F664225EE4}" name="Table3" displayName="Table3" ref="A1:K350" totalsRowShown="0" headerRowDxfId="351" headerRowBorderDxfId="362" tableBorderDxfId="363">
  <autoFilter ref="A1:K350" xr:uid="{29C19330-14A8-4204-83FB-CEDDF72BFA57}"/>
  <tableColumns count="11">
    <tableColumn id="1" xr3:uid="{6F95E90A-C6A7-4ACE-AF92-E70C16DBDC73}" name="No." dataDxfId="361"/>
    <tableColumn id="2" xr3:uid="{24BF3F3A-0E6F-422E-AFAB-BB6233CF790F}" name="WBS Area - Description / Описание" dataDxfId="360"/>
    <tableColumn id="3" xr3:uid="{4293D77F-9266-4DDE-B055-75DD8F7FDBAF}" name="Unit_x000a_Ед. изм." dataDxfId="359"/>
    <tableColumn id="4" xr3:uid="{4937876E-D84F-4971-A022-0628DD3DBEA4}" name="Total Project Quantity _x000a_Общие объемы по проекту" dataDxfId="358"/>
    <tableColumn id="5" xr3:uid="{EF4AE3BD-841F-410B-96D3-23AD20B24376}" name="Previous Cum. Actual Qty. _x000a_Предыдущие факт.  объемы, накоп." dataDxfId="357"/>
    <tableColumn id="6" xr3:uid="{C049AF10-EA68-4142-BA47-151E7E32A790}" name="Daily Actual Qty. _x000a_Факт. ежедневные объемы" dataDxfId="356"/>
    <tableColumn id="7" xr3:uid="{E61DB2C9-FDE7-4FDD-9A80-A91AF9029E6B}" name="Monthly Actual Qty. / Месячные объемы" dataDxfId="355"/>
    <tableColumn id="8" xr3:uid="{4962A342-0758-4A5E-BC70-627B08438995}" name="Cum. Actual Qty. _x000a_Факт. объемы, накопит." dataDxfId="354"/>
    <tableColumn id="9" xr3:uid="{19FC25FC-5D92-450B-8B7A-AB1525B6C401}" name="Remaining Qty._x000a_Оставшиеся объемы" dataDxfId="353"/>
    <tableColumn id="10" xr3:uid="{E553925C-2E99-42D3-B9F7-B138BE1C1DE8}" name="Total % Progress _x000a_Общий % выполнения" dataDxfId="352" dataCellStyle="Percent">
      <calculatedColumnFormula>IFERROR(H2/D2,0)</calculatedColumnFormula>
    </tableColumn>
    <tableColumn id="11" xr3:uid="{CDB84BB9-2B4B-41F1-927A-26A1A00C6FCD}" name="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3DB06A-22F2-47FD-B262-1EAEFA825A73}" name="Table4" displayName="Table4" ref="A1:A330" totalsRowShown="0" headerRowDxfId="0" dataDxfId="1" headerRowBorderDxfId="4" tableBorderDxfId="5" totalsRowBorderDxfId="3">
  <autoFilter ref="A1:A330" xr:uid="{D3C28620-B181-4C52-B8DD-C2705CB8C05E}"/>
  <tableColumns count="1">
    <tableColumn id="1" xr3:uid="{9317B23D-A59D-4227-B31F-310A451AA98B}" name="No.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06D0-7D4F-4CCA-BAE4-4369B348F5C6}">
  <dimension ref="A1:K350"/>
  <sheetViews>
    <sheetView workbookViewId="0">
      <selection sqref="A1:A1048576"/>
    </sheetView>
  </sheetViews>
  <sheetFormatPr defaultRowHeight="14.4" x14ac:dyDescent="0.3"/>
  <cols>
    <col min="1" max="1" width="10.33203125" bestFit="1" customWidth="1"/>
    <col min="2" max="2" width="76.21875" bestFit="1" customWidth="1"/>
    <col min="3" max="3" width="5.77734375" bestFit="1" customWidth="1"/>
    <col min="4" max="4" width="13.21875" bestFit="1" customWidth="1"/>
    <col min="5" max="5" width="12.88671875" bestFit="1" customWidth="1"/>
    <col min="6" max="6" width="8.21875" bestFit="1" customWidth="1"/>
    <col min="7" max="7" width="46.88671875" customWidth="1"/>
    <col min="8" max="8" width="8.6640625" bestFit="1" customWidth="1"/>
    <col min="9" max="9" width="9" bestFit="1" customWidth="1"/>
    <col min="10" max="10" width="9.77734375" bestFit="1" customWidth="1"/>
    <col min="11" max="11" width="17.77734375" bestFit="1" customWidth="1"/>
  </cols>
  <sheetData>
    <row r="1" spans="1:11" ht="124.8" x14ac:dyDescent="0.3">
      <c r="A1" s="57" t="s">
        <v>0</v>
      </c>
      <c r="B1" s="58" t="s">
        <v>1</v>
      </c>
      <c r="C1" s="59" t="s">
        <v>2</v>
      </c>
      <c r="D1" s="60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2" t="s">
        <v>9</v>
      </c>
      <c r="K1" s="61" t="s">
        <v>421</v>
      </c>
    </row>
    <row r="2" spans="1:11" ht="19.2" x14ac:dyDescent="0.3">
      <c r="A2" s="1" t="s">
        <v>10</v>
      </c>
      <c r="B2" s="2" t="s">
        <v>11</v>
      </c>
      <c r="C2" s="3" t="s">
        <v>12</v>
      </c>
      <c r="D2" s="4">
        <f>+D3+D6+D9</f>
        <v>4122.0999999999995</v>
      </c>
      <c r="E2" s="4">
        <f>+E3+E6+E9</f>
        <v>3116.8844650000001</v>
      </c>
      <c r="F2" s="4">
        <f>+F3+F6+F9</f>
        <v>0</v>
      </c>
      <c r="G2" s="4">
        <f>+G3+G6+G9</f>
        <v>0</v>
      </c>
      <c r="H2" s="4">
        <f>+H3+H6+H9</f>
        <v>3116.8844650000001</v>
      </c>
      <c r="I2" s="4">
        <f>+I3+I6+I9</f>
        <v>1005.215535</v>
      </c>
      <c r="J2" s="5">
        <f t="shared" ref="J2:J8" si="0">IFERROR(H2/D2,0)</f>
        <v>0.75613994444579236</v>
      </c>
      <c r="K2" t="s">
        <v>751</v>
      </c>
    </row>
    <row r="3" spans="1:11" ht="19.2" x14ac:dyDescent="0.3">
      <c r="A3" s="1" t="s">
        <v>13</v>
      </c>
      <c r="B3" s="2" t="s">
        <v>14</v>
      </c>
      <c r="C3" s="3" t="s">
        <v>12</v>
      </c>
      <c r="D3" s="4">
        <f>+SUM(D4:D5)</f>
        <v>3464.83</v>
      </c>
      <c r="E3" s="4">
        <f t="shared" ref="E3:I3" si="1">+SUM(E4:E5)</f>
        <v>2902.0702799999999</v>
      </c>
      <c r="F3" s="4">
        <f t="shared" si="1"/>
        <v>0</v>
      </c>
      <c r="G3" s="4">
        <f t="shared" si="1"/>
        <v>0</v>
      </c>
      <c r="H3" s="4">
        <f t="shared" si="1"/>
        <v>2902.0702799999999</v>
      </c>
      <c r="I3" s="4">
        <f t="shared" si="1"/>
        <v>562.75972000000002</v>
      </c>
      <c r="J3" s="5">
        <f t="shared" si="0"/>
        <v>0.83757941370860911</v>
      </c>
      <c r="K3" t="s">
        <v>752</v>
      </c>
    </row>
    <row r="4" spans="1:11" ht="19.8" x14ac:dyDescent="0.3">
      <c r="A4" s="6" t="s">
        <v>15</v>
      </c>
      <c r="B4" s="7" t="s">
        <v>16</v>
      </c>
      <c r="C4" s="8" t="s">
        <v>17</v>
      </c>
      <c r="D4" s="9">
        <v>2496</v>
      </c>
      <c r="E4" s="10">
        <v>2168.7629999999999</v>
      </c>
      <c r="F4" s="10">
        <v>0</v>
      </c>
      <c r="G4" s="10">
        <f>SUM(DK5+DL5+DM5+DN5+DW5+EE5+EM5+EN5+EO5+EP5+EQ5+ER5+ES5)</f>
        <v>0</v>
      </c>
      <c r="H4" s="11">
        <f t="shared" ref="H4:H5" si="2">+F4+E4</f>
        <v>2168.7629999999999</v>
      </c>
      <c r="I4" s="10">
        <f t="shared" ref="I4:I5" si="3">+D4-H4</f>
        <v>327.23700000000008</v>
      </c>
      <c r="J4" s="12">
        <f t="shared" si="0"/>
        <v>0.86889543269230762</v>
      </c>
      <c r="K4" t="s">
        <v>753</v>
      </c>
    </row>
    <row r="5" spans="1:11" ht="19.8" x14ac:dyDescent="0.3">
      <c r="A5" s="6" t="s">
        <v>18</v>
      </c>
      <c r="B5" s="7" t="s">
        <v>19</v>
      </c>
      <c r="C5" s="8" t="s">
        <v>17</v>
      </c>
      <c r="D5" s="9">
        <v>968.82999999999993</v>
      </c>
      <c r="E5" s="10">
        <v>733.30727999999999</v>
      </c>
      <c r="F5" s="10">
        <v>0</v>
      </c>
      <c r="G5" s="10">
        <f>SUM(DK6+DL6+DM6+DN6+DW6+EE6+EM6+EN6+EO6+EP6+EQ6+ER6+ES6)</f>
        <v>0</v>
      </c>
      <c r="H5" s="11">
        <f t="shared" si="2"/>
        <v>733.30727999999999</v>
      </c>
      <c r="I5" s="10">
        <f t="shared" si="3"/>
        <v>235.52271999999994</v>
      </c>
      <c r="J5" s="12">
        <f t="shared" si="0"/>
        <v>0.75689984827059442</v>
      </c>
      <c r="K5" t="s">
        <v>754</v>
      </c>
    </row>
    <row r="6" spans="1:11" ht="19.2" x14ac:dyDescent="0.3">
      <c r="A6" s="1" t="s">
        <v>20</v>
      </c>
      <c r="B6" s="2" t="s">
        <v>21</v>
      </c>
      <c r="C6" s="3" t="s">
        <v>12</v>
      </c>
      <c r="D6" s="4">
        <f>SUM(D7:D8)</f>
        <v>336.45000000000005</v>
      </c>
      <c r="E6" s="4">
        <f t="shared" ref="E6:I6" si="4">SUM(E7:E8)</f>
        <v>214.81418500000001</v>
      </c>
      <c r="F6" s="4">
        <f t="shared" si="4"/>
        <v>0</v>
      </c>
      <c r="G6" s="4">
        <f t="shared" si="4"/>
        <v>0</v>
      </c>
      <c r="H6" s="4">
        <f t="shared" si="4"/>
        <v>214.81418500000001</v>
      </c>
      <c r="I6" s="4">
        <f t="shared" si="4"/>
        <v>121.63581500000001</v>
      </c>
      <c r="J6" s="5">
        <f t="shared" si="0"/>
        <v>0.63847283400208044</v>
      </c>
      <c r="K6" t="s">
        <v>755</v>
      </c>
    </row>
    <row r="7" spans="1:11" ht="19.8" x14ac:dyDescent="0.3">
      <c r="A7" s="6" t="s">
        <v>22</v>
      </c>
      <c r="B7" s="13" t="s">
        <v>16</v>
      </c>
      <c r="C7" s="8" t="s">
        <v>17</v>
      </c>
      <c r="D7" s="14">
        <v>189.28</v>
      </c>
      <c r="E7" s="11">
        <v>159.06299999999999</v>
      </c>
      <c r="F7" s="11">
        <v>0</v>
      </c>
      <c r="G7" s="11">
        <f>SUM(DK8+DL8+DM8+DN8+DW8+EE8+EM8+EN8+EO8+EP8+EQ8+ER8+ES8)</f>
        <v>0</v>
      </c>
      <c r="H7" s="11">
        <f t="shared" ref="H7:H8" si="5">+F7+E7</f>
        <v>159.06299999999999</v>
      </c>
      <c r="I7" s="10">
        <f t="shared" ref="I7:I8" si="6">+D7-H7</f>
        <v>30.217000000000013</v>
      </c>
      <c r="J7" s="12">
        <f t="shared" si="0"/>
        <v>0.84035819949281476</v>
      </c>
      <c r="K7" t="s">
        <v>756</v>
      </c>
    </row>
    <row r="8" spans="1:11" ht="19.8" x14ac:dyDescent="0.3">
      <c r="A8" s="6" t="s">
        <v>23</v>
      </c>
      <c r="B8" s="13" t="s">
        <v>19</v>
      </c>
      <c r="C8" s="8" t="s">
        <v>17</v>
      </c>
      <c r="D8" s="14">
        <v>147.17000000000002</v>
      </c>
      <c r="E8" s="11">
        <v>55.751185000000014</v>
      </c>
      <c r="F8" s="11">
        <v>0</v>
      </c>
      <c r="G8" s="11">
        <f>SUM(DK9+DL9+DM9+DN9+DW9+EE9+EM9+EN9+EO9+EP9+EQ9+ER9+ES9)</f>
        <v>0</v>
      </c>
      <c r="H8" s="11">
        <f t="shared" si="5"/>
        <v>55.751185000000014</v>
      </c>
      <c r="I8" s="10">
        <f t="shared" si="6"/>
        <v>91.418814999999995</v>
      </c>
      <c r="J8" s="12">
        <f t="shared" si="0"/>
        <v>0.37882166881837337</v>
      </c>
      <c r="K8" t="s">
        <v>757</v>
      </c>
    </row>
    <row r="9" spans="1:11" ht="19.2" x14ac:dyDescent="0.3">
      <c r="A9" s="1" t="s">
        <v>24</v>
      </c>
      <c r="B9" s="2" t="s">
        <v>25</v>
      </c>
      <c r="C9" s="3" t="s">
        <v>12</v>
      </c>
      <c r="D9" s="4">
        <f>SUM(D10:D13)</f>
        <v>320.82</v>
      </c>
      <c r="E9" s="4">
        <f>SUM(E10:E13)</f>
        <v>0</v>
      </c>
      <c r="F9" s="4">
        <f>SUM(F10:F13)</f>
        <v>0</v>
      </c>
      <c r="G9" s="4">
        <f>SUM(G10:G13)</f>
        <v>0</v>
      </c>
      <c r="H9" s="4">
        <f>SUM(H10:H13)</f>
        <v>0</v>
      </c>
      <c r="I9" s="4">
        <f>SUM(I10:I13)</f>
        <v>320.82</v>
      </c>
      <c r="J9" s="5">
        <f>IFERROR(H9/D9,0)</f>
        <v>0</v>
      </c>
      <c r="K9" t="s">
        <v>758</v>
      </c>
    </row>
    <row r="10" spans="1:11" ht="19.8" x14ac:dyDescent="0.3">
      <c r="A10" s="6" t="s">
        <v>26</v>
      </c>
      <c r="B10" s="7" t="s">
        <v>27</v>
      </c>
      <c r="C10" s="8" t="s">
        <v>17</v>
      </c>
      <c r="D10" s="9">
        <v>255.12</v>
      </c>
      <c r="E10" s="10">
        <v>0</v>
      </c>
      <c r="F10" s="11">
        <v>0</v>
      </c>
      <c r="G10" s="11">
        <f>SUM(DK11+DL11+DM11+DN11+DW11+EE11+EM11+EN11+EO11+EP11+EQ11+ER11+ES11)</f>
        <v>0</v>
      </c>
      <c r="H10" s="11">
        <f>+F10+E10</f>
        <v>0</v>
      </c>
      <c r="I10" s="10">
        <f>+D10-H10</f>
        <v>255.12</v>
      </c>
      <c r="J10" s="12">
        <f>IFERROR(H10/D10,0)</f>
        <v>0</v>
      </c>
      <c r="K10" t="s">
        <v>759</v>
      </c>
    </row>
    <row r="11" spans="1:11" ht="19.8" x14ac:dyDescent="0.3">
      <c r="A11" s="6" t="s">
        <v>28</v>
      </c>
      <c r="B11" s="7" t="s">
        <v>29</v>
      </c>
      <c r="C11" s="8" t="s">
        <v>17</v>
      </c>
      <c r="D11" s="9">
        <v>30.7</v>
      </c>
      <c r="E11" s="10">
        <v>0</v>
      </c>
      <c r="F11" s="10">
        <v>0</v>
      </c>
      <c r="G11" s="11">
        <f t="shared" ref="G11:G13" si="7">SUM(DK12+DL12+DM12+DN12+DW12+EE12+EM12+EN12+EO12+EP12+EQ12+ER12+ES12)</f>
        <v>0</v>
      </c>
      <c r="H11" s="11">
        <f>+F11+E11</f>
        <v>0</v>
      </c>
      <c r="I11" s="10">
        <f>+D11-H11</f>
        <v>30.7</v>
      </c>
      <c r="J11" s="12">
        <f>IFERROR(H11/D11,0)</f>
        <v>0</v>
      </c>
      <c r="K11" t="s">
        <v>760</v>
      </c>
    </row>
    <row r="12" spans="1:11" ht="19.8" x14ac:dyDescent="0.3">
      <c r="A12" s="6" t="s">
        <v>30</v>
      </c>
      <c r="B12" s="13" t="s">
        <v>31</v>
      </c>
      <c r="C12" s="8" t="s">
        <v>17</v>
      </c>
      <c r="D12" s="9">
        <v>15</v>
      </c>
      <c r="E12" s="10">
        <v>0</v>
      </c>
      <c r="F12" s="11">
        <v>0</v>
      </c>
      <c r="G12" s="11">
        <f t="shared" si="7"/>
        <v>0</v>
      </c>
      <c r="H12" s="11">
        <f>+F12+E12</f>
        <v>0</v>
      </c>
      <c r="I12" s="10">
        <f>+D12-H12</f>
        <v>15</v>
      </c>
      <c r="J12" s="12">
        <f>IFERROR(H12/D12,0)</f>
        <v>0</v>
      </c>
      <c r="K12" t="s">
        <v>761</v>
      </c>
    </row>
    <row r="13" spans="1:11" ht="19.8" x14ac:dyDescent="0.3">
      <c r="A13" s="6" t="s">
        <v>32</v>
      </c>
      <c r="B13" s="13" t="s">
        <v>33</v>
      </c>
      <c r="C13" s="8" t="s">
        <v>17</v>
      </c>
      <c r="D13" s="14">
        <v>20</v>
      </c>
      <c r="E13" s="11">
        <v>0</v>
      </c>
      <c r="F13" s="11">
        <v>0</v>
      </c>
      <c r="G13" s="11">
        <f t="shared" si="7"/>
        <v>0</v>
      </c>
      <c r="H13" s="11">
        <f>+F13+E13</f>
        <v>0</v>
      </c>
      <c r="I13" s="10">
        <f>+D13-H13</f>
        <v>20</v>
      </c>
      <c r="J13" s="12">
        <f>IFERROR(H13/D13,0)</f>
        <v>0</v>
      </c>
      <c r="K13" t="s">
        <v>762</v>
      </c>
    </row>
    <row r="14" spans="1:11" ht="18" x14ac:dyDescent="0.3">
      <c r="A14" s="1" t="s">
        <v>34</v>
      </c>
      <c r="B14" s="2" t="s">
        <v>35</v>
      </c>
      <c r="C14" s="15" t="s">
        <v>36</v>
      </c>
      <c r="D14" s="4">
        <f>SUM(D15:D16)</f>
        <v>130</v>
      </c>
      <c r="E14" s="4">
        <f>SUM(E15:E16)</f>
        <v>5.54</v>
      </c>
      <c r="F14" s="4">
        <f>SUM(F15:F16)</f>
        <v>0</v>
      </c>
      <c r="G14" s="4">
        <f>SUM(G15:G16)</f>
        <v>0</v>
      </c>
      <c r="H14" s="4">
        <f>SUM(H15:H16)</f>
        <v>5.54</v>
      </c>
      <c r="I14" s="4">
        <f>SUM(I15:I16)</f>
        <v>124.46000000000001</v>
      </c>
      <c r="J14" s="5">
        <f t="shared" ref="J14:J16" si="8">IFERROR(H14/D14,0)</f>
        <v>4.2615384615384617E-2</v>
      </c>
      <c r="K14" t="s">
        <v>763</v>
      </c>
    </row>
    <row r="15" spans="1:11" ht="17.399999999999999" x14ac:dyDescent="0.3">
      <c r="A15" s="6" t="s">
        <v>37</v>
      </c>
      <c r="B15" s="7" t="s">
        <v>16</v>
      </c>
      <c r="C15" s="16" t="s">
        <v>38</v>
      </c>
      <c r="D15" s="14">
        <v>72</v>
      </c>
      <c r="E15" s="10">
        <v>2.77</v>
      </c>
      <c r="F15" s="10">
        <v>0</v>
      </c>
      <c r="G15" s="10">
        <f>DK16+DL16+DM16+DN16+DW16+EE16+EM16+EN16+EO16+EP16+EQ16+ER16+ES16</f>
        <v>0</v>
      </c>
      <c r="H15" s="11">
        <f t="shared" ref="H15:H16" si="9">+F15+E15</f>
        <v>2.77</v>
      </c>
      <c r="I15" s="10">
        <f t="shared" ref="I15:I16" si="10">+D15-H15</f>
        <v>69.23</v>
      </c>
      <c r="J15" s="12">
        <f t="shared" si="8"/>
        <v>3.847222222222222E-2</v>
      </c>
      <c r="K15" t="s">
        <v>764</v>
      </c>
    </row>
    <row r="16" spans="1:11" ht="17.399999999999999" x14ac:dyDescent="0.3">
      <c r="A16" s="6" t="s">
        <v>39</v>
      </c>
      <c r="B16" s="7" t="s">
        <v>19</v>
      </c>
      <c r="C16" s="16" t="s">
        <v>38</v>
      </c>
      <c r="D16" s="9">
        <v>58</v>
      </c>
      <c r="E16" s="10">
        <v>2.77</v>
      </c>
      <c r="F16" s="10">
        <v>0</v>
      </c>
      <c r="G16" s="10">
        <f>DK17+DL17+DM17+DN17+DW17+EE17+EM17+EN17+EO17+EP17+EQ17+ER17+ES17</f>
        <v>0</v>
      </c>
      <c r="H16" s="11">
        <f t="shared" si="9"/>
        <v>2.77</v>
      </c>
      <c r="I16" s="10">
        <f t="shared" si="10"/>
        <v>55.23</v>
      </c>
      <c r="J16" s="12">
        <f t="shared" si="8"/>
        <v>4.7758620689655175E-2</v>
      </c>
      <c r="K16" t="s">
        <v>765</v>
      </c>
    </row>
    <row r="17" spans="1:11" ht="15.6" x14ac:dyDescent="0.3">
      <c r="A17" s="1" t="s">
        <v>40</v>
      </c>
      <c r="B17" s="2" t="s">
        <v>41</v>
      </c>
      <c r="C17" s="18" t="s">
        <v>42</v>
      </c>
      <c r="D17" s="4">
        <f>SUM(D18:D19)</f>
        <v>2244</v>
      </c>
      <c r="E17" s="4">
        <f t="shared" ref="E17:I17" si="11">SUM(E18:E19)</f>
        <v>0</v>
      </c>
      <c r="F17" s="4">
        <f t="shared" si="11"/>
        <v>0</v>
      </c>
      <c r="G17" s="4">
        <f t="shared" si="11"/>
        <v>0</v>
      </c>
      <c r="H17" s="4">
        <f t="shared" si="11"/>
        <v>0</v>
      </c>
      <c r="I17" s="4">
        <f t="shared" si="11"/>
        <v>2244</v>
      </c>
      <c r="J17" s="19">
        <f t="shared" ref="J17:J19" si="12">IFERROR(H17/D17,0)</f>
        <v>0</v>
      </c>
      <c r="K17" t="s">
        <v>766</v>
      </c>
    </row>
    <row r="18" spans="1:11" ht="15" x14ac:dyDescent="0.3">
      <c r="A18" s="6" t="s">
        <v>43</v>
      </c>
      <c r="B18" s="7" t="s">
        <v>16</v>
      </c>
      <c r="C18" s="17" t="s">
        <v>42</v>
      </c>
      <c r="D18" s="14">
        <v>1329</v>
      </c>
      <c r="E18" s="11">
        <v>0</v>
      </c>
      <c r="F18" s="11">
        <v>0</v>
      </c>
      <c r="G18" s="11">
        <f t="shared" ref="G18:G19" si="13">DK19+DL19+DM19+DN19+DW19+EE19+EM19+EN19+EO19+EP19+EQ19+ER19+ES19</f>
        <v>0</v>
      </c>
      <c r="H18" s="11">
        <f>+F18+E18</f>
        <v>0</v>
      </c>
      <c r="I18" s="10">
        <f t="shared" ref="I18:I19" si="14">+D18-H18</f>
        <v>1329</v>
      </c>
      <c r="J18" s="12">
        <f t="shared" si="12"/>
        <v>0</v>
      </c>
      <c r="K18" t="s">
        <v>767</v>
      </c>
    </row>
    <row r="19" spans="1:11" ht="15" x14ac:dyDescent="0.3">
      <c r="A19" s="6" t="s">
        <v>44</v>
      </c>
      <c r="B19" s="7" t="s">
        <v>19</v>
      </c>
      <c r="C19" s="17" t="s">
        <v>42</v>
      </c>
      <c r="D19" s="14">
        <v>915</v>
      </c>
      <c r="E19" s="11">
        <v>0</v>
      </c>
      <c r="F19" s="11">
        <v>0</v>
      </c>
      <c r="G19" s="11">
        <f t="shared" si="13"/>
        <v>0</v>
      </c>
      <c r="H19" s="11">
        <f t="shared" ref="H19" si="15">+F19+E19</f>
        <v>0</v>
      </c>
      <c r="I19" s="10">
        <f t="shared" si="14"/>
        <v>915</v>
      </c>
      <c r="J19" s="12">
        <f t="shared" si="12"/>
        <v>0</v>
      </c>
      <c r="K19" t="s">
        <v>768</v>
      </c>
    </row>
    <row r="20" spans="1:11" ht="15.6" x14ac:dyDescent="0.3">
      <c r="A20" s="1" t="s">
        <v>45</v>
      </c>
      <c r="B20" s="2" t="s">
        <v>46</v>
      </c>
      <c r="C20" s="18" t="s">
        <v>42</v>
      </c>
      <c r="D20" s="4">
        <f>SUM(D21:D22)</f>
        <v>2329</v>
      </c>
      <c r="E20" s="4">
        <f>SUM(E21:E22)</f>
        <v>0</v>
      </c>
      <c r="F20" s="4">
        <f>SUM(F21:F22)</f>
        <v>0</v>
      </c>
      <c r="G20" s="4">
        <f>SUM(G21:G22)</f>
        <v>0</v>
      </c>
      <c r="H20" s="4">
        <f>SUM(H21:H22)</f>
        <v>0</v>
      </c>
      <c r="I20" s="4">
        <f>SUM(I21:I22)</f>
        <v>2329</v>
      </c>
      <c r="J20" s="5">
        <f t="shared" ref="J20:J22" si="16">IFERROR(H20/D20,0)</f>
        <v>0</v>
      </c>
      <c r="K20" t="s">
        <v>769</v>
      </c>
    </row>
    <row r="21" spans="1:11" ht="15" x14ac:dyDescent="0.3">
      <c r="A21" s="6" t="s">
        <v>47</v>
      </c>
      <c r="B21" s="7" t="s">
        <v>16</v>
      </c>
      <c r="C21" s="17" t="s">
        <v>42</v>
      </c>
      <c r="D21" s="14">
        <v>1011</v>
      </c>
      <c r="E21" s="11">
        <v>0</v>
      </c>
      <c r="F21" s="11">
        <v>0</v>
      </c>
      <c r="G21" s="11">
        <f>DK22+DL22+DM22+DN22+DW22+EE22+EM22+EN22+EO22+EP22+EQ22+ER22+ES22</f>
        <v>0</v>
      </c>
      <c r="H21" s="11">
        <f>+F21+E21</f>
        <v>0</v>
      </c>
      <c r="I21" s="10">
        <f t="shared" ref="I21:I22" si="17">+D21-H21</f>
        <v>1011</v>
      </c>
      <c r="J21" s="12">
        <f t="shared" si="16"/>
        <v>0</v>
      </c>
      <c r="K21" t="s">
        <v>770</v>
      </c>
    </row>
    <row r="22" spans="1:11" ht="15" x14ac:dyDescent="0.3">
      <c r="A22" s="6" t="s">
        <v>48</v>
      </c>
      <c r="B22" s="7" t="s">
        <v>19</v>
      </c>
      <c r="C22" s="17" t="s">
        <v>42</v>
      </c>
      <c r="D22" s="14">
        <v>1318</v>
      </c>
      <c r="E22" s="11">
        <v>0</v>
      </c>
      <c r="F22" s="11">
        <v>0</v>
      </c>
      <c r="G22" s="11">
        <f t="shared" ref="G22" si="18">DK23+DL23+DM23+DN23+DW23+EE23+EM23+EN23+EO23+EP23+EQ23+ER23+ES23</f>
        <v>0</v>
      </c>
      <c r="H22" s="11">
        <f t="shared" ref="H22" si="19">+F22+E22</f>
        <v>0</v>
      </c>
      <c r="I22" s="10">
        <f t="shared" si="17"/>
        <v>1318</v>
      </c>
      <c r="J22" s="12">
        <f t="shared" si="16"/>
        <v>0</v>
      </c>
      <c r="K22" t="s">
        <v>771</v>
      </c>
    </row>
    <row r="23" spans="1:11" ht="15.6" x14ac:dyDescent="0.3">
      <c r="A23" s="1" t="s">
        <v>49</v>
      </c>
      <c r="B23" s="2" t="s">
        <v>50</v>
      </c>
      <c r="C23" s="20" t="s">
        <v>51</v>
      </c>
      <c r="D23" s="21">
        <f>SUM(D24+D46)</f>
        <v>12015.446</v>
      </c>
      <c r="E23" s="21">
        <f>SUM(E24+E46)</f>
        <v>2028.6451899999997</v>
      </c>
      <c r="F23" s="21">
        <f>SUM(F24+F46)</f>
        <v>0</v>
      </c>
      <c r="G23" s="21">
        <f>SUM(G24+G46)</f>
        <v>0</v>
      </c>
      <c r="H23" s="21">
        <f>SUM(H24+H46)</f>
        <v>2028.6451899999997</v>
      </c>
      <c r="I23" s="21">
        <f>SUM(I24+I46)</f>
        <v>9986.8008100000006</v>
      </c>
      <c r="J23" s="19">
        <f t="shared" ref="J23:J45" si="20">IFERROR(H23/D23,0)</f>
        <v>0.16883644518896757</v>
      </c>
      <c r="K23" t="s">
        <v>772</v>
      </c>
    </row>
    <row r="24" spans="1:11" ht="15.6" x14ac:dyDescent="0.3">
      <c r="A24" s="1" t="s">
        <v>52</v>
      </c>
      <c r="B24" s="2" t="s">
        <v>50</v>
      </c>
      <c r="C24" s="20" t="s">
        <v>51</v>
      </c>
      <c r="D24" s="21">
        <f>SUM(D25:D45)</f>
        <v>11173.571</v>
      </c>
      <c r="E24" s="21">
        <f>SUM(E25:E45)</f>
        <v>1944.5739399999998</v>
      </c>
      <c r="F24" s="21">
        <f>SUM(F25:F45)</f>
        <v>0</v>
      </c>
      <c r="G24" s="21">
        <f>SUM(G25:G45)</f>
        <v>0</v>
      </c>
      <c r="H24" s="21">
        <f>SUM(H25:H45)</f>
        <v>1944.5739399999998</v>
      </c>
      <c r="I24" s="21">
        <f>SUM(I25:I45)</f>
        <v>9228.9970599999997</v>
      </c>
      <c r="J24" s="19">
        <f t="shared" si="20"/>
        <v>0.1740333452931028</v>
      </c>
      <c r="K24" t="s">
        <v>773</v>
      </c>
    </row>
    <row r="25" spans="1:11" ht="15" x14ac:dyDescent="0.3">
      <c r="A25" s="6" t="s">
        <v>53</v>
      </c>
      <c r="B25" s="22" t="s">
        <v>54</v>
      </c>
      <c r="C25" s="17" t="s">
        <v>51</v>
      </c>
      <c r="D25" s="14">
        <v>1805.4639999999999</v>
      </c>
      <c r="E25" s="11">
        <v>45.299500000000002</v>
      </c>
      <c r="F25" s="11">
        <v>0</v>
      </c>
      <c r="G25" s="11">
        <f t="shared" ref="G25:G45" si="21">SUM(DK26+DL26+DM26+DN26+DW26+EE26+EM26+EN26+EO26+EP26+EQ26+ER26+ES26)</f>
        <v>0</v>
      </c>
      <c r="H25" s="11">
        <f t="shared" ref="H25:H45" si="22">+F25+E25</f>
        <v>45.299500000000002</v>
      </c>
      <c r="I25" s="10">
        <f t="shared" ref="I25:I45" si="23">+D25-H25</f>
        <v>1760.1644999999999</v>
      </c>
      <c r="J25" s="12">
        <f t="shared" si="20"/>
        <v>2.5090226113619548E-2</v>
      </c>
      <c r="K25" t="s">
        <v>774</v>
      </c>
    </row>
    <row r="26" spans="1:11" ht="15" x14ac:dyDescent="0.3">
      <c r="A26" s="6" t="s">
        <v>55</v>
      </c>
      <c r="B26" s="22" t="s">
        <v>56</v>
      </c>
      <c r="C26" s="17" t="s">
        <v>51</v>
      </c>
      <c r="D26" s="14">
        <v>194.11700000000002</v>
      </c>
      <c r="E26" s="11">
        <v>0</v>
      </c>
      <c r="F26" s="11">
        <v>0</v>
      </c>
      <c r="G26" s="11">
        <f t="shared" si="21"/>
        <v>0</v>
      </c>
      <c r="H26" s="11">
        <f t="shared" si="22"/>
        <v>0</v>
      </c>
      <c r="I26" s="10">
        <f t="shared" si="23"/>
        <v>194.11700000000002</v>
      </c>
      <c r="J26" s="12">
        <f t="shared" si="20"/>
        <v>0</v>
      </c>
      <c r="K26" t="s">
        <v>775</v>
      </c>
    </row>
    <row r="27" spans="1:11" ht="15" x14ac:dyDescent="0.3">
      <c r="A27" s="6" t="s">
        <v>57</v>
      </c>
      <c r="B27" s="22" t="s">
        <v>58</v>
      </c>
      <c r="C27" s="17" t="s">
        <v>51</v>
      </c>
      <c r="D27" s="14">
        <v>245.05300000000003</v>
      </c>
      <c r="E27" s="11">
        <v>0</v>
      </c>
      <c r="F27" s="11">
        <v>0</v>
      </c>
      <c r="G27" s="11">
        <f t="shared" si="21"/>
        <v>0</v>
      </c>
      <c r="H27" s="11">
        <f t="shared" si="22"/>
        <v>0</v>
      </c>
      <c r="I27" s="10">
        <f t="shared" si="23"/>
        <v>245.05300000000003</v>
      </c>
      <c r="J27" s="12">
        <f t="shared" si="20"/>
        <v>0</v>
      </c>
      <c r="K27" t="s">
        <v>776</v>
      </c>
    </row>
    <row r="28" spans="1:11" ht="15" x14ac:dyDescent="0.3">
      <c r="A28" s="6" t="s">
        <v>59</v>
      </c>
      <c r="B28" s="22" t="s">
        <v>60</v>
      </c>
      <c r="C28" s="17" t="s">
        <v>51</v>
      </c>
      <c r="D28" s="14">
        <v>562.66399999999999</v>
      </c>
      <c r="E28" s="11">
        <v>0</v>
      </c>
      <c r="F28" s="11">
        <v>0</v>
      </c>
      <c r="G28" s="11">
        <f t="shared" si="21"/>
        <v>0</v>
      </c>
      <c r="H28" s="11">
        <f t="shared" si="22"/>
        <v>0</v>
      </c>
      <c r="I28" s="10">
        <f t="shared" si="23"/>
        <v>562.66399999999999</v>
      </c>
      <c r="J28" s="12">
        <f t="shared" si="20"/>
        <v>0</v>
      </c>
      <c r="K28" t="s">
        <v>777</v>
      </c>
    </row>
    <row r="29" spans="1:11" ht="15" x14ac:dyDescent="0.3">
      <c r="A29" s="6" t="s">
        <v>61</v>
      </c>
      <c r="B29" s="22" t="s">
        <v>27</v>
      </c>
      <c r="C29" s="17" t="s">
        <v>51</v>
      </c>
      <c r="D29" s="14">
        <v>850.88300000000004</v>
      </c>
      <c r="E29" s="11">
        <v>0</v>
      </c>
      <c r="F29" s="11">
        <v>0</v>
      </c>
      <c r="G29" s="11">
        <f t="shared" si="21"/>
        <v>0</v>
      </c>
      <c r="H29" s="11">
        <f t="shared" si="22"/>
        <v>0</v>
      </c>
      <c r="I29" s="10">
        <f t="shared" si="23"/>
        <v>850.88300000000004</v>
      </c>
      <c r="J29" s="12">
        <f t="shared" si="20"/>
        <v>0</v>
      </c>
      <c r="K29" t="s">
        <v>778</v>
      </c>
    </row>
    <row r="30" spans="1:11" ht="15" x14ac:dyDescent="0.3">
      <c r="A30" s="6" t="s">
        <v>62</v>
      </c>
      <c r="B30" s="22" t="s">
        <v>63</v>
      </c>
      <c r="C30" s="17" t="s">
        <v>51</v>
      </c>
      <c r="D30" s="14">
        <v>244.804</v>
      </c>
      <c r="E30" s="11">
        <v>0</v>
      </c>
      <c r="F30" s="11">
        <v>0</v>
      </c>
      <c r="G30" s="11">
        <f t="shared" si="21"/>
        <v>0</v>
      </c>
      <c r="H30" s="11">
        <f t="shared" si="22"/>
        <v>0</v>
      </c>
      <c r="I30" s="10">
        <f t="shared" si="23"/>
        <v>244.804</v>
      </c>
      <c r="J30" s="12">
        <f t="shared" si="20"/>
        <v>0</v>
      </c>
      <c r="K30" t="s">
        <v>779</v>
      </c>
    </row>
    <row r="31" spans="1:11" ht="15" x14ac:dyDescent="0.3">
      <c r="A31" s="6" t="s">
        <v>64</v>
      </c>
      <c r="B31" s="22" t="s">
        <v>16</v>
      </c>
      <c r="C31" s="17" t="s">
        <v>51</v>
      </c>
      <c r="D31" s="14">
        <v>812.173</v>
      </c>
      <c r="E31" s="11">
        <v>0</v>
      </c>
      <c r="F31" s="11">
        <v>0</v>
      </c>
      <c r="G31" s="11">
        <f t="shared" si="21"/>
        <v>0</v>
      </c>
      <c r="H31" s="11">
        <f t="shared" si="22"/>
        <v>0</v>
      </c>
      <c r="I31" s="10">
        <f t="shared" si="23"/>
        <v>812.173</v>
      </c>
      <c r="J31" s="12">
        <f t="shared" si="20"/>
        <v>0</v>
      </c>
      <c r="K31" t="s">
        <v>780</v>
      </c>
    </row>
    <row r="32" spans="1:11" ht="15" x14ac:dyDescent="0.3">
      <c r="A32" s="6" t="s">
        <v>65</v>
      </c>
      <c r="B32" s="22" t="s">
        <v>66</v>
      </c>
      <c r="C32" s="17" t="s">
        <v>51</v>
      </c>
      <c r="D32" s="14">
        <v>160.54599999999999</v>
      </c>
      <c r="E32" s="11">
        <v>160.76589999999999</v>
      </c>
      <c r="F32" s="11">
        <v>0</v>
      </c>
      <c r="G32" s="11">
        <f t="shared" si="21"/>
        <v>0</v>
      </c>
      <c r="H32" s="11">
        <f t="shared" si="22"/>
        <v>160.76589999999999</v>
      </c>
      <c r="I32" s="10">
        <f t="shared" si="23"/>
        <v>-0.21989999999999554</v>
      </c>
      <c r="J32" s="12">
        <f t="shared" si="20"/>
        <v>1.0013697008956934</v>
      </c>
      <c r="K32" t="s">
        <v>781</v>
      </c>
    </row>
    <row r="33" spans="1:11" ht="15" x14ac:dyDescent="0.3">
      <c r="A33" s="6" t="s">
        <v>67</v>
      </c>
      <c r="B33" s="22" t="s">
        <v>68</v>
      </c>
      <c r="C33" s="17" t="s">
        <v>51</v>
      </c>
      <c r="D33" s="14">
        <v>1450.6480000000001</v>
      </c>
      <c r="E33" s="11">
        <v>673.17565999999988</v>
      </c>
      <c r="F33" s="11">
        <v>0</v>
      </c>
      <c r="G33" s="11">
        <f t="shared" si="21"/>
        <v>0</v>
      </c>
      <c r="H33" s="11">
        <f t="shared" si="22"/>
        <v>673.17565999999988</v>
      </c>
      <c r="I33" s="10">
        <f t="shared" si="23"/>
        <v>777.47234000000026</v>
      </c>
      <c r="J33" s="12">
        <f t="shared" si="20"/>
        <v>0.46405169276075231</v>
      </c>
      <c r="K33" t="s">
        <v>782</v>
      </c>
    </row>
    <row r="34" spans="1:11" ht="15" x14ac:dyDescent="0.3">
      <c r="A34" s="6" t="s">
        <v>69</v>
      </c>
      <c r="B34" s="22" t="s">
        <v>70</v>
      </c>
      <c r="C34" s="17" t="s">
        <v>51</v>
      </c>
      <c r="D34" s="14">
        <v>100.27200000000001</v>
      </c>
      <c r="E34" s="11">
        <v>0</v>
      </c>
      <c r="F34" s="11">
        <v>0</v>
      </c>
      <c r="G34" s="11">
        <f t="shared" si="21"/>
        <v>0</v>
      </c>
      <c r="H34" s="11">
        <f t="shared" si="22"/>
        <v>0</v>
      </c>
      <c r="I34" s="10">
        <f t="shared" si="23"/>
        <v>100.27200000000001</v>
      </c>
      <c r="J34" s="12">
        <f t="shared" si="20"/>
        <v>0</v>
      </c>
      <c r="K34" t="s">
        <v>783</v>
      </c>
    </row>
    <row r="35" spans="1:11" ht="15" x14ac:dyDescent="0.3">
      <c r="A35" s="6" t="s">
        <v>71</v>
      </c>
      <c r="B35" s="22" t="s">
        <v>72</v>
      </c>
      <c r="C35" s="17" t="s">
        <v>51</v>
      </c>
      <c r="D35" s="14">
        <v>179.90600000000001</v>
      </c>
      <c r="E35" s="11">
        <v>0</v>
      </c>
      <c r="F35" s="11">
        <v>0</v>
      </c>
      <c r="G35" s="11">
        <f t="shared" si="21"/>
        <v>0</v>
      </c>
      <c r="H35" s="11">
        <f t="shared" si="22"/>
        <v>0</v>
      </c>
      <c r="I35" s="10">
        <f t="shared" si="23"/>
        <v>179.90600000000001</v>
      </c>
      <c r="J35" s="12">
        <f t="shared" si="20"/>
        <v>0</v>
      </c>
      <c r="K35" t="s">
        <v>784</v>
      </c>
    </row>
    <row r="36" spans="1:11" ht="15" x14ac:dyDescent="0.3">
      <c r="A36" s="6" t="s">
        <v>73</v>
      </c>
      <c r="B36" s="22" t="s">
        <v>29</v>
      </c>
      <c r="C36" s="17" t="s">
        <v>51</v>
      </c>
      <c r="D36" s="14">
        <v>655.423</v>
      </c>
      <c r="E36" s="11">
        <v>0</v>
      </c>
      <c r="F36" s="11">
        <v>0</v>
      </c>
      <c r="G36" s="11">
        <f t="shared" si="21"/>
        <v>0</v>
      </c>
      <c r="H36" s="11">
        <f t="shared" si="22"/>
        <v>0</v>
      </c>
      <c r="I36" s="10">
        <f t="shared" si="23"/>
        <v>655.423</v>
      </c>
      <c r="J36" s="12">
        <f t="shared" si="20"/>
        <v>0</v>
      </c>
      <c r="K36" t="s">
        <v>785</v>
      </c>
    </row>
    <row r="37" spans="1:11" ht="15" x14ac:dyDescent="0.3">
      <c r="A37" s="6" t="s">
        <v>74</v>
      </c>
      <c r="B37" s="22" t="s">
        <v>19</v>
      </c>
      <c r="C37" s="17" t="s">
        <v>51</v>
      </c>
      <c r="D37" s="14">
        <v>89.161999999999992</v>
      </c>
      <c r="E37" s="11">
        <v>0</v>
      </c>
      <c r="F37" s="11">
        <v>0</v>
      </c>
      <c r="G37" s="11">
        <f t="shared" si="21"/>
        <v>0</v>
      </c>
      <c r="H37" s="11">
        <f t="shared" si="22"/>
        <v>0</v>
      </c>
      <c r="I37" s="10">
        <f t="shared" si="23"/>
        <v>89.161999999999992</v>
      </c>
      <c r="J37" s="12">
        <f t="shared" si="20"/>
        <v>0</v>
      </c>
      <c r="K37" t="s">
        <v>786</v>
      </c>
    </row>
    <row r="38" spans="1:11" ht="15" x14ac:dyDescent="0.3">
      <c r="A38" s="6" t="s">
        <v>75</v>
      </c>
      <c r="B38" s="22" t="s">
        <v>76</v>
      </c>
      <c r="C38" s="17" t="s">
        <v>51</v>
      </c>
      <c r="D38" s="14">
        <v>54.239999999999995</v>
      </c>
      <c r="E38" s="11">
        <v>0</v>
      </c>
      <c r="F38" s="11">
        <v>0</v>
      </c>
      <c r="G38" s="11">
        <f t="shared" si="21"/>
        <v>0</v>
      </c>
      <c r="H38" s="11">
        <f t="shared" si="22"/>
        <v>0</v>
      </c>
      <c r="I38" s="10">
        <f t="shared" si="23"/>
        <v>54.239999999999995</v>
      </c>
      <c r="J38" s="12">
        <f t="shared" si="20"/>
        <v>0</v>
      </c>
      <c r="K38" t="s">
        <v>787</v>
      </c>
    </row>
    <row r="39" spans="1:11" ht="15" x14ac:dyDescent="0.3">
      <c r="A39" s="6" t="s">
        <v>77</v>
      </c>
      <c r="B39" s="22" t="s">
        <v>78</v>
      </c>
      <c r="C39" s="17" t="s">
        <v>51</v>
      </c>
      <c r="D39" s="14">
        <v>1197.684</v>
      </c>
      <c r="E39" s="11">
        <v>0</v>
      </c>
      <c r="F39" s="11">
        <v>0</v>
      </c>
      <c r="G39" s="11">
        <f t="shared" si="21"/>
        <v>0</v>
      </c>
      <c r="H39" s="11">
        <f t="shared" si="22"/>
        <v>0</v>
      </c>
      <c r="I39" s="10">
        <f t="shared" si="23"/>
        <v>1197.684</v>
      </c>
      <c r="J39" s="12">
        <f t="shared" si="20"/>
        <v>0</v>
      </c>
      <c r="K39" t="s">
        <v>788</v>
      </c>
    </row>
    <row r="40" spans="1:11" ht="15" x14ac:dyDescent="0.3">
      <c r="A40" s="6" t="s">
        <v>79</v>
      </c>
      <c r="B40" s="22" t="s">
        <v>31</v>
      </c>
      <c r="C40" s="17" t="s">
        <v>51</v>
      </c>
      <c r="D40" s="14">
        <v>63.7</v>
      </c>
      <c r="E40" s="11">
        <v>0</v>
      </c>
      <c r="F40" s="11">
        <v>0</v>
      </c>
      <c r="G40" s="11">
        <f t="shared" si="21"/>
        <v>0</v>
      </c>
      <c r="H40" s="11">
        <f t="shared" si="22"/>
        <v>0</v>
      </c>
      <c r="I40" s="10">
        <f t="shared" si="23"/>
        <v>63.7</v>
      </c>
      <c r="J40" s="12">
        <f t="shared" si="20"/>
        <v>0</v>
      </c>
      <c r="K40" t="s">
        <v>789</v>
      </c>
    </row>
    <row r="41" spans="1:11" ht="15" x14ac:dyDescent="0.3">
      <c r="A41" s="6" t="s">
        <v>80</v>
      </c>
      <c r="B41" s="22" t="s">
        <v>81</v>
      </c>
      <c r="C41" s="17" t="s">
        <v>51</v>
      </c>
      <c r="D41" s="14">
        <v>345.12900000000002</v>
      </c>
      <c r="E41" s="11">
        <v>196.89977999999999</v>
      </c>
      <c r="F41" s="11">
        <v>0</v>
      </c>
      <c r="G41" s="11">
        <f t="shared" si="21"/>
        <v>0</v>
      </c>
      <c r="H41" s="11">
        <f t="shared" si="22"/>
        <v>196.89977999999999</v>
      </c>
      <c r="I41" s="10">
        <f t="shared" si="23"/>
        <v>148.22922000000003</v>
      </c>
      <c r="J41" s="12">
        <f t="shared" si="20"/>
        <v>0.57051067861582183</v>
      </c>
      <c r="K41" t="s">
        <v>790</v>
      </c>
    </row>
    <row r="42" spans="1:11" ht="15" x14ac:dyDescent="0.3">
      <c r="A42" s="6" t="s">
        <v>82</v>
      </c>
      <c r="B42" s="22" t="s">
        <v>83</v>
      </c>
      <c r="C42" s="17" t="s">
        <v>51</v>
      </c>
      <c r="D42" s="14">
        <v>749.23799999999994</v>
      </c>
      <c r="E42" s="11">
        <v>33.798000000000002</v>
      </c>
      <c r="F42" s="11">
        <v>0</v>
      </c>
      <c r="G42" s="11">
        <f t="shared" si="21"/>
        <v>0</v>
      </c>
      <c r="H42" s="11">
        <f t="shared" si="22"/>
        <v>33.798000000000002</v>
      </c>
      <c r="I42" s="10">
        <f t="shared" si="23"/>
        <v>715.43999999999994</v>
      </c>
      <c r="J42" s="12">
        <f t="shared" si="20"/>
        <v>4.5109831588894325E-2</v>
      </c>
      <c r="K42" t="s">
        <v>791</v>
      </c>
    </row>
    <row r="43" spans="1:11" ht="15" x14ac:dyDescent="0.3">
      <c r="A43" s="6" t="s">
        <v>84</v>
      </c>
      <c r="B43" s="22" t="s">
        <v>85</v>
      </c>
      <c r="C43" s="17" t="s">
        <v>51</v>
      </c>
      <c r="D43" s="14">
        <v>1011.437</v>
      </c>
      <c r="E43" s="11">
        <v>834.63509999999985</v>
      </c>
      <c r="F43" s="11">
        <v>0</v>
      </c>
      <c r="G43" s="11">
        <f t="shared" si="21"/>
        <v>0</v>
      </c>
      <c r="H43" s="11">
        <f t="shared" si="22"/>
        <v>834.63509999999985</v>
      </c>
      <c r="I43" s="10">
        <f t="shared" si="23"/>
        <v>176.80190000000016</v>
      </c>
      <c r="J43" s="12">
        <f t="shared" si="20"/>
        <v>0.82519731827093512</v>
      </c>
      <c r="K43" t="s">
        <v>792</v>
      </c>
    </row>
    <row r="44" spans="1:11" ht="15" x14ac:dyDescent="0.3">
      <c r="A44" s="6" t="s">
        <v>86</v>
      </c>
      <c r="B44" s="22" t="s">
        <v>87</v>
      </c>
      <c r="C44" s="17" t="s">
        <v>51</v>
      </c>
      <c r="D44" s="14">
        <v>372.31</v>
      </c>
      <c r="E44" s="11">
        <v>0</v>
      </c>
      <c r="F44" s="11">
        <v>0</v>
      </c>
      <c r="G44" s="11">
        <f t="shared" si="21"/>
        <v>0</v>
      </c>
      <c r="H44" s="11">
        <f t="shared" si="22"/>
        <v>0</v>
      </c>
      <c r="I44" s="10">
        <f t="shared" si="23"/>
        <v>372.31</v>
      </c>
      <c r="J44" s="12">
        <f t="shared" si="20"/>
        <v>0</v>
      </c>
      <c r="K44" t="s">
        <v>793</v>
      </c>
    </row>
    <row r="45" spans="1:11" ht="15" x14ac:dyDescent="0.3">
      <c r="A45" s="6" t="s">
        <v>88</v>
      </c>
      <c r="B45" s="13" t="s">
        <v>89</v>
      </c>
      <c r="C45" s="17" t="s">
        <v>51</v>
      </c>
      <c r="D45" s="14">
        <v>28.718000000000004</v>
      </c>
      <c r="E45" s="11">
        <v>0</v>
      </c>
      <c r="F45" s="11">
        <v>0</v>
      </c>
      <c r="G45" s="11">
        <f t="shared" si="21"/>
        <v>0</v>
      </c>
      <c r="H45" s="11">
        <f t="shared" si="22"/>
        <v>0</v>
      </c>
      <c r="I45" s="10">
        <f t="shared" si="23"/>
        <v>28.718000000000004</v>
      </c>
      <c r="J45" s="12">
        <f t="shared" si="20"/>
        <v>0</v>
      </c>
      <c r="K45" t="s">
        <v>794</v>
      </c>
    </row>
    <row r="46" spans="1:11" ht="15.6" x14ac:dyDescent="0.3">
      <c r="A46" s="1" t="s">
        <v>90</v>
      </c>
      <c r="B46" s="2" t="s">
        <v>91</v>
      </c>
      <c r="C46" s="20" t="s">
        <v>51</v>
      </c>
      <c r="D46" s="21">
        <f>SUM(D47:D67)</f>
        <v>841.875</v>
      </c>
      <c r="E46" s="21">
        <f>SUM(E47:E67)</f>
        <v>84.071249999999992</v>
      </c>
      <c r="F46" s="21">
        <f>SUM(F47:F67)</f>
        <v>0</v>
      </c>
      <c r="G46" s="21">
        <f>SUM(G47:G67)</f>
        <v>0</v>
      </c>
      <c r="H46" s="21">
        <f>SUM(H47:H67)</f>
        <v>84.071249999999992</v>
      </c>
      <c r="I46" s="21">
        <f>SUM(I47:I67)</f>
        <v>757.80375000000004</v>
      </c>
      <c r="J46" s="19">
        <f t="shared" ref="J46:J67" si="24">IFERROR(H46/D46,0)</f>
        <v>9.9861915367483289E-2</v>
      </c>
      <c r="K46" t="s">
        <v>795</v>
      </c>
    </row>
    <row r="47" spans="1:11" ht="15" x14ac:dyDescent="0.3">
      <c r="A47" s="6" t="s">
        <v>92</v>
      </c>
      <c r="B47" s="22" t="s">
        <v>54</v>
      </c>
      <c r="C47" s="17" t="s">
        <v>51</v>
      </c>
      <c r="D47" s="14">
        <v>138.29900000000001</v>
      </c>
      <c r="E47" s="11">
        <v>0</v>
      </c>
      <c r="F47" s="11">
        <v>0</v>
      </c>
      <c r="G47" s="11">
        <f t="shared" ref="G47:G67" si="25">SUM(DK48+DL48+DM48+DN48+DW48+EE48+EM48+EN48+EO48+EP48+EQ48+ER48+ES48)</f>
        <v>0</v>
      </c>
      <c r="H47" s="11">
        <f t="shared" ref="H47:H67" si="26">+F47+E47</f>
        <v>0</v>
      </c>
      <c r="I47" s="10">
        <f t="shared" ref="I47:I67" si="27">+D47-H47</f>
        <v>138.29900000000001</v>
      </c>
      <c r="J47" s="12">
        <f t="shared" si="24"/>
        <v>0</v>
      </c>
      <c r="K47" t="s">
        <v>796</v>
      </c>
    </row>
    <row r="48" spans="1:11" ht="15" x14ac:dyDescent="0.3">
      <c r="A48" s="6" t="s">
        <v>93</v>
      </c>
      <c r="B48" s="22" t="s">
        <v>56</v>
      </c>
      <c r="C48" s="17" t="s">
        <v>51</v>
      </c>
      <c r="D48" s="14">
        <v>3.2410000000000001</v>
      </c>
      <c r="E48" s="11">
        <v>0</v>
      </c>
      <c r="F48" s="11">
        <v>0</v>
      </c>
      <c r="G48" s="11">
        <f t="shared" si="25"/>
        <v>0</v>
      </c>
      <c r="H48" s="11">
        <f t="shared" si="26"/>
        <v>0</v>
      </c>
      <c r="I48" s="10">
        <f t="shared" si="27"/>
        <v>3.2410000000000001</v>
      </c>
      <c r="J48" s="12">
        <f t="shared" si="24"/>
        <v>0</v>
      </c>
      <c r="K48" t="s">
        <v>797</v>
      </c>
    </row>
    <row r="49" spans="1:11" ht="15" x14ac:dyDescent="0.3">
      <c r="A49" s="6" t="s">
        <v>94</v>
      </c>
      <c r="B49" s="22" t="s">
        <v>58</v>
      </c>
      <c r="C49" s="17" t="s">
        <v>51</v>
      </c>
      <c r="D49" s="14">
        <v>43.685000000000002</v>
      </c>
      <c r="E49" s="11">
        <v>0</v>
      </c>
      <c r="F49" s="11">
        <v>0</v>
      </c>
      <c r="G49" s="11">
        <f t="shared" si="25"/>
        <v>0</v>
      </c>
      <c r="H49" s="11">
        <f t="shared" si="26"/>
        <v>0</v>
      </c>
      <c r="I49" s="10">
        <f t="shared" si="27"/>
        <v>43.685000000000002</v>
      </c>
      <c r="J49" s="12">
        <f t="shared" si="24"/>
        <v>0</v>
      </c>
      <c r="K49" t="s">
        <v>798</v>
      </c>
    </row>
    <row r="50" spans="1:11" ht="15" x14ac:dyDescent="0.3">
      <c r="A50" s="6" t="s">
        <v>95</v>
      </c>
      <c r="B50" s="22" t="s">
        <v>60</v>
      </c>
      <c r="C50" s="17" t="s">
        <v>51</v>
      </c>
      <c r="D50" s="14">
        <v>68.731999999999999</v>
      </c>
      <c r="E50" s="11">
        <v>0</v>
      </c>
      <c r="F50" s="11">
        <v>0</v>
      </c>
      <c r="G50" s="11">
        <f t="shared" si="25"/>
        <v>0</v>
      </c>
      <c r="H50" s="11">
        <f t="shared" si="26"/>
        <v>0</v>
      </c>
      <c r="I50" s="10">
        <f t="shared" si="27"/>
        <v>68.731999999999999</v>
      </c>
      <c r="J50" s="12">
        <f t="shared" si="24"/>
        <v>0</v>
      </c>
      <c r="K50" t="s">
        <v>799</v>
      </c>
    </row>
    <row r="51" spans="1:11" ht="15" x14ac:dyDescent="0.3">
      <c r="A51" s="6" t="s">
        <v>96</v>
      </c>
      <c r="B51" s="22" t="s">
        <v>27</v>
      </c>
      <c r="C51" s="17" t="s">
        <v>51</v>
      </c>
      <c r="D51" s="14">
        <v>102.152</v>
      </c>
      <c r="E51" s="11">
        <v>0</v>
      </c>
      <c r="F51" s="11">
        <v>0</v>
      </c>
      <c r="G51" s="11">
        <f t="shared" si="25"/>
        <v>0</v>
      </c>
      <c r="H51" s="11">
        <f t="shared" si="26"/>
        <v>0</v>
      </c>
      <c r="I51" s="10">
        <f t="shared" si="27"/>
        <v>102.152</v>
      </c>
      <c r="J51" s="12">
        <f t="shared" si="24"/>
        <v>0</v>
      </c>
      <c r="K51" t="s">
        <v>800</v>
      </c>
    </row>
    <row r="52" spans="1:11" ht="15" x14ac:dyDescent="0.3">
      <c r="A52" s="6" t="s">
        <v>97</v>
      </c>
      <c r="B52" s="22" t="s">
        <v>63</v>
      </c>
      <c r="C52" s="17" t="s">
        <v>51</v>
      </c>
      <c r="D52" s="14">
        <v>34.453000000000003</v>
      </c>
      <c r="E52" s="11">
        <v>0</v>
      </c>
      <c r="F52" s="11">
        <v>0</v>
      </c>
      <c r="G52" s="11">
        <f t="shared" si="25"/>
        <v>0</v>
      </c>
      <c r="H52" s="11">
        <f t="shared" si="26"/>
        <v>0</v>
      </c>
      <c r="I52" s="10">
        <f t="shared" si="27"/>
        <v>34.453000000000003</v>
      </c>
      <c r="J52" s="12">
        <f t="shared" si="24"/>
        <v>0</v>
      </c>
      <c r="K52" t="s">
        <v>801</v>
      </c>
    </row>
    <row r="53" spans="1:11" ht="15" x14ac:dyDescent="0.3">
      <c r="A53" s="6" t="s">
        <v>98</v>
      </c>
      <c r="B53" s="22" t="s">
        <v>16</v>
      </c>
      <c r="C53" s="17" t="s">
        <v>51</v>
      </c>
      <c r="D53" s="14">
        <v>75.486999999999995</v>
      </c>
      <c r="E53" s="11">
        <v>0</v>
      </c>
      <c r="F53" s="11">
        <v>0</v>
      </c>
      <c r="G53" s="11">
        <f t="shared" si="25"/>
        <v>0</v>
      </c>
      <c r="H53" s="11">
        <f t="shared" si="26"/>
        <v>0</v>
      </c>
      <c r="I53" s="10">
        <f t="shared" si="27"/>
        <v>75.486999999999995</v>
      </c>
      <c r="J53" s="12">
        <f t="shared" si="24"/>
        <v>0</v>
      </c>
      <c r="K53" t="s">
        <v>802</v>
      </c>
    </row>
    <row r="54" spans="1:11" ht="15" x14ac:dyDescent="0.3">
      <c r="A54" s="6" t="s">
        <v>99</v>
      </c>
      <c r="B54" s="22" t="s">
        <v>66</v>
      </c>
      <c r="C54" s="17" t="s">
        <v>51</v>
      </c>
      <c r="D54" s="14">
        <v>4.1790000000000003</v>
      </c>
      <c r="E54" s="11">
        <v>3.3303999999999943</v>
      </c>
      <c r="F54" s="11">
        <v>0</v>
      </c>
      <c r="G54" s="11">
        <f t="shared" si="25"/>
        <v>0</v>
      </c>
      <c r="H54" s="11">
        <f t="shared" si="26"/>
        <v>3.3303999999999943</v>
      </c>
      <c r="I54" s="10">
        <f t="shared" si="27"/>
        <v>0.84860000000000602</v>
      </c>
      <c r="J54" s="12">
        <f t="shared" si="24"/>
        <v>0.79693706628379857</v>
      </c>
      <c r="K54" t="s">
        <v>803</v>
      </c>
    </row>
    <row r="55" spans="1:11" ht="15" x14ac:dyDescent="0.3">
      <c r="A55" s="6" t="s">
        <v>100</v>
      </c>
      <c r="B55" s="22" t="s">
        <v>68</v>
      </c>
      <c r="C55" s="17" t="s">
        <v>51</v>
      </c>
      <c r="D55" s="14">
        <v>72.340999999999994</v>
      </c>
      <c r="E55" s="11">
        <v>33.218800000000009</v>
      </c>
      <c r="F55" s="11">
        <v>0</v>
      </c>
      <c r="G55" s="11">
        <f t="shared" si="25"/>
        <v>0</v>
      </c>
      <c r="H55" s="11">
        <f t="shared" si="26"/>
        <v>33.218800000000009</v>
      </c>
      <c r="I55" s="10">
        <f t="shared" si="27"/>
        <v>39.122199999999985</v>
      </c>
      <c r="J55" s="12">
        <f t="shared" si="24"/>
        <v>0.45919741225584398</v>
      </c>
      <c r="K55" t="s">
        <v>804</v>
      </c>
    </row>
    <row r="56" spans="1:11" ht="15" x14ac:dyDescent="0.3">
      <c r="A56" s="6" t="s">
        <v>101</v>
      </c>
      <c r="B56" s="22" t="s">
        <v>70</v>
      </c>
      <c r="C56" s="17" t="s">
        <v>51</v>
      </c>
      <c r="D56" s="14">
        <v>4.0060000000000002</v>
      </c>
      <c r="E56" s="11">
        <v>0</v>
      </c>
      <c r="F56" s="11">
        <v>0</v>
      </c>
      <c r="G56" s="11">
        <f t="shared" si="25"/>
        <v>0</v>
      </c>
      <c r="H56" s="11">
        <f t="shared" si="26"/>
        <v>0</v>
      </c>
      <c r="I56" s="10">
        <f t="shared" si="27"/>
        <v>4.0060000000000002</v>
      </c>
      <c r="J56" s="12">
        <f t="shared" si="24"/>
        <v>0</v>
      </c>
      <c r="K56" t="s">
        <v>805</v>
      </c>
    </row>
    <row r="57" spans="1:11" ht="15" x14ac:dyDescent="0.3">
      <c r="A57" s="6" t="s">
        <v>102</v>
      </c>
      <c r="B57" s="22" t="s">
        <v>72</v>
      </c>
      <c r="C57" s="17" t="s">
        <v>51</v>
      </c>
      <c r="D57" s="14">
        <v>21.422000000000001</v>
      </c>
      <c r="E57" s="11">
        <v>0</v>
      </c>
      <c r="F57" s="11">
        <v>0</v>
      </c>
      <c r="G57" s="11">
        <f t="shared" si="25"/>
        <v>0</v>
      </c>
      <c r="H57" s="11">
        <f t="shared" si="26"/>
        <v>0</v>
      </c>
      <c r="I57" s="10">
        <f t="shared" si="27"/>
        <v>21.422000000000001</v>
      </c>
      <c r="J57" s="12">
        <f t="shared" si="24"/>
        <v>0</v>
      </c>
      <c r="K57" t="s">
        <v>806</v>
      </c>
    </row>
    <row r="58" spans="1:11" ht="15" x14ac:dyDescent="0.3">
      <c r="A58" s="6" t="s">
        <v>103</v>
      </c>
      <c r="B58" s="22" t="s">
        <v>29</v>
      </c>
      <c r="C58" s="17" t="s">
        <v>51</v>
      </c>
      <c r="D58" s="14">
        <v>13.718999999999999</v>
      </c>
      <c r="E58" s="11">
        <v>0</v>
      </c>
      <c r="F58" s="11">
        <v>0</v>
      </c>
      <c r="G58" s="11">
        <f t="shared" si="25"/>
        <v>0</v>
      </c>
      <c r="H58" s="11">
        <f t="shared" si="26"/>
        <v>0</v>
      </c>
      <c r="I58" s="10">
        <f t="shared" si="27"/>
        <v>13.718999999999999</v>
      </c>
      <c r="J58" s="12">
        <f t="shared" si="24"/>
        <v>0</v>
      </c>
      <c r="K58" t="s">
        <v>807</v>
      </c>
    </row>
    <row r="59" spans="1:11" ht="15" x14ac:dyDescent="0.3">
      <c r="A59" s="6" t="s">
        <v>104</v>
      </c>
      <c r="B59" s="22" t="s">
        <v>19</v>
      </c>
      <c r="C59" s="17" t="s">
        <v>51</v>
      </c>
      <c r="D59" s="14">
        <v>4.657</v>
      </c>
      <c r="E59" s="11">
        <v>0</v>
      </c>
      <c r="F59" s="11">
        <v>0</v>
      </c>
      <c r="G59" s="11">
        <f t="shared" si="25"/>
        <v>0</v>
      </c>
      <c r="H59" s="11">
        <f t="shared" si="26"/>
        <v>0</v>
      </c>
      <c r="I59" s="10">
        <f t="shared" si="27"/>
        <v>4.657</v>
      </c>
      <c r="J59" s="12">
        <f t="shared" si="24"/>
        <v>0</v>
      </c>
      <c r="K59" t="s">
        <v>808</v>
      </c>
    </row>
    <row r="60" spans="1:11" ht="15" x14ac:dyDescent="0.3">
      <c r="A60" s="6" t="s">
        <v>105</v>
      </c>
      <c r="B60" s="22" t="s">
        <v>76</v>
      </c>
      <c r="C60" s="17" t="s">
        <v>51</v>
      </c>
      <c r="D60" s="14">
        <v>0</v>
      </c>
      <c r="E60" s="11">
        <v>0</v>
      </c>
      <c r="F60" s="11">
        <v>0</v>
      </c>
      <c r="G60" s="11">
        <f t="shared" si="25"/>
        <v>0</v>
      </c>
      <c r="H60" s="11">
        <f t="shared" si="26"/>
        <v>0</v>
      </c>
      <c r="I60" s="10">
        <f t="shared" si="27"/>
        <v>0</v>
      </c>
      <c r="J60" s="12">
        <f t="shared" si="24"/>
        <v>0</v>
      </c>
      <c r="K60" t="s">
        <v>809</v>
      </c>
    </row>
    <row r="61" spans="1:11" ht="15" x14ac:dyDescent="0.3">
      <c r="A61" s="6" t="s">
        <v>106</v>
      </c>
      <c r="B61" s="22" t="s">
        <v>78</v>
      </c>
      <c r="C61" s="17" t="s">
        <v>51</v>
      </c>
      <c r="D61" s="14">
        <v>40.484000000000002</v>
      </c>
      <c r="E61" s="11">
        <v>0</v>
      </c>
      <c r="F61" s="11">
        <v>0</v>
      </c>
      <c r="G61" s="11">
        <f t="shared" si="25"/>
        <v>0</v>
      </c>
      <c r="H61" s="11">
        <f t="shared" si="26"/>
        <v>0</v>
      </c>
      <c r="I61" s="10">
        <f t="shared" si="27"/>
        <v>40.484000000000002</v>
      </c>
      <c r="J61" s="12">
        <f t="shared" si="24"/>
        <v>0</v>
      </c>
      <c r="K61" t="s">
        <v>810</v>
      </c>
    </row>
    <row r="62" spans="1:11" ht="15" x14ac:dyDescent="0.3">
      <c r="A62" s="6" t="s">
        <v>107</v>
      </c>
      <c r="B62" s="22" t="s">
        <v>31</v>
      </c>
      <c r="C62" s="17" t="s">
        <v>51</v>
      </c>
      <c r="D62" s="14">
        <v>4.6790000000000003</v>
      </c>
      <c r="E62" s="11">
        <v>0</v>
      </c>
      <c r="F62" s="11">
        <v>0</v>
      </c>
      <c r="G62" s="11">
        <f t="shared" si="25"/>
        <v>0</v>
      </c>
      <c r="H62" s="11">
        <f t="shared" si="26"/>
        <v>0</v>
      </c>
      <c r="I62" s="10">
        <f t="shared" si="27"/>
        <v>4.6790000000000003</v>
      </c>
      <c r="J62" s="12">
        <f t="shared" si="24"/>
        <v>0</v>
      </c>
      <c r="K62" t="s">
        <v>811</v>
      </c>
    </row>
    <row r="63" spans="1:11" ht="15" x14ac:dyDescent="0.3">
      <c r="A63" s="6" t="s">
        <v>108</v>
      </c>
      <c r="B63" s="22" t="s">
        <v>81</v>
      </c>
      <c r="C63" s="17" t="s">
        <v>51</v>
      </c>
      <c r="D63" s="14">
        <v>37.902999999999999</v>
      </c>
      <c r="E63" s="11">
        <v>11.523549999999988</v>
      </c>
      <c r="F63" s="11">
        <v>0</v>
      </c>
      <c r="G63" s="11">
        <f t="shared" si="25"/>
        <v>0</v>
      </c>
      <c r="H63" s="11">
        <f t="shared" si="26"/>
        <v>11.523549999999988</v>
      </c>
      <c r="I63" s="10">
        <f t="shared" si="27"/>
        <v>26.379450000000013</v>
      </c>
      <c r="J63" s="12">
        <f t="shared" si="24"/>
        <v>0.30402738569506338</v>
      </c>
      <c r="K63" t="s">
        <v>812</v>
      </c>
    </row>
    <row r="64" spans="1:11" ht="15" x14ac:dyDescent="0.3">
      <c r="A64" s="6" t="s">
        <v>109</v>
      </c>
      <c r="B64" s="22" t="s">
        <v>83</v>
      </c>
      <c r="C64" s="17" t="s">
        <v>51</v>
      </c>
      <c r="D64" s="14">
        <v>78.727999999999994</v>
      </c>
      <c r="E64" s="11">
        <v>4.0819999999999972</v>
      </c>
      <c r="F64" s="11">
        <v>0</v>
      </c>
      <c r="G64" s="11">
        <f t="shared" si="25"/>
        <v>0</v>
      </c>
      <c r="H64" s="11">
        <f t="shared" si="26"/>
        <v>4.0819999999999972</v>
      </c>
      <c r="I64" s="10">
        <f t="shared" si="27"/>
        <v>74.646000000000001</v>
      </c>
      <c r="J64" s="12">
        <f t="shared" si="24"/>
        <v>5.1849405548216612E-2</v>
      </c>
      <c r="K64" t="s">
        <v>813</v>
      </c>
    </row>
    <row r="65" spans="1:11" ht="15" x14ac:dyDescent="0.3">
      <c r="A65" s="6" t="s">
        <v>110</v>
      </c>
      <c r="B65" s="22" t="s">
        <v>111</v>
      </c>
      <c r="C65" s="17" t="s">
        <v>51</v>
      </c>
      <c r="D65" s="14">
        <v>77.820999999999998</v>
      </c>
      <c r="E65" s="11">
        <v>31.916500000000003</v>
      </c>
      <c r="F65" s="11">
        <v>0</v>
      </c>
      <c r="G65" s="11">
        <f t="shared" si="25"/>
        <v>0</v>
      </c>
      <c r="H65" s="11">
        <f t="shared" si="26"/>
        <v>31.916500000000003</v>
      </c>
      <c r="I65" s="10">
        <f t="shared" si="27"/>
        <v>45.904499999999999</v>
      </c>
      <c r="J65" s="12">
        <f t="shared" si="24"/>
        <v>0.41012708651906304</v>
      </c>
      <c r="K65" t="s">
        <v>814</v>
      </c>
    </row>
    <row r="66" spans="1:11" ht="15" x14ac:dyDescent="0.3">
      <c r="A66" s="6" t="s">
        <v>112</v>
      </c>
      <c r="B66" s="22" t="s">
        <v>87</v>
      </c>
      <c r="C66" s="17" t="s">
        <v>51</v>
      </c>
      <c r="D66" s="14">
        <v>15.887</v>
      </c>
      <c r="E66" s="11">
        <v>0</v>
      </c>
      <c r="F66" s="11">
        <v>0</v>
      </c>
      <c r="G66" s="11">
        <f t="shared" si="25"/>
        <v>0</v>
      </c>
      <c r="H66" s="11">
        <f t="shared" si="26"/>
        <v>0</v>
      </c>
      <c r="I66" s="10">
        <f t="shared" si="27"/>
        <v>15.887</v>
      </c>
      <c r="J66" s="12">
        <f t="shared" si="24"/>
        <v>0</v>
      </c>
      <c r="K66" t="s">
        <v>815</v>
      </c>
    </row>
    <row r="67" spans="1:11" ht="15" x14ac:dyDescent="0.3">
      <c r="A67" s="6" t="s">
        <v>113</v>
      </c>
      <c r="B67" s="13" t="s">
        <v>89</v>
      </c>
      <c r="C67" s="17" t="s">
        <v>51</v>
      </c>
      <c r="D67" s="14">
        <v>0</v>
      </c>
      <c r="E67" s="11">
        <v>0</v>
      </c>
      <c r="F67" s="11">
        <v>0</v>
      </c>
      <c r="G67" s="11">
        <f t="shared" si="25"/>
        <v>0</v>
      </c>
      <c r="H67" s="11">
        <f t="shared" si="26"/>
        <v>0</v>
      </c>
      <c r="I67" s="10">
        <f t="shared" si="27"/>
        <v>0</v>
      </c>
      <c r="J67" s="12">
        <f t="shared" si="24"/>
        <v>0</v>
      </c>
      <c r="K67" t="s">
        <v>816</v>
      </c>
    </row>
    <row r="68" spans="1:11" ht="15.6" x14ac:dyDescent="0.3">
      <c r="A68" s="1" t="s">
        <v>114</v>
      </c>
      <c r="B68" s="2" t="s">
        <v>115</v>
      </c>
      <c r="C68" s="23" t="s">
        <v>116</v>
      </c>
      <c r="D68" s="4">
        <f>+D69+D73</f>
        <v>422678.68183308339</v>
      </c>
      <c r="E68" s="4">
        <f>+E69+E73</f>
        <v>71350.42</v>
      </c>
      <c r="F68" s="4">
        <f>+F69+F73</f>
        <v>0</v>
      </c>
      <c r="G68" s="4">
        <f>+G69+G73</f>
        <v>0</v>
      </c>
      <c r="H68" s="4">
        <f>+H69+H73</f>
        <v>71350.42</v>
      </c>
      <c r="I68" s="4">
        <f>+I69+I73</f>
        <v>351328.26183308335</v>
      </c>
      <c r="J68" s="24">
        <f t="shared" ref="J68:J94" si="28">IFERROR(H68/D68,0)</f>
        <v>0.16880534331792113</v>
      </c>
      <c r="K68" t="s">
        <v>817</v>
      </c>
    </row>
    <row r="69" spans="1:11" ht="15.6" x14ac:dyDescent="0.3">
      <c r="A69" s="1" t="s">
        <v>117</v>
      </c>
      <c r="B69" s="2" t="s">
        <v>118</v>
      </c>
      <c r="C69" s="18" t="s">
        <v>116</v>
      </c>
      <c r="D69" s="4">
        <f>SUM(D70:D72)</f>
        <v>40331.5</v>
      </c>
      <c r="E69" s="4">
        <f>SUM(E70:E72)</f>
        <v>24211.77</v>
      </c>
      <c r="F69" s="4">
        <f>SUM(F70:F72)</f>
        <v>0</v>
      </c>
      <c r="G69" s="4">
        <f>SUM(G70:G72)</f>
        <v>0</v>
      </c>
      <c r="H69" s="4">
        <f>SUM(H70:H72)</f>
        <v>24211.77</v>
      </c>
      <c r="I69" s="4">
        <f>SUM(I70:I72)</f>
        <v>16119.73</v>
      </c>
      <c r="J69" s="5">
        <f>IFERROR(H69/D69,0)</f>
        <v>0.60031910541388245</v>
      </c>
      <c r="K69" t="s">
        <v>818</v>
      </c>
    </row>
    <row r="70" spans="1:11" ht="15" x14ac:dyDescent="0.3">
      <c r="A70" s="25" t="s">
        <v>119</v>
      </c>
      <c r="B70" s="7" t="s">
        <v>120</v>
      </c>
      <c r="C70" s="16" t="s">
        <v>116</v>
      </c>
      <c r="D70" s="9">
        <v>22810</v>
      </c>
      <c r="E70" s="10">
        <v>21599.75</v>
      </c>
      <c r="F70" s="9">
        <v>0</v>
      </c>
      <c r="G70" s="9">
        <f t="shared" ref="G70:G95" si="29">SUM(DK71+DL71+DM71+DN71+DW71+EE71+EM71+EN71+EO71+EP71+EQ71+ER71+ES71)</f>
        <v>0</v>
      </c>
      <c r="H70" s="11">
        <f>+F70+E70</f>
        <v>21599.75</v>
      </c>
      <c r="I70" s="10">
        <f>+D70-H70</f>
        <v>1210.25</v>
      </c>
      <c r="J70" s="12">
        <f>IFERROR(H70/D70,0)</f>
        <v>0.94694213064445421</v>
      </c>
      <c r="K70" t="s">
        <v>819</v>
      </c>
    </row>
    <row r="71" spans="1:11" ht="15" x14ac:dyDescent="0.3">
      <c r="A71" s="25" t="s">
        <v>121</v>
      </c>
      <c r="B71" s="7" t="s">
        <v>122</v>
      </c>
      <c r="C71" s="16" t="s">
        <v>116</v>
      </c>
      <c r="D71" s="9">
        <v>14505</v>
      </c>
      <c r="E71" s="10">
        <v>2456</v>
      </c>
      <c r="F71" s="9">
        <v>0</v>
      </c>
      <c r="G71" s="9">
        <f t="shared" si="29"/>
        <v>0</v>
      </c>
      <c r="H71" s="11">
        <f>+F71+E71</f>
        <v>2456</v>
      </c>
      <c r="I71" s="10">
        <f>+D71-H71</f>
        <v>12049</v>
      </c>
      <c r="J71" s="12">
        <f>IFERROR(H71/D71,0)</f>
        <v>0.16932092381937264</v>
      </c>
      <c r="K71" t="s">
        <v>820</v>
      </c>
    </row>
    <row r="72" spans="1:11" ht="15" x14ac:dyDescent="0.3">
      <c r="A72" s="25" t="s">
        <v>123</v>
      </c>
      <c r="B72" s="7" t="s">
        <v>124</v>
      </c>
      <c r="C72" s="16" t="s">
        <v>116</v>
      </c>
      <c r="D72" s="9">
        <v>3016.5</v>
      </c>
      <c r="E72" s="10">
        <v>156.02000000000001</v>
      </c>
      <c r="F72" s="9">
        <v>0</v>
      </c>
      <c r="G72" s="9">
        <f t="shared" si="29"/>
        <v>0</v>
      </c>
      <c r="H72" s="11">
        <f>+F72+E72</f>
        <v>156.02000000000001</v>
      </c>
      <c r="I72" s="10">
        <f>+D72-H72</f>
        <v>2860.48</v>
      </c>
      <c r="J72" s="12">
        <f>IFERROR(H72/D72,0)</f>
        <v>5.1722194596386543E-2</v>
      </c>
      <c r="K72" t="s">
        <v>821</v>
      </c>
    </row>
    <row r="73" spans="1:11" ht="15.6" x14ac:dyDescent="0.3">
      <c r="A73" s="1" t="s">
        <v>125</v>
      </c>
      <c r="B73" s="2" t="s">
        <v>126</v>
      </c>
      <c r="C73" s="18" t="s">
        <v>116</v>
      </c>
      <c r="D73" s="4">
        <f>+SUM(D74+D96)</f>
        <v>382347.18183308339</v>
      </c>
      <c r="E73" s="4">
        <f>+SUM(E74+E96)</f>
        <v>47138.65</v>
      </c>
      <c r="F73" s="4">
        <f>+SUM(F74+F96)</f>
        <v>0</v>
      </c>
      <c r="G73" s="4">
        <f>+SUM(G74+G96)</f>
        <v>0</v>
      </c>
      <c r="H73" s="4">
        <f>+SUM(H74+H96)</f>
        <v>47138.65</v>
      </c>
      <c r="I73" s="4">
        <f>+SUM(I74+I96)</f>
        <v>335208.53183308337</v>
      </c>
      <c r="J73" s="24">
        <f>IFERROR(H73/D73,0)</f>
        <v>0.12328755706790784</v>
      </c>
      <c r="K73" t="s">
        <v>822</v>
      </c>
    </row>
    <row r="74" spans="1:11" ht="15.6" x14ac:dyDescent="0.3">
      <c r="A74" s="1" t="s">
        <v>127</v>
      </c>
      <c r="B74" s="2" t="s">
        <v>128</v>
      </c>
      <c r="C74" s="23" t="s">
        <v>116</v>
      </c>
      <c r="D74" s="4">
        <f>+SUM(D75:D95)</f>
        <v>261672.04235812166</v>
      </c>
      <c r="E74" s="4">
        <f>+SUM(E75:E95)</f>
        <v>47138.65</v>
      </c>
      <c r="F74" s="4">
        <f>+SUM(F75:F95)</f>
        <v>0</v>
      </c>
      <c r="G74" s="4">
        <f>+SUM(G75:G95)</f>
        <v>0</v>
      </c>
      <c r="H74" s="4">
        <f>+SUM(H75:H95)</f>
        <v>47138.65</v>
      </c>
      <c r="I74" s="4">
        <f>+SUM(I75:I95)</f>
        <v>214533.39235812167</v>
      </c>
      <c r="J74" s="24">
        <f t="shared" si="28"/>
        <v>0.18014400612002154</v>
      </c>
      <c r="K74" t="s">
        <v>823</v>
      </c>
    </row>
    <row r="75" spans="1:11" ht="15" x14ac:dyDescent="0.3">
      <c r="A75" s="6" t="s">
        <v>129</v>
      </c>
      <c r="B75" s="26" t="s">
        <v>54</v>
      </c>
      <c r="C75" s="27" t="s">
        <v>116</v>
      </c>
      <c r="D75" s="14">
        <v>34866.412228342495</v>
      </c>
      <c r="E75" s="11">
        <v>10751.5</v>
      </c>
      <c r="F75" s="14">
        <v>0</v>
      </c>
      <c r="G75" s="14">
        <f t="shared" si="29"/>
        <v>0</v>
      </c>
      <c r="H75" s="11">
        <f t="shared" ref="H75:H95" si="30">+F75+E75</f>
        <v>10751.5</v>
      </c>
      <c r="I75" s="11">
        <f t="shared" ref="I75:I95" si="31">+D75-H75</f>
        <v>24114.912228342495</v>
      </c>
      <c r="J75" s="28">
        <f t="shared" si="28"/>
        <v>0.30836267091628755</v>
      </c>
      <c r="K75" t="s">
        <v>824</v>
      </c>
    </row>
    <row r="76" spans="1:11" ht="15" x14ac:dyDescent="0.3">
      <c r="A76" s="6" t="s">
        <v>130</v>
      </c>
      <c r="B76" s="26" t="s">
        <v>56</v>
      </c>
      <c r="C76" s="27" t="s">
        <v>116</v>
      </c>
      <c r="D76" s="14">
        <v>11673.138800758525</v>
      </c>
      <c r="E76" s="11">
        <v>1591.5</v>
      </c>
      <c r="F76" s="14">
        <v>0</v>
      </c>
      <c r="G76" s="14">
        <f>SUM(DK77+DL77+DM77+DN77+DW77+EE77+EM77+EN77+EO77+EP77+EQ77+ER77+ES77)</f>
        <v>0</v>
      </c>
      <c r="H76" s="11">
        <f t="shared" si="30"/>
        <v>1591.5</v>
      </c>
      <c r="I76" s="11">
        <f t="shared" si="31"/>
        <v>10081.638800758525</v>
      </c>
      <c r="J76" s="28">
        <f t="shared" si="28"/>
        <v>0.13633865125432962</v>
      </c>
      <c r="K76" t="s">
        <v>825</v>
      </c>
    </row>
    <row r="77" spans="1:11" ht="15" x14ac:dyDescent="0.3">
      <c r="A77" s="6" t="s">
        <v>131</v>
      </c>
      <c r="B77" s="26" t="s">
        <v>58</v>
      </c>
      <c r="C77" s="27" t="s">
        <v>116</v>
      </c>
      <c r="D77" s="14">
        <v>16428.02939353936</v>
      </c>
      <c r="E77" s="11">
        <v>2404.65</v>
      </c>
      <c r="F77" s="14">
        <v>0</v>
      </c>
      <c r="G77" s="14">
        <f t="shared" si="29"/>
        <v>0</v>
      </c>
      <c r="H77" s="11">
        <f>+F77+E77</f>
        <v>2404.65</v>
      </c>
      <c r="I77" s="11">
        <f t="shared" si="31"/>
        <v>14023.379393539361</v>
      </c>
      <c r="J77" s="28">
        <f t="shared" si="28"/>
        <v>0.14637482940867363</v>
      </c>
      <c r="K77" t="s">
        <v>826</v>
      </c>
    </row>
    <row r="78" spans="1:11" ht="15" x14ac:dyDescent="0.3">
      <c r="A78" s="6" t="s">
        <v>132</v>
      </c>
      <c r="B78" s="26" t="s">
        <v>60</v>
      </c>
      <c r="C78" s="27" t="s">
        <v>116</v>
      </c>
      <c r="D78" s="14">
        <v>24174.408397248098</v>
      </c>
      <c r="E78" s="11">
        <v>4534.5</v>
      </c>
      <c r="F78" s="14">
        <v>0</v>
      </c>
      <c r="G78" s="14">
        <f t="shared" si="29"/>
        <v>0</v>
      </c>
      <c r="H78" s="11">
        <f t="shared" si="30"/>
        <v>4534.5</v>
      </c>
      <c r="I78" s="11">
        <f t="shared" si="31"/>
        <v>19639.908397248098</v>
      </c>
      <c r="J78" s="28">
        <f t="shared" si="28"/>
        <v>0.18757439377569984</v>
      </c>
      <c r="K78" t="s">
        <v>827</v>
      </c>
    </row>
    <row r="79" spans="1:11" ht="15" x14ac:dyDescent="0.3">
      <c r="A79" s="6" t="s">
        <v>133</v>
      </c>
      <c r="B79" s="26" t="s">
        <v>27</v>
      </c>
      <c r="C79" s="27" t="s">
        <v>116</v>
      </c>
      <c r="D79" s="14">
        <v>33073.408402607543</v>
      </c>
      <c r="E79" s="11">
        <v>1404.25</v>
      </c>
      <c r="F79" s="14">
        <v>0</v>
      </c>
      <c r="G79" s="14">
        <f t="shared" si="29"/>
        <v>0</v>
      </c>
      <c r="H79" s="11">
        <f t="shared" si="30"/>
        <v>1404.25</v>
      </c>
      <c r="I79" s="11">
        <f t="shared" si="31"/>
        <v>31669.158402607543</v>
      </c>
      <c r="J79" s="28">
        <f t="shared" si="28"/>
        <v>4.2458581314204297E-2</v>
      </c>
      <c r="K79" t="s">
        <v>828</v>
      </c>
    </row>
    <row r="80" spans="1:11" ht="15" x14ac:dyDescent="0.3">
      <c r="A80" s="6" t="s">
        <v>134</v>
      </c>
      <c r="B80" s="26" t="s">
        <v>63</v>
      </c>
      <c r="C80" s="27" t="s">
        <v>116</v>
      </c>
      <c r="D80" s="14">
        <v>8167.3912506022243</v>
      </c>
      <c r="E80" s="11">
        <v>1254.75</v>
      </c>
      <c r="F80" s="14">
        <v>0</v>
      </c>
      <c r="G80" s="14">
        <f t="shared" si="29"/>
        <v>0</v>
      </c>
      <c r="H80" s="11">
        <f t="shared" si="30"/>
        <v>1254.75</v>
      </c>
      <c r="I80" s="11">
        <f t="shared" si="31"/>
        <v>6912.6412506022243</v>
      </c>
      <c r="J80" s="28">
        <f t="shared" si="28"/>
        <v>0.15362922645679314</v>
      </c>
      <c r="K80" t="s">
        <v>829</v>
      </c>
    </row>
    <row r="81" spans="1:11" ht="15" x14ac:dyDescent="0.3">
      <c r="A81" s="6" t="s">
        <v>135</v>
      </c>
      <c r="B81" s="26" t="s">
        <v>16</v>
      </c>
      <c r="C81" s="27" t="s">
        <v>116</v>
      </c>
      <c r="D81" s="14">
        <v>31296.118652460998</v>
      </c>
      <c r="E81" s="11">
        <v>1073.25</v>
      </c>
      <c r="F81" s="14">
        <v>0</v>
      </c>
      <c r="G81" s="14">
        <f t="shared" si="29"/>
        <v>0</v>
      </c>
      <c r="H81" s="11">
        <f t="shared" si="30"/>
        <v>1073.25</v>
      </c>
      <c r="I81" s="11">
        <f t="shared" si="31"/>
        <v>30222.868652460998</v>
      </c>
      <c r="J81" s="28">
        <f t="shared" si="28"/>
        <v>3.4293389922191005E-2</v>
      </c>
      <c r="K81" t="s">
        <v>830</v>
      </c>
    </row>
    <row r="82" spans="1:11" ht="15" x14ac:dyDescent="0.3">
      <c r="A82" s="25" t="s">
        <v>136</v>
      </c>
      <c r="B82" s="29" t="s">
        <v>66</v>
      </c>
      <c r="C82" s="30" t="s">
        <v>116</v>
      </c>
      <c r="D82" s="9">
        <v>3358.598727654803</v>
      </c>
      <c r="E82" s="11">
        <v>336</v>
      </c>
      <c r="F82" s="14">
        <v>0</v>
      </c>
      <c r="G82" s="9">
        <f t="shared" si="29"/>
        <v>0</v>
      </c>
      <c r="H82" s="11">
        <f t="shared" si="30"/>
        <v>336</v>
      </c>
      <c r="I82" s="10">
        <f t="shared" si="31"/>
        <v>3022.598727654803</v>
      </c>
      <c r="J82" s="12">
        <f t="shared" si="28"/>
        <v>0.10004172193402144</v>
      </c>
      <c r="K82" t="s">
        <v>831</v>
      </c>
    </row>
    <row r="83" spans="1:11" ht="15" x14ac:dyDescent="0.3">
      <c r="A83" s="6" t="s">
        <v>137</v>
      </c>
      <c r="B83" s="26" t="s">
        <v>68</v>
      </c>
      <c r="C83" s="27" t="s">
        <v>116</v>
      </c>
      <c r="D83" s="14">
        <v>35211.405761349517</v>
      </c>
      <c r="E83" s="11">
        <v>13232.75</v>
      </c>
      <c r="F83" s="14">
        <v>0</v>
      </c>
      <c r="G83" s="14">
        <f t="shared" si="29"/>
        <v>0</v>
      </c>
      <c r="H83" s="11">
        <f t="shared" si="30"/>
        <v>13232.75</v>
      </c>
      <c r="I83" s="11">
        <f t="shared" si="31"/>
        <v>21978.655761349517</v>
      </c>
      <c r="J83" s="28">
        <f t="shared" si="28"/>
        <v>0.37580862546888671</v>
      </c>
      <c r="K83" t="s">
        <v>832</v>
      </c>
    </row>
    <row r="84" spans="1:11" ht="15" x14ac:dyDescent="0.3">
      <c r="A84" s="25" t="s">
        <v>138</v>
      </c>
      <c r="B84" s="29" t="s">
        <v>70</v>
      </c>
      <c r="C84" s="30" t="s">
        <v>116</v>
      </c>
      <c r="D84" s="9">
        <v>133.62370658608648</v>
      </c>
      <c r="E84" s="11">
        <v>0</v>
      </c>
      <c r="F84" s="14">
        <v>0</v>
      </c>
      <c r="G84" s="9">
        <f t="shared" si="29"/>
        <v>0</v>
      </c>
      <c r="H84" s="11">
        <f t="shared" si="30"/>
        <v>0</v>
      </c>
      <c r="I84" s="10">
        <f t="shared" si="31"/>
        <v>133.62370658608648</v>
      </c>
      <c r="J84" s="12">
        <f t="shared" si="28"/>
        <v>0</v>
      </c>
      <c r="K84" t="s">
        <v>833</v>
      </c>
    </row>
    <row r="85" spans="1:11" ht="15" x14ac:dyDescent="0.3">
      <c r="A85" s="6" t="s">
        <v>139</v>
      </c>
      <c r="B85" s="26" t="s">
        <v>72</v>
      </c>
      <c r="C85" s="27" t="s">
        <v>116</v>
      </c>
      <c r="D85" s="14">
        <v>9556.2919683033488</v>
      </c>
      <c r="E85" s="11">
        <v>707.25</v>
      </c>
      <c r="F85" s="14">
        <v>0</v>
      </c>
      <c r="G85" s="14">
        <f t="shared" si="29"/>
        <v>0</v>
      </c>
      <c r="H85" s="11">
        <f t="shared" si="30"/>
        <v>707.25</v>
      </c>
      <c r="I85" s="11">
        <f t="shared" si="31"/>
        <v>8849.0419683033488</v>
      </c>
      <c r="J85" s="28">
        <f t="shared" si="28"/>
        <v>7.4008831285799145E-2</v>
      </c>
      <c r="K85" t="s">
        <v>834</v>
      </c>
    </row>
    <row r="86" spans="1:11" ht="15" x14ac:dyDescent="0.3">
      <c r="A86" s="6" t="s">
        <v>140</v>
      </c>
      <c r="B86" s="26" t="s">
        <v>29</v>
      </c>
      <c r="C86" s="27" t="s">
        <v>116</v>
      </c>
      <c r="D86" s="14">
        <v>13244.147535261582</v>
      </c>
      <c r="E86" s="11">
        <v>648</v>
      </c>
      <c r="F86" s="14">
        <v>0</v>
      </c>
      <c r="G86" s="14">
        <f t="shared" si="29"/>
        <v>0</v>
      </c>
      <c r="H86" s="11">
        <f t="shared" si="30"/>
        <v>648</v>
      </c>
      <c r="I86" s="11">
        <f t="shared" si="31"/>
        <v>12596.147535261582</v>
      </c>
      <c r="J86" s="28">
        <f t="shared" si="28"/>
        <v>4.8927271330581834E-2</v>
      </c>
      <c r="K86" t="s">
        <v>835</v>
      </c>
    </row>
    <row r="87" spans="1:11" ht="15" x14ac:dyDescent="0.3">
      <c r="A87" s="6" t="s">
        <v>141</v>
      </c>
      <c r="B87" s="26" t="s">
        <v>19</v>
      </c>
      <c r="C87" s="27" t="s">
        <v>116</v>
      </c>
      <c r="D87" s="14">
        <v>5006.6494336648884</v>
      </c>
      <c r="E87" s="11">
        <v>381.5</v>
      </c>
      <c r="F87" s="14">
        <v>0</v>
      </c>
      <c r="G87" s="14">
        <f t="shared" si="29"/>
        <v>0</v>
      </c>
      <c r="H87" s="11">
        <f t="shared" si="30"/>
        <v>381.5</v>
      </c>
      <c r="I87" s="11">
        <f t="shared" si="31"/>
        <v>4625.1494336648884</v>
      </c>
      <c r="J87" s="28">
        <f t="shared" si="28"/>
        <v>7.6198664407134339E-2</v>
      </c>
      <c r="K87" t="s">
        <v>836</v>
      </c>
    </row>
    <row r="88" spans="1:11" ht="15" x14ac:dyDescent="0.3">
      <c r="A88" s="6" t="s">
        <v>142</v>
      </c>
      <c r="B88" s="26" t="s">
        <v>76</v>
      </c>
      <c r="C88" s="27" t="s">
        <v>116</v>
      </c>
      <c r="D88" s="14">
        <v>2684.9075672127497</v>
      </c>
      <c r="E88" s="11">
        <v>194</v>
      </c>
      <c r="F88" s="14">
        <v>0</v>
      </c>
      <c r="G88" s="14">
        <f t="shared" si="29"/>
        <v>0</v>
      </c>
      <c r="H88" s="11">
        <f t="shared" si="30"/>
        <v>194</v>
      </c>
      <c r="I88" s="11">
        <f t="shared" si="31"/>
        <v>2490.9075672127497</v>
      </c>
      <c r="J88" s="28">
        <f t="shared" si="28"/>
        <v>7.2255746294236436E-2</v>
      </c>
      <c r="K88" t="s">
        <v>837</v>
      </c>
    </row>
    <row r="89" spans="1:11" ht="15" x14ac:dyDescent="0.3">
      <c r="A89" s="6" t="s">
        <v>143</v>
      </c>
      <c r="B89" s="26" t="s">
        <v>78</v>
      </c>
      <c r="C89" s="27" t="s">
        <v>116</v>
      </c>
      <c r="D89" s="14">
        <v>9408.6793639053267</v>
      </c>
      <c r="E89" s="11">
        <v>495</v>
      </c>
      <c r="F89" s="14">
        <v>0</v>
      </c>
      <c r="G89" s="14">
        <f t="shared" si="29"/>
        <v>0</v>
      </c>
      <c r="H89" s="11">
        <f t="shared" si="30"/>
        <v>495</v>
      </c>
      <c r="I89" s="11">
        <f t="shared" si="31"/>
        <v>8913.6793639053267</v>
      </c>
      <c r="J89" s="28">
        <f t="shared" si="28"/>
        <v>5.2610996809921776E-2</v>
      </c>
      <c r="K89" t="s">
        <v>838</v>
      </c>
    </row>
    <row r="90" spans="1:11" ht="15" x14ac:dyDescent="0.3">
      <c r="A90" s="6" t="s">
        <v>144</v>
      </c>
      <c r="B90" s="26" t="s">
        <v>31</v>
      </c>
      <c r="C90" s="27" t="s">
        <v>116</v>
      </c>
      <c r="D90" s="14">
        <v>1883.5957190256236</v>
      </c>
      <c r="E90" s="11">
        <v>168.25</v>
      </c>
      <c r="F90" s="14">
        <v>0</v>
      </c>
      <c r="G90" s="14">
        <f t="shared" si="29"/>
        <v>0</v>
      </c>
      <c r="H90" s="11">
        <f t="shared" si="30"/>
        <v>168.25</v>
      </c>
      <c r="I90" s="11">
        <f t="shared" si="31"/>
        <v>1715.3457190256236</v>
      </c>
      <c r="J90" s="28">
        <f t="shared" si="28"/>
        <v>8.9323838603240738E-2</v>
      </c>
      <c r="K90" t="s">
        <v>839</v>
      </c>
    </row>
    <row r="91" spans="1:11" ht="15" x14ac:dyDescent="0.3">
      <c r="A91" s="25" t="s">
        <v>145</v>
      </c>
      <c r="B91" s="29" t="s">
        <v>81</v>
      </c>
      <c r="C91" s="30" t="s">
        <v>116</v>
      </c>
      <c r="D91" s="9">
        <v>493.67280299372317</v>
      </c>
      <c r="E91" s="11">
        <v>137.5</v>
      </c>
      <c r="F91" s="14">
        <v>0</v>
      </c>
      <c r="G91" s="9">
        <f t="shared" si="29"/>
        <v>0</v>
      </c>
      <c r="H91" s="11">
        <f t="shared" si="30"/>
        <v>137.5</v>
      </c>
      <c r="I91" s="10">
        <f t="shared" si="31"/>
        <v>356.17280299372317</v>
      </c>
      <c r="J91" s="12">
        <f t="shared" si="28"/>
        <v>0.27852455951831773</v>
      </c>
      <c r="K91" t="s">
        <v>840</v>
      </c>
    </row>
    <row r="92" spans="1:11" ht="15" x14ac:dyDescent="0.3">
      <c r="A92" s="25" t="s">
        <v>146</v>
      </c>
      <c r="B92" s="29" t="s">
        <v>83</v>
      </c>
      <c r="C92" s="30" t="s">
        <v>116</v>
      </c>
      <c r="D92" s="9">
        <v>1555.381476661064</v>
      </c>
      <c r="E92" s="10">
        <v>408.5</v>
      </c>
      <c r="F92" s="14">
        <v>0</v>
      </c>
      <c r="G92" s="9">
        <f t="shared" si="29"/>
        <v>0</v>
      </c>
      <c r="H92" s="11">
        <f t="shared" si="30"/>
        <v>408.5</v>
      </c>
      <c r="I92" s="10">
        <f t="shared" si="31"/>
        <v>1146.881476661064</v>
      </c>
      <c r="J92" s="12">
        <f t="shared" si="28"/>
        <v>0.26263653394981057</v>
      </c>
      <c r="K92" t="s">
        <v>841</v>
      </c>
    </row>
    <row r="93" spans="1:11" ht="15" x14ac:dyDescent="0.3">
      <c r="A93" s="6" t="s">
        <v>147</v>
      </c>
      <c r="B93" s="26" t="s">
        <v>85</v>
      </c>
      <c r="C93" s="27" t="s">
        <v>116</v>
      </c>
      <c r="D93" s="14">
        <v>19037.978437006706</v>
      </c>
      <c r="E93" s="11">
        <v>7415.5</v>
      </c>
      <c r="F93" s="14">
        <v>0</v>
      </c>
      <c r="G93" s="14">
        <f t="shared" si="29"/>
        <v>0</v>
      </c>
      <c r="H93" s="11">
        <f t="shared" si="30"/>
        <v>7415.5</v>
      </c>
      <c r="I93" s="11">
        <f t="shared" si="31"/>
        <v>11622.478437006706</v>
      </c>
      <c r="J93" s="28">
        <f t="shared" si="28"/>
        <v>0.38951089395003646</v>
      </c>
      <c r="K93" t="s">
        <v>842</v>
      </c>
    </row>
    <row r="94" spans="1:11" ht="15" x14ac:dyDescent="0.3">
      <c r="A94" s="25" t="s">
        <v>148</v>
      </c>
      <c r="B94" s="29" t="s">
        <v>87</v>
      </c>
      <c r="C94" s="30" t="s">
        <v>116</v>
      </c>
      <c r="D94" s="9">
        <v>258.46936901054261</v>
      </c>
      <c r="E94" s="10">
        <v>0</v>
      </c>
      <c r="F94" s="14">
        <v>0</v>
      </c>
      <c r="G94" s="9">
        <f t="shared" si="29"/>
        <v>0</v>
      </c>
      <c r="H94" s="10">
        <f t="shared" si="30"/>
        <v>0</v>
      </c>
      <c r="I94" s="10">
        <f t="shared" si="31"/>
        <v>258.46936901054261</v>
      </c>
      <c r="J94" s="12">
        <f t="shared" si="28"/>
        <v>0</v>
      </c>
      <c r="K94" t="s">
        <v>843</v>
      </c>
    </row>
    <row r="95" spans="1:11" ht="15" x14ac:dyDescent="0.3">
      <c r="A95" s="25" t="s">
        <v>149</v>
      </c>
      <c r="B95" s="29" t="s">
        <v>89</v>
      </c>
      <c r="C95" s="30" t="s">
        <v>116</v>
      </c>
      <c r="D95" s="9">
        <v>159.7333639264312</v>
      </c>
      <c r="E95" s="10">
        <v>0</v>
      </c>
      <c r="F95" s="14">
        <v>0</v>
      </c>
      <c r="G95" s="9">
        <f t="shared" si="29"/>
        <v>0</v>
      </c>
      <c r="H95" s="10">
        <f t="shared" si="30"/>
        <v>0</v>
      </c>
      <c r="I95" s="10">
        <f t="shared" si="31"/>
        <v>159.7333639264312</v>
      </c>
      <c r="J95" s="12">
        <f>IFERROR(H95/D95,0)</f>
        <v>0</v>
      </c>
      <c r="K95" t="s">
        <v>844</v>
      </c>
    </row>
    <row r="96" spans="1:11" ht="15.6" x14ac:dyDescent="0.3">
      <c r="A96" s="1" t="s">
        <v>150</v>
      </c>
      <c r="B96" s="2" t="s">
        <v>151</v>
      </c>
      <c r="C96" s="23" t="s">
        <v>116</v>
      </c>
      <c r="D96" s="4">
        <f>+SUM(D97:D117)</f>
        <v>120675.13947496172</v>
      </c>
      <c r="E96" s="4">
        <f>+SUM(E97:E117)</f>
        <v>0</v>
      </c>
      <c r="F96" s="4">
        <f>+SUM(F97:F117)</f>
        <v>0</v>
      </c>
      <c r="G96" s="4">
        <f>+SUM(G97:G117)</f>
        <v>0</v>
      </c>
      <c r="H96" s="4">
        <f>+SUM(H97:H117)</f>
        <v>0</v>
      </c>
      <c r="I96" s="4">
        <f>+SUM(I97:I117)</f>
        <v>120675.13947496172</v>
      </c>
      <c r="J96" s="24">
        <f t="shared" ref="J96:J139" si="32">IFERROR(H96/D96,0)</f>
        <v>0</v>
      </c>
      <c r="K96" t="s">
        <v>845</v>
      </c>
    </row>
    <row r="97" spans="1:11" ht="15" x14ac:dyDescent="0.3">
      <c r="A97" s="25" t="s">
        <v>152</v>
      </c>
      <c r="B97" s="29" t="s">
        <v>54</v>
      </c>
      <c r="C97" s="30" t="s">
        <v>116</v>
      </c>
      <c r="D97" s="9">
        <v>13623.2970768713</v>
      </c>
      <c r="E97" s="10">
        <v>0</v>
      </c>
      <c r="F97" s="10">
        <v>0</v>
      </c>
      <c r="G97" s="10">
        <f t="shared" ref="G97:G117" si="33">SUM(DK98+DL98+DM98+DN98+DW98+EE98+EM98+EN98+EO98+EP98+EQ98+ER98+ES98)</f>
        <v>0</v>
      </c>
      <c r="H97" s="11">
        <f t="shared" ref="H97:H117" si="34">+F97+E97</f>
        <v>0</v>
      </c>
      <c r="I97" s="10">
        <f t="shared" ref="I97:I117" si="35">+D97-H97</f>
        <v>13623.2970768713</v>
      </c>
      <c r="J97" s="12">
        <f t="shared" si="32"/>
        <v>0</v>
      </c>
      <c r="K97" t="s">
        <v>846</v>
      </c>
    </row>
    <row r="98" spans="1:11" ht="15" x14ac:dyDescent="0.3">
      <c r="A98" s="25" t="s">
        <v>153</v>
      </c>
      <c r="B98" s="29" t="s">
        <v>56</v>
      </c>
      <c r="C98" s="30" t="s">
        <v>116</v>
      </c>
      <c r="D98" s="9">
        <v>6045.8003105577181</v>
      </c>
      <c r="E98" s="10">
        <v>0</v>
      </c>
      <c r="F98" s="10">
        <v>0</v>
      </c>
      <c r="G98" s="10">
        <f t="shared" si="33"/>
        <v>0</v>
      </c>
      <c r="H98" s="11">
        <f t="shared" si="34"/>
        <v>0</v>
      </c>
      <c r="I98" s="10">
        <f t="shared" si="35"/>
        <v>6045.8003105577181</v>
      </c>
      <c r="J98" s="12">
        <f t="shared" si="32"/>
        <v>0</v>
      </c>
      <c r="K98" t="s">
        <v>847</v>
      </c>
    </row>
    <row r="99" spans="1:11" ht="15" x14ac:dyDescent="0.3">
      <c r="A99" s="25" t="s">
        <v>154</v>
      </c>
      <c r="B99" s="29" t="s">
        <v>58</v>
      </c>
      <c r="C99" s="30" t="s">
        <v>116</v>
      </c>
      <c r="D99" s="9">
        <v>8001.2815123155469</v>
      </c>
      <c r="E99" s="10">
        <v>0</v>
      </c>
      <c r="F99" s="10">
        <v>0</v>
      </c>
      <c r="G99" s="10">
        <f t="shared" si="33"/>
        <v>0</v>
      </c>
      <c r="H99" s="11">
        <f t="shared" si="34"/>
        <v>0</v>
      </c>
      <c r="I99" s="10">
        <f t="shared" si="35"/>
        <v>8001.2815123155469</v>
      </c>
      <c r="J99" s="12">
        <f t="shared" si="32"/>
        <v>0</v>
      </c>
      <c r="K99" t="s">
        <v>848</v>
      </c>
    </row>
    <row r="100" spans="1:11" ht="15" x14ac:dyDescent="0.3">
      <c r="A100" s="25" t="s">
        <v>155</v>
      </c>
      <c r="B100" s="29" t="s">
        <v>60</v>
      </c>
      <c r="C100" s="30" t="s">
        <v>116</v>
      </c>
      <c r="D100" s="9">
        <v>10918.761757582844</v>
      </c>
      <c r="E100" s="10">
        <v>0</v>
      </c>
      <c r="F100" s="10">
        <v>0</v>
      </c>
      <c r="G100" s="10">
        <f t="shared" si="33"/>
        <v>0</v>
      </c>
      <c r="H100" s="11">
        <f t="shared" si="34"/>
        <v>0</v>
      </c>
      <c r="I100" s="10">
        <f t="shared" si="35"/>
        <v>10918.761757582844</v>
      </c>
      <c r="J100" s="12">
        <f t="shared" si="32"/>
        <v>0</v>
      </c>
      <c r="K100" t="s">
        <v>849</v>
      </c>
    </row>
    <row r="101" spans="1:11" ht="15" x14ac:dyDescent="0.3">
      <c r="A101" s="25" t="s">
        <v>156</v>
      </c>
      <c r="B101" s="29" t="s">
        <v>27</v>
      </c>
      <c r="C101" s="30" t="s">
        <v>116</v>
      </c>
      <c r="D101" s="9">
        <v>13694.949156237801</v>
      </c>
      <c r="E101" s="10">
        <v>0</v>
      </c>
      <c r="F101" s="10">
        <v>0</v>
      </c>
      <c r="G101" s="10">
        <f t="shared" si="33"/>
        <v>0</v>
      </c>
      <c r="H101" s="11">
        <f t="shared" si="34"/>
        <v>0</v>
      </c>
      <c r="I101" s="10">
        <f t="shared" si="35"/>
        <v>13694.949156237801</v>
      </c>
      <c r="J101" s="12">
        <f t="shared" si="32"/>
        <v>0</v>
      </c>
      <c r="K101" t="s">
        <v>850</v>
      </c>
    </row>
    <row r="102" spans="1:11" ht="15" x14ac:dyDescent="0.3">
      <c r="A102" s="25" t="s">
        <v>157</v>
      </c>
      <c r="B102" s="29" t="s">
        <v>63</v>
      </c>
      <c r="C102" s="30" t="s">
        <v>116</v>
      </c>
      <c r="D102" s="9">
        <v>3649.8861472703793</v>
      </c>
      <c r="E102" s="10">
        <v>0</v>
      </c>
      <c r="F102" s="10">
        <v>0</v>
      </c>
      <c r="G102" s="10">
        <f t="shared" si="33"/>
        <v>0</v>
      </c>
      <c r="H102" s="11">
        <f t="shared" si="34"/>
        <v>0</v>
      </c>
      <c r="I102" s="10">
        <f t="shared" si="35"/>
        <v>3649.8861472703793</v>
      </c>
      <c r="J102" s="12">
        <f t="shared" si="32"/>
        <v>0</v>
      </c>
      <c r="K102" t="s">
        <v>851</v>
      </c>
    </row>
    <row r="103" spans="1:11" ht="15" x14ac:dyDescent="0.3">
      <c r="A103" s="25" t="s">
        <v>158</v>
      </c>
      <c r="B103" s="29" t="s">
        <v>16</v>
      </c>
      <c r="C103" s="30" t="s">
        <v>116</v>
      </c>
      <c r="D103" s="9">
        <v>10228.4589290248</v>
      </c>
      <c r="E103" s="10">
        <v>0</v>
      </c>
      <c r="F103" s="10">
        <v>0</v>
      </c>
      <c r="G103" s="10">
        <f t="shared" si="33"/>
        <v>0</v>
      </c>
      <c r="H103" s="11">
        <f t="shared" si="34"/>
        <v>0</v>
      </c>
      <c r="I103" s="10">
        <f t="shared" si="35"/>
        <v>10228.4589290248</v>
      </c>
      <c r="J103" s="12">
        <f t="shared" si="32"/>
        <v>0</v>
      </c>
      <c r="K103" t="s">
        <v>852</v>
      </c>
    </row>
    <row r="104" spans="1:11" ht="15" x14ac:dyDescent="0.3">
      <c r="A104" s="25" t="s">
        <v>159</v>
      </c>
      <c r="B104" s="29" t="s">
        <v>66</v>
      </c>
      <c r="C104" s="30" t="s">
        <v>116</v>
      </c>
      <c r="D104" s="9">
        <v>1577.685168994916</v>
      </c>
      <c r="E104" s="10">
        <v>0</v>
      </c>
      <c r="F104" s="10">
        <v>0</v>
      </c>
      <c r="G104" s="10">
        <f t="shared" si="33"/>
        <v>0</v>
      </c>
      <c r="H104" s="11">
        <f t="shared" si="34"/>
        <v>0</v>
      </c>
      <c r="I104" s="10">
        <f t="shared" si="35"/>
        <v>1577.685168994916</v>
      </c>
      <c r="J104" s="12">
        <f t="shared" si="32"/>
        <v>0</v>
      </c>
      <c r="K104" t="s">
        <v>853</v>
      </c>
    </row>
    <row r="105" spans="1:11" ht="15" x14ac:dyDescent="0.3">
      <c r="A105" s="25" t="s">
        <v>160</v>
      </c>
      <c r="B105" s="29" t="s">
        <v>68</v>
      </c>
      <c r="C105" s="30" t="s">
        <v>116</v>
      </c>
      <c r="D105" s="9">
        <v>22991.422765050502</v>
      </c>
      <c r="E105" s="10">
        <v>0</v>
      </c>
      <c r="F105" s="10">
        <v>0</v>
      </c>
      <c r="G105" s="10">
        <f t="shared" si="33"/>
        <v>0</v>
      </c>
      <c r="H105" s="11">
        <f t="shared" si="34"/>
        <v>0</v>
      </c>
      <c r="I105" s="10">
        <f t="shared" si="35"/>
        <v>22991.422765050502</v>
      </c>
      <c r="J105" s="12">
        <f t="shared" si="32"/>
        <v>0</v>
      </c>
      <c r="K105" t="s">
        <v>854</v>
      </c>
    </row>
    <row r="106" spans="1:11" ht="15" x14ac:dyDescent="0.3">
      <c r="A106" s="25" t="s">
        <v>161</v>
      </c>
      <c r="B106" s="29" t="s">
        <v>70</v>
      </c>
      <c r="C106" s="30" t="s">
        <v>116</v>
      </c>
      <c r="D106" s="9">
        <v>57.267302822608485</v>
      </c>
      <c r="E106" s="10">
        <v>0</v>
      </c>
      <c r="F106" s="10">
        <v>0</v>
      </c>
      <c r="G106" s="10">
        <f t="shared" si="33"/>
        <v>0</v>
      </c>
      <c r="H106" s="11">
        <f t="shared" si="34"/>
        <v>0</v>
      </c>
      <c r="I106" s="10">
        <f t="shared" si="35"/>
        <v>57.267302822608485</v>
      </c>
      <c r="J106" s="12">
        <f t="shared" si="32"/>
        <v>0</v>
      </c>
      <c r="K106" t="s">
        <v>855</v>
      </c>
    </row>
    <row r="107" spans="1:11" ht="15" x14ac:dyDescent="0.3">
      <c r="A107" s="25" t="s">
        <v>162</v>
      </c>
      <c r="B107" s="29" t="s">
        <v>72</v>
      </c>
      <c r="C107" s="30" t="s">
        <v>116</v>
      </c>
      <c r="D107" s="9">
        <v>3111.2679864157199</v>
      </c>
      <c r="E107" s="10">
        <v>0</v>
      </c>
      <c r="F107" s="10">
        <v>0</v>
      </c>
      <c r="G107" s="10">
        <f t="shared" si="33"/>
        <v>0</v>
      </c>
      <c r="H107" s="11">
        <f t="shared" si="34"/>
        <v>0</v>
      </c>
      <c r="I107" s="10">
        <f t="shared" si="35"/>
        <v>3111.2679864157199</v>
      </c>
      <c r="J107" s="12">
        <f t="shared" si="32"/>
        <v>0</v>
      </c>
      <c r="K107" t="s">
        <v>856</v>
      </c>
    </row>
    <row r="108" spans="1:11" ht="15" x14ac:dyDescent="0.3">
      <c r="A108" s="25" t="s">
        <v>163</v>
      </c>
      <c r="B108" s="29" t="s">
        <v>29</v>
      </c>
      <c r="C108" s="30" t="s">
        <v>116</v>
      </c>
      <c r="D108" s="9">
        <v>5157.4892100713096</v>
      </c>
      <c r="E108" s="10">
        <v>0</v>
      </c>
      <c r="F108" s="10">
        <v>0</v>
      </c>
      <c r="G108" s="10">
        <f t="shared" si="33"/>
        <v>0</v>
      </c>
      <c r="H108" s="11">
        <f t="shared" si="34"/>
        <v>0</v>
      </c>
      <c r="I108" s="10">
        <f t="shared" si="35"/>
        <v>5157.4892100713096</v>
      </c>
      <c r="J108" s="12">
        <f t="shared" si="32"/>
        <v>0</v>
      </c>
      <c r="K108" t="s">
        <v>857</v>
      </c>
    </row>
    <row r="109" spans="1:11" ht="15" x14ac:dyDescent="0.3">
      <c r="A109" s="25" t="s">
        <v>164</v>
      </c>
      <c r="B109" s="29" t="s">
        <v>19</v>
      </c>
      <c r="C109" s="30" t="s">
        <v>116</v>
      </c>
      <c r="D109" s="9">
        <v>2148.7894280792721</v>
      </c>
      <c r="E109" s="10">
        <v>0</v>
      </c>
      <c r="F109" s="10">
        <v>0</v>
      </c>
      <c r="G109" s="10">
        <f t="shared" si="33"/>
        <v>0</v>
      </c>
      <c r="H109" s="11">
        <f t="shared" si="34"/>
        <v>0</v>
      </c>
      <c r="I109" s="10">
        <f t="shared" si="35"/>
        <v>2148.7894280792721</v>
      </c>
      <c r="J109" s="12">
        <f t="shared" si="32"/>
        <v>0</v>
      </c>
      <c r="K109" t="s">
        <v>858</v>
      </c>
    </row>
    <row r="110" spans="1:11" ht="15" x14ac:dyDescent="0.3">
      <c r="A110" s="25" t="s">
        <v>165</v>
      </c>
      <c r="B110" s="29" t="s">
        <v>76</v>
      </c>
      <c r="C110" s="30" t="s">
        <v>116</v>
      </c>
      <c r="D110" s="9">
        <v>1144.2461002340351</v>
      </c>
      <c r="E110" s="10">
        <v>0</v>
      </c>
      <c r="F110" s="10">
        <v>0</v>
      </c>
      <c r="G110" s="10">
        <f t="shared" si="33"/>
        <v>0</v>
      </c>
      <c r="H110" s="11">
        <f t="shared" si="34"/>
        <v>0</v>
      </c>
      <c r="I110" s="10">
        <f t="shared" si="35"/>
        <v>1144.2461002340351</v>
      </c>
      <c r="J110" s="12">
        <f t="shared" si="32"/>
        <v>0</v>
      </c>
      <c r="K110" t="s">
        <v>859</v>
      </c>
    </row>
    <row r="111" spans="1:11" ht="15" x14ac:dyDescent="0.3">
      <c r="A111" s="25" t="s">
        <v>166</v>
      </c>
      <c r="B111" s="29" t="s">
        <v>78</v>
      </c>
      <c r="C111" s="30" t="s">
        <v>116</v>
      </c>
      <c r="D111" s="9">
        <v>4043.070636094676</v>
      </c>
      <c r="E111" s="10">
        <v>0</v>
      </c>
      <c r="F111" s="10">
        <v>0</v>
      </c>
      <c r="G111" s="10">
        <f t="shared" si="33"/>
        <v>0</v>
      </c>
      <c r="H111" s="11">
        <f t="shared" si="34"/>
        <v>0</v>
      </c>
      <c r="I111" s="10">
        <f t="shared" si="35"/>
        <v>4043.070636094676</v>
      </c>
      <c r="J111" s="12">
        <f t="shared" si="32"/>
        <v>0</v>
      </c>
      <c r="K111" t="s">
        <v>860</v>
      </c>
    </row>
    <row r="112" spans="1:11" ht="15" x14ac:dyDescent="0.3">
      <c r="A112" s="25" t="s">
        <v>167</v>
      </c>
      <c r="B112" s="29" t="s">
        <v>31</v>
      </c>
      <c r="C112" s="30" t="s">
        <v>116</v>
      </c>
      <c r="D112" s="9">
        <v>807.25530815383831</v>
      </c>
      <c r="E112" s="10">
        <v>0</v>
      </c>
      <c r="F112" s="10">
        <v>0</v>
      </c>
      <c r="G112" s="10">
        <f t="shared" si="33"/>
        <v>0</v>
      </c>
      <c r="H112" s="11">
        <f t="shared" si="34"/>
        <v>0</v>
      </c>
      <c r="I112" s="10">
        <f t="shared" si="35"/>
        <v>807.25530815383831</v>
      </c>
      <c r="J112" s="12">
        <f t="shared" si="32"/>
        <v>0</v>
      </c>
      <c r="K112" t="s">
        <v>861</v>
      </c>
    </row>
    <row r="113" spans="1:11" ht="15" x14ac:dyDescent="0.3">
      <c r="A113" s="25" t="s">
        <v>168</v>
      </c>
      <c r="B113" s="29" t="s">
        <v>81</v>
      </c>
      <c r="C113" s="30" t="s">
        <v>116</v>
      </c>
      <c r="D113" s="9">
        <v>503.57719700627734</v>
      </c>
      <c r="E113" s="10">
        <v>0</v>
      </c>
      <c r="F113" s="10">
        <v>0</v>
      </c>
      <c r="G113" s="10">
        <f t="shared" si="33"/>
        <v>0</v>
      </c>
      <c r="H113" s="11">
        <f t="shared" si="34"/>
        <v>0</v>
      </c>
      <c r="I113" s="10">
        <f t="shared" si="35"/>
        <v>503.57719700627734</v>
      </c>
      <c r="J113" s="12">
        <f t="shared" si="32"/>
        <v>0</v>
      </c>
      <c r="K113" t="s">
        <v>862</v>
      </c>
    </row>
    <row r="114" spans="1:11" ht="15" x14ac:dyDescent="0.3">
      <c r="A114" s="25" t="s">
        <v>169</v>
      </c>
      <c r="B114" s="29" t="s">
        <v>83</v>
      </c>
      <c r="C114" s="30" t="s">
        <v>116</v>
      </c>
      <c r="D114" s="9">
        <v>894.00013175429649</v>
      </c>
      <c r="E114" s="10">
        <v>0</v>
      </c>
      <c r="F114" s="10">
        <v>0</v>
      </c>
      <c r="G114" s="10">
        <f t="shared" si="33"/>
        <v>0</v>
      </c>
      <c r="H114" s="11">
        <f t="shared" si="34"/>
        <v>0</v>
      </c>
      <c r="I114" s="10">
        <f t="shared" si="35"/>
        <v>894.00013175429649</v>
      </c>
      <c r="J114" s="12">
        <f t="shared" si="32"/>
        <v>0</v>
      </c>
      <c r="K114" t="s">
        <v>863</v>
      </c>
    </row>
    <row r="115" spans="1:11" ht="15" x14ac:dyDescent="0.3">
      <c r="A115" s="25" t="s">
        <v>170</v>
      </c>
      <c r="B115" s="29" t="s">
        <v>111</v>
      </c>
      <c r="C115" s="30" t="s">
        <v>116</v>
      </c>
      <c r="D115" s="9">
        <v>11897.291107736601</v>
      </c>
      <c r="E115" s="10">
        <v>0</v>
      </c>
      <c r="F115" s="10">
        <v>0</v>
      </c>
      <c r="G115" s="10">
        <f t="shared" si="33"/>
        <v>0</v>
      </c>
      <c r="H115" s="11">
        <f t="shared" si="34"/>
        <v>0</v>
      </c>
      <c r="I115" s="10">
        <f t="shared" si="35"/>
        <v>11897.291107736601</v>
      </c>
      <c r="J115" s="12">
        <f t="shared" si="32"/>
        <v>0</v>
      </c>
      <c r="K115" t="s">
        <v>864</v>
      </c>
    </row>
    <row r="116" spans="1:11" ht="15" x14ac:dyDescent="0.3">
      <c r="A116" s="25" t="s">
        <v>171</v>
      </c>
      <c r="B116" s="29" t="s">
        <v>87</v>
      </c>
      <c r="C116" s="30" t="s">
        <v>116</v>
      </c>
      <c r="D116" s="9">
        <v>110.81008671880392</v>
      </c>
      <c r="E116" s="10">
        <v>0</v>
      </c>
      <c r="F116" s="10">
        <v>0</v>
      </c>
      <c r="G116" s="10">
        <f t="shared" si="33"/>
        <v>0</v>
      </c>
      <c r="H116" s="11">
        <f t="shared" si="34"/>
        <v>0</v>
      </c>
      <c r="I116" s="10">
        <f t="shared" si="35"/>
        <v>110.81008671880392</v>
      </c>
      <c r="J116" s="12">
        <f t="shared" si="32"/>
        <v>0</v>
      </c>
      <c r="K116" t="s">
        <v>865</v>
      </c>
    </row>
    <row r="117" spans="1:11" ht="15" x14ac:dyDescent="0.3">
      <c r="A117" s="25" t="s">
        <v>172</v>
      </c>
      <c r="B117" s="29" t="s">
        <v>89</v>
      </c>
      <c r="C117" s="30" t="s">
        <v>116</v>
      </c>
      <c r="D117" s="9">
        <v>68.532155968470505</v>
      </c>
      <c r="E117" s="10">
        <v>0</v>
      </c>
      <c r="F117" s="10">
        <v>0</v>
      </c>
      <c r="G117" s="10">
        <f t="shared" si="33"/>
        <v>0</v>
      </c>
      <c r="H117" s="11">
        <f t="shared" si="34"/>
        <v>0</v>
      </c>
      <c r="I117" s="10">
        <f t="shared" si="35"/>
        <v>68.532155968470505</v>
      </c>
      <c r="J117" s="12">
        <f t="shared" si="32"/>
        <v>0</v>
      </c>
      <c r="K117" t="s">
        <v>866</v>
      </c>
    </row>
    <row r="118" spans="1:11" ht="15.6" x14ac:dyDescent="0.3">
      <c r="A118" s="1" t="s">
        <v>173</v>
      </c>
      <c r="B118" s="2" t="s">
        <v>174</v>
      </c>
      <c r="C118" s="23" t="s">
        <v>42</v>
      </c>
      <c r="D118" s="4">
        <f>+SUM(D119:D139)</f>
        <v>61709</v>
      </c>
      <c r="E118" s="4">
        <f>+SUM(E119:E139)</f>
        <v>0</v>
      </c>
      <c r="F118" s="4">
        <f>+SUM(F119:F139)</f>
        <v>0</v>
      </c>
      <c r="G118" s="4">
        <f>+SUM(G119:G139)</f>
        <v>0</v>
      </c>
      <c r="H118" s="4">
        <f>+SUM(H119:H139)</f>
        <v>0</v>
      </c>
      <c r="I118" s="4">
        <f>+SUM(I119:I139)</f>
        <v>61709</v>
      </c>
      <c r="J118" s="24">
        <f t="shared" si="32"/>
        <v>0</v>
      </c>
      <c r="K118" t="s">
        <v>867</v>
      </c>
    </row>
    <row r="119" spans="1:11" ht="15" x14ac:dyDescent="0.3">
      <c r="A119" s="25" t="s">
        <v>175</v>
      </c>
      <c r="B119" s="29" t="s">
        <v>54</v>
      </c>
      <c r="C119" s="30" t="s">
        <v>42</v>
      </c>
      <c r="D119" s="9">
        <v>9544</v>
      </c>
      <c r="E119" s="10">
        <v>0</v>
      </c>
      <c r="F119" s="10">
        <v>0</v>
      </c>
      <c r="G119" s="10">
        <f t="shared" ref="G119:G139" si="36">SUM(DK120+DL120+DM120+DN120+DW120+EE120+EM120+EN120+EO120+EP120+EQ120+ER120+ES120)</f>
        <v>0</v>
      </c>
      <c r="H119" s="11">
        <f t="shared" ref="H119:H139" si="37">+F119+E119</f>
        <v>0</v>
      </c>
      <c r="I119" s="10">
        <f t="shared" ref="I119:I139" si="38">+D119-H119</f>
        <v>9544</v>
      </c>
      <c r="J119" s="12">
        <f t="shared" si="32"/>
        <v>0</v>
      </c>
      <c r="K119" t="s">
        <v>868</v>
      </c>
    </row>
    <row r="120" spans="1:11" ht="15" x14ac:dyDescent="0.3">
      <c r="A120" s="25" t="s">
        <v>176</v>
      </c>
      <c r="B120" s="29" t="s">
        <v>56</v>
      </c>
      <c r="C120" s="30" t="s">
        <v>42</v>
      </c>
      <c r="D120" s="9">
        <v>3850</v>
      </c>
      <c r="E120" s="10">
        <v>0</v>
      </c>
      <c r="F120" s="10">
        <v>0</v>
      </c>
      <c r="G120" s="10">
        <f t="shared" si="36"/>
        <v>0</v>
      </c>
      <c r="H120" s="11">
        <f t="shared" si="37"/>
        <v>0</v>
      </c>
      <c r="I120" s="10">
        <f t="shared" si="38"/>
        <v>3850</v>
      </c>
      <c r="J120" s="12">
        <f t="shared" si="32"/>
        <v>0</v>
      </c>
      <c r="K120" t="s">
        <v>869</v>
      </c>
    </row>
    <row r="121" spans="1:11" ht="15" x14ac:dyDescent="0.3">
      <c r="A121" s="25" t="s">
        <v>177</v>
      </c>
      <c r="B121" s="29" t="s">
        <v>58</v>
      </c>
      <c r="C121" s="30" t="s">
        <v>42</v>
      </c>
      <c r="D121" s="9">
        <v>3382</v>
      </c>
      <c r="E121" s="10">
        <v>0</v>
      </c>
      <c r="F121" s="10">
        <v>0</v>
      </c>
      <c r="G121" s="10">
        <f t="shared" si="36"/>
        <v>0</v>
      </c>
      <c r="H121" s="11">
        <f t="shared" si="37"/>
        <v>0</v>
      </c>
      <c r="I121" s="10">
        <f t="shared" si="38"/>
        <v>3382</v>
      </c>
      <c r="J121" s="12">
        <f t="shared" si="32"/>
        <v>0</v>
      </c>
      <c r="K121" t="s">
        <v>870</v>
      </c>
    </row>
    <row r="122" spans="1:11" ht="15" x14ac:dyDescent="0.3">
      <c r="A122" s="25" t="s">
        <v>178</v>
      </c>
      <c r="B122" s="29" t="s">
        <v>60</v>
      </c>
      <c r="C122" s="30" t="s">
        <v>42</v>
      </c>
      <c r="D122" s="9">
        <v>5284</v>
      </c>
      <c r="E122" s="10">
        <v>0</v>
      </c>
      <c r="F122" s="10">
        <v>0</v>
      </c>
      <c r="G122" s="10">
        <f t="shared" si="36"/>
        <v>0</v>
      </c>
      <c r="H122" s="11">
        <f t="shared" si="37"/>
        <v>0</v>
      </c>
      <c r="I122" s="10">
        <f t="shared" si="38"/>
        <v>5284</v>
      </c>
      <c r="J122" s="12">
        <f t="shared" si="32"/>
        <v>0</v>
      </c>
      <c r="K122" t="s">
        <v>871</v>
      </c>
    </row>
    <row r="123" spans="1:11" ht="15" x14ac:dyDescent="0.3">
      <c r="A123" s="25" t="s">
        <v>179</v>
      </c>
      <c r="B123" s="29" t="s">
        <v>27</v>
      </c>
      <c r="C123" s="30" t="s">
        <v>42</v>
      </c>
      <c r="D123" s="9">
        <v>12078</v>
      </c>
      <c r="E123" s="10">
        <v>0</v>
      </c>
      <c r="F123" s="10">
        <v>0</v>
      </c>
      <c r="G123" s="10">
        <f t="shared" si="36"/>
        <v>0</v>
      </c>
      <c r="H123" s="11">
        <f t="shared" si="37"/>
        <v>0</v>
      </c>
      <c r="I123" s="10">
        <f t="shared" si="38"/>
        <v>12078</v>
      </c>
      <c r="J123" s="12">
        <f t="shared" si="32"/>
        <v>0</v>
      </c>
      <c r="K123" t="s">
        <v>872</v>
      </c>
    </row>
    <row r="124" spans="1:11" ht="15" x14ac:dyDescent="0.3">
      <c r="A124" s="25" t="s">
        <v>180</v>
      </c>
      <c r="B124" s="29" t="s">
        <v>63</v>
      </c>
      <c r="C124" s="30" t="s">
        <v>42</v>
      </c>
      <c r="D124" s="9">
        <v>3315</v>
      </c>
      <c r="E124" s="10">
        <v>0</v>
      </c>
      <c r="F124" s="10">
        <v>0</v>
      </c>
      <c r="G124" s="10">
        <f t="shared" si="36"/>
        <v>0</v>
      </c>
      <c r="H124" s="11">
        <f t="shared" si="37"/>
        <v>0</v>
      </c>
      <c r="I124" s="10">
        <f t="shared" si="38"/>
        <v>3315</v>
      </c>
      <c r="J124" s="12">
        <f t="shared" si="32"/>
        <v>0</v>
      </c>
      <c r="K124" t="s">
        <v>873</v>
      </c>
    </row>
    <row r="125" spans="1:11" ht="15" x14ac:dyDescent="0.3">
      <c r="A125" s="25" t="s">
        <v>181</v>
      </c>
      <c r="B125" s="29" t="s">
        <v>16</v>
      </c>
      <c r="C125" s="30" t="s">
        <v>42</v>
      </c>
      <c r="D125" s="9">
        <v>5469</v>
      </c>
      <c r="E125" s="10">
        <v>0</v>
      </c>
      <c r="F125" s="10">
        <v>0</v>
      </c>
      <c r="G125" s="10">
        <f t="shared" si="36"/>
        <v>0</v>
      </c>
      <c r="H125" s="11">
        <f t="shared" si="37"/>
        <v>0</v>
      </c>
      <c r="I125" s="10">
        <f t="shared" si="38"/>
        <v>5469</v>
      </c>
      <c r="J125" s="12">
        <f t="shared" si="32"/>
        <v>0</v>
      </c>
      <c r="K125" t="s">
        <v>874</v>
      </c>
    </row>
    <row r="126" spans="1:11" ht="15" x14ac:dyDescent="0.3">
      <c r="A126" s="25" t="s">
        <v>182</v>
      </c>
      <c r="B126" s="29" t="s">
        <v>66</v>
      </c>
      <c r="C126" s="30" t="s">
        <v>42</v>
      </c>
      <c r="D126" s="9">
        <v>4354</v>
      </c>
      <c r="E126" s="10">
        <v>0</v>
      </c>
      <c r="F126" s="10">
        <v>0</v>
      </c>
      <c r="G126" s="10">
        <f t="shared" si="36"/>
        <v>0</v>
      </c>
      <c r="H126" s="11">
        <f t="shared" si="37"/>
        <v>0</v>
      </c>
      <c r="I126" s="10">
        <f t="shared" si="38"/>
        <v>4354</v>
      </c>
      <c r="J126" s="12">
        <f t="shared" si="32"/>
        <v>0</v>
      </c>
      <c r="K126" t="s">
        <v>875</v>
      </c>
    </row>
    <row r="127" spans="1:11" ht="15" x14ac:dyDescent="0.3">
      <c r="A127" s="25" t="s">
        <v>183</v>
      </c>
      <c r="B127" s="29" t="s">
        <v>68</v>
      </c>
      <c r="C127" s="30" t="s">
        <v>42</v>
      </c>
      <c r="D127" s="9">
        <v>6775</v>
      </c>
      <c r="E127" s="10">
        <v>0</v>
      </c>
      <c r="F127" s="10">
        <v>0</v>
      </c>
      <c r="G127" s="10">
        <f t="shared" si="36"/>
        <v>0</v>
      </c>
      <c r="H127" s="11">
        <f t="shared" si="37"/>
        <v>0</v>
      </c>
      <c r="I127" s="10">
        <f t="shared" si="38"/>
        <v>6775</v>
      </c>
      <c r="J127" s="12">
        <f t="shared" si="32"/>
        <v>0</v>
      </c>
      <c r="K127" t="s">
        <v>876</v>
      </c>
    </row>
    <row r="128" spans="1:11" ht="15" x14ac:dyDescent="0.3">
      <c r="A128" s="25" t="s">
        <v>184</v>
      </c>
      <c r="B128" s="29" t="s">
        <v>70</v>
      </c>
      <c r="C128" s="30" t="s">
        <v>42</v>
      </c>
      <c r="D128" s="9">
        <v>48</v>
      </c>
      <c r="E128" s="10">
        <v>0</v>
      </c>
      <c r="F128" s="10">
        <v>0</v>
      </c>
      <c r="G128" s="10">
        <f t="shared" si="36"/>
        <v>0</v>
      </c>
      <c r="H128" s="11">
        <f t="shared" si="37"/>
        <v>0</v>
      </c>
      <c r="I128" s="10">
        <f t="shared" si="38"/>
        <v>48</v>
      </c>
      <c r="J128" s="12">
        <f t="shared" si="32"/>
        <v>0</v>
      </c>
      <c r="K128" t="s">
        <v>877</v>
      </c>
    </row>
    <row r="129" spans="1:11" ht="15" x14ac:dyDescent="0.3">
      <c r="A129" s="25" t="s">
        <v>185</v>
      </c>
      <c r="B129" s="29" t="s">
        <v>72</v>
      </c>
      <c r="C129" s="30" t="s">
        <v>42</v>
      </c>
      <c r="D129" s="9">
        <v>2120</v>
      </c>
      <c r="E129" s="10">
        <v>0</v>
      </c>
      <c r="F129" s="10">
        <v>0</v>
      </c>
      <c r="G129" s="10">
        <f t="shared" si="36"/>
        <v>0</v>
      </c>
      <c r="H129" s="11">
        <f t="shared" si="37"/>
        <v>0</v>
      </c>
      <c r="I129" s="10">
        <f t="shared" si="38"/>
        <v>2120</v>
      </c>
      <c r="J129" s="12">
        <f t="shared" si="32"/>
        <v>0</v>
      </c>
      <c r="K129" t="s">
        <v>878</v>
      </c>
    </row>
    <row r="130" spans="1:11" ht="15" x14ac:dyDescent="0.3">
      <c r="A130" s="25" t="s">
        <v>186</v>
      </c>
      <c r="B130" s="29" t="s">
        <v>29</v>
      </c>
      <c r="C130" s="30" t="s">
        <v>42</v>
      </c>
      <c r="D130" s="9">
        <v>1682</v>
      </c>
      <c r="E130" s="10">
        <v>0</v>
      </c>
      <c r="F130" s="10">
        <v>0</v>
      </c>
      <c r="G130" s="10">
        <f t="shared" si="36"/>
        <v>0</v>
      </c>
      <c r="H130" s="11">
        <f t="shared" si="37"/>
        <v>0</v>
      </c>
      <c r="I130" s="10">
        <f t="shared" si="38"/>
        <v>1682</v>
      </c>
      <c r="J130" s="12">
        <f t="shared" si="32"/>
        <v>0</v>
      </c>
      <c r="K130" t="s">
        <v>879</v>
      </c>
    </row>
    <row r="131" spans="1:11" ht="15" x14ac:dyDescent="0.3">
      <c r="A131" s="25" t="s">
        <v>187</v>
      </c>
      <c r="B131" s="29" t="s">
        <v>19</v>
      </c>
      <c r="C131" s="30" t="s">
        <v>42</v>
      </c>
      <c r="D131" s="9">
        <v>1095</v>
      </c>
      <c r="E131" s="10">
        <v>0</v>
      </c>
      <c r="F131" s="10">
        <v>0</v>
      </c>
      <c r="G131" s="10">
        <f t="shared" si="36"/>
        <v>0</v>
      </c>
      <c r="H131" s="11">
        <f t="shared" si="37"/>
        <v>0</v>
      </c>
      <c r="I131" s="10">
        <f t="shared" si="38"/>
        <v>1095</v>
      </c>
      <c r="J131" s="12">
        <f t="shared" si="32"/>
        <v>0</v>
      </c>
      <c r="K131" t="s">
        <v>880</v>
      </c>
    </row>
    <row r="132" spans="1:11" ht="15" x14ac:dyDescent="0.3">
      <c r="A132" s="25" t="s">
        <v>188</v>
      </c>
      <c r="B132" s="29" t="s">
        <v>76</v>
      </c>
      <c r="C132" s="30" t="s">
        <v>42</v>
      </c>
      <c r="D132" s="9">
        <v>1120</v>
      </c>
      <c r="E132" s="10">
        <v>0</v>
      </c>
      <c r="F132" s="10">
        <v>0</v>
      </c>
      <c r="G132" s="10">
        <f t="shared" si="36"/>
        <v>0</v>
      </c>
      <c r="H132" s="11">
        <f t="shared" si="37"/>
        <v>0</v>
      </c>
      <c r="I132" s="10">
        <f t="shared" si="38"/>
        <v>1120</v>
      </c>
      <c r="J132" s="12">
        <f t="shared" si="32"/>
        <v>0</v>
      </c>
      <c r="K132" t="s">
        <v>881</v>
      </c>
    </row>
    <row r="133" spans="1:11" ht="15" x14ac:dyDescent="0.3">
      <c r="A133" s="25" t="s">
        <v>189</v>
      </c>
      <c r="B133" s="29" t="s">
        <v>78</v>
      </c>
      <c r="C133" s="30" t="s">
        <v>42</v>
      </c>
      <c r="D133" s="9">
        <v>58</v>
      </c>
      <c r="E133" s="10">
        <v>0</v>
      </c>
      <c r="F133" s="10">
        <v>0</v>
      </c>
      <c r="G133" s="10">
        <f t="shared" si="36"/>
        <v>0</v>
      </c>
      <c r="H133" s="11">
        <f t="shared" si="37"/>
        <v>0</v>
      </c>
      <c r="I133" s="10">
        <f t="shared" si="38"/>
        <v>58</v>
      </c>
      <c r="J133" s="12">
        <f t="shared" si="32"/>
        <v>0</v>
      </c>
      <c r="K133" t="s">
        <v>882</v>
      </c>
    </row>
    <row r="134" spans="1:11" ht="15" x14ac:dyDescent="0.3">
      <c r="A134" s="25" t="s">
        <v>190</v>
      </c>
      <c r="B134" s="29" t="s">
        <v>31</v>
      </c>
      <c r="C134" s="30" t="s">
        <v>42</v>
      </c>
      <c r="D134" s="9">
        <v>154</v>
      </c>
      <c r="E134" s="10">
        <v>0</v>
      </c>
      <c r="F134" s="10">
        <v>0</v>
      </c>
      <c r="G134" s="10">
        <f t="shared" si="36"/>
        <v>0</v>
      </c>
      <c r="H134" s="11">
        <f t="shared" si="37"/>
        <v>0</v>
      </c>
      <c r="I134" s="10">
        <f t="shared" si="38"/>
        <v>154</v>
      </c>
      <c r="J134" s="12">
        <f t="shared" si="32"/>
        <v>0</v>
      </c>
      <c r="K134" t="s">
        <v>883</v>
      </c>
    </row>
    <row r="135" spans="1:11" ht="15" x14ac:dyDescent="0.3">
      <c r="A135" s="25" t="s">
        <v>191</v>
      </c>
      <c r="B135" s="29" t="s">
        <v>81</v>
      </c>
      <c r="C135" s="30" t="s">
        <v>42</v>
      </c>
      <c r="D135" s="9">
        <v>71</v>
      </c>
      <c r="E135" s="10">
        <v>0</v>
      </c>
      <c r="F135" s="10">
        <v>0</v>
      </c>
      <c r="G135" s="10">
        <f t="shared" si="36"/>
        <v>0</v>
      </c>
      <c r="H135" s="11">
        <f t="shared" si="37"/>
        <v>0</v>
      </c>
      <c r="I135" s="10">
        <f t="shared" si="38"/>
        <v>71</v>
      </c>
      <c r="J135" s="12">
        <f t="shared" si="32"/>
        <v>0</v>
      </c>
      <c r="K135" t="s">
        <v>884</v>
      </c>
    </row>
    <row r="136" spans="1:11" ht="15" x14ac:dyDescent="0.3">
      <c r="A136" s="25" t="s">
        <v>192</v>
      </c>
      <c r="B136" s="29" t="s">
        <v>83</v>
      </c>
      <c r="C136" s="30" t="s">
        <v>42</v>
      </c>
      <c r="D136" s="9">
        <v>0</v>
      </c>
      <c r="E136" s="10">
        <v>0</v>
      </c>
      <c r="F136" s="10">
        <v>0</v>
      </c>
      <c r="G136" s="10">
        <f t="shared" si="36"/>
        <v>0</v>
      </c>
      <c r="H136" s="11">
        <f t="shared" si="37"/>
        <v>0</v>
      </c>
      <c r="I136" s="10">
        <f t="shared" si="38"/>
        <v>0</v>
      </c>
      <c r="J136" s="12">
        <f t="shared" si="32"/>
        <v>0</v>
      </c>
      <c r="K136" t="s">
        <v>885</v>
      </c>
    </row>
    <row r="137" spans="1:11" ht="15" x14ac:dyDescent="0.3">
      <c r="A137" s="25" t="s">
        <v>193</v>
      </c>
      <c r="B137" s="29" t="s">
        <v>111</v>
      </c>
      <c r="C137" s="30" t="s">
        <v>42</v>
      </c>
      <c r="D137" s="9">
        <v>420</v>
      </c>
      <c r="E137" s="10">
        <v>0</v>
      </c>
      <c r="F137" s="10">
        <v>0</v>
      </c>
      <c r="G137" s="10">
        <f t="shared" si="36"/>
        <v>0</v>
      </c>
      <c r="H137" s="11">
        <f t="shared" si="37"/>
        <v>0</v>
      </c>
      <c r="I137" s="10">
        <f t="shared" si="38"/>
        <v>420</v>
      </c>
      <c r="J137" s="12">
        <f t="shared" si="32"/>
        <v>0</v>
      </c>
      <c r="K137" t="s">
        <v>886</v>
      </c>
    </row>
    <row r="138" spans="1:11" ht="15" x14ac:dyDescent="0.3">
      <c r="A138" s="25" t="s">
        <v>194</v>
      </c>
      <c r="B138" s="29" t="s">
        <v>87</v>
      </c>
      <c r="C138" s="30" t="s">
        <v>42</v>
      </c>
      <c r="D138" s="9">
        <v>890</v>
      </c>
      <c r="E138" s="10">
        <v>0</v>
      </c>
      <c r="F138" s="10">
        <v>0</v>
      </c>
      <c r="G138" s="10">
        <f t="shared" si="36"/>
        <v>0</v>
      </c>
      <c r="H138" s="11">
        <f t="shared" si="37"/>
        <v>0</v>
      </c>
      <c r="I138" s="10">
        <f t="shared" si="38"/>
        <v>890</v>
      </c>
      <c r="J138" s="12">
        <f t="shared" si="32"/>
        <v>0</v>
      </c>
      <c r="K138" t="s">
        <v>887</v>
      </c>
    </row>
    <row r="139" spans="1:11" ht="15" x14ac:dyDescent="0.3">
      <c r="A139" s="25" t="s">
        <v>195</v>
      </c>
      <c r="B139" s="29" t="s">
        <v>89</v>
      </c>
      <c r="C139" s="30" t="s">
        <v>42</v>
      </c>
      <c r="D139" s="9">
        <v>0</v>
      </c>
      <c r="E139" s="10">
        <v>0</v>
      </c>
      <c r="F139" s="10">
        <v>0</v>
      </c>
      <c r="G139" s="10">
        <f t="shared" si="36"/>
        <v>0</v>
      </c>
      <c r="H139" s="11">
        <f t="shared" si="37"/>
        <v>0</v>
      </c>
      <c r="I139" s="10">
        <f t="shared" si="38"/>
        <v>0</v>
      </c>
      <c r="J139" s="12">
        <f t="shared" si="32"/>
        <v>0</v>
      </c>
      <c r="K139" t="s">
        <v>888</v>
      </c>
    </row>
    <row r="140" spans="1:11" ht="15.6" x14ac:dyDescent="0.3">
      <c r="A140" s="1" t="s">
        <v>196</v>
      </c>
      <c r="B140" s="2" t="s">
        <v>197</v>
      </c>
      <c r="C140" s="23"/>
      <c r="D140" s="4"/>
      <c r="E140" s="4"/>
      <c r="F140" s="4"/>
      <c r="G140" s="4"/>
      <c r="H140" s="4"/>
      <c r="I140" s="4"/>
      <c r="J140" s="24"/>
      <c r="K140" t="s">
        <v>889</v>
      </c>
    </row>
    <row r="141" spans="1:11" ht="15.6" x14ac:dyDescent="0.3">
      <c r="A141" s="1" t="s">
        <v>198</v>
      </c>
      <c r="B141" s="2" t="s">
        <v>199</v>
      </c>
      <c r="C141" s="23" t="s">
        <v>200</v>
      </c>
      <c r="D141" s="4">
        <f>+SUM(D142:D162)</f>
        <v>810176.71849999973</v>
      </c>
      <c r="E141" s="4">
        <f>+SUM(E142:E162)</f>
        <v>19831.77</v>
      </c>
      <c r="F141" s="4">
        <f>+SUM(F142:F162)</f>
        <v>0</v>
      </c>
      <c r="G141" s="4">
        <f>+SUM(G142:G162)</f>
        <v>0</v>
      </c>
      <c r="H141" s="4">
        <f>+SUM(H142:H162)</f>
        <v>19831.77</v>
      </c>
      <c r="I141" s="4">
        <f>+SUM(I142:I162)</f>
        <v>790344.94849999982</v>
      </c>
      <c r="J141" s="24">
        <f>IFERROR(H141/D141,0)</f>
        <v>2.4478326206062176E-2</v>
      </c>
      <c r="K141" t="s">
        <v>890</v>
      </c>
    </row>
    <row r="142" spans="1:11" ht="15.6" x14ac:dyDescent="0.3">
      <c r="A142" s="25" t="s">
        <v>201</v>
      </c>
      <c r="B142" s="31" t="s">
        <v>54</v>
      </c>
      <c r="C142" s="32" t="s">
        <v>200</v>
      </c>
      <c r="D142" s="9">
        <v>98009.871941966223</v>
      </c>
      <c r="E142" s="10">
        <v>0</v>
      </c>
      <c r="F142" s="10">
        <v>0</v>
      </c>
      <c r="G142" s="10">
        <f t="shared" ref="G142:G162" si="39">SUM(DK143+DL143+DM143+DN143+DW143+EE143+EM143+EN143+EO143+EP143+EQ143+ER143+ES143)</f>
        <v>0</v>
      </c>
      <c r="H142" s="11">
        <f t="shared" ref="H142:H162" si="40">+F142+E142</f>
        <v>0</v>
      </c>
      <c r="I142" s="10">
        <f t="shared" ref="I142:I162" si="41">+D142-H142</f>
        <v>98009.871941966223</v>
      </c>
      <c r="J142" s="12">
        <f t="shared" ref="J142:J162" si="42">IFERROR(H142/D142,0)</f>
        <v>0</v>
      </c>
      <c r="K142" t="s">
        <v>891</v>
      </c>
    </row>
    <row r="143" spans="1:11" ht="15.6" x14ac:dyDescent="0.3">
      <c r="A143" s="25" t="s">
        <v>202</v>
      </c>
      <c r="B143" s="31" t="s">
        <v>56</v>
      </c>
      <c r="C143" s="32" t="s">
        <v>200</v>
      </c>
      <c r="D143" s="9">
        <v>32653.126777574987</v>
      </c>
      <c r="E143" s="10">
        <v>0</v>
      </c>
      <c r="F143" s="10">
        <v>0</v>
      </c>
      <c r="G143" s="10">
        <f t="shared" si="39"/>
        <v>0</v>
      </c>
      <c r="H143" s="11">
        <f t="shared" si="40"/>
        <v>0</v>
      </c>
      <c r="I143" s="10">
        <f t="shared" si="41"/>
        <v>32653.126777574987</v>
      </c>
      <c r="J143" s="12">
        <f t="shared" si="42"/>
        <v>0</v>
      </c>
      <c r="K143" t="s">
        <v>892</v>
      </c>
    </row>
    <row r="144" spans="1:11" ht="15.6" x14ac:dyDescent="0.3">
      <c r="A144" s="25" t="s">
        <v>203</v>
      </c>
      <c r="B144" s="31" t="s">
        <v>58</v>
      </c>
      <c r="C144" s="32" t="s">
        <v>200</v>
      </c>
      <c r="D144" s="9">
        <v>53204.106076368727</v>
      </c>
      <c r="E144" s="10">
        <v>0</v>
      </c>
      <c r="F144" s="10">
        <v>0</v>
      </c>
      <c r="G144" s="10">
        <f t="shared" si="39"/>
        <v>0</v>
      </c>
      <c r="H144" s="11">
        <f t="shared" si="40"/>
        <v>0</v>
      </c>
      <c r="I144" s="10">
        <f t="shared" si="41"/>
        <v>53204.106076368727</v>
      </c>
      <c r="J144" s="12">
        <f t="shared" si="42"/>
        <v>0</v>
      </c>
      <c r="K144" t="s">
        <v>893</v>
      </c>
    </row>
    <row r="145" spans="1:11" ht="15.6" x14ac:dyDescent="0.3">
      <c r="A145" s="25" t="s">
        <v>204</v>
      </c>
      <c r="B145" s="31" t="s">
        <v>60</v>
      </c>
      <c r="C145" s="32" t="s">
        <v>200</v>
      </c>
      <c r="D145" s="9">
        <v>76998.973227787312</v>
      </c>
      <c r="E145" s="10">
        <v>0</v>
      </c>
      <c r="F145" s="10">
        <v>0</v>
      </c>
      <c r="G145" s="10">
        <f t="shared" si="39"/>
        <v>0</v>
      </c>
      <c r="H145" s="11">
        <f t="shared" si="40"/>
        <v>0</v>
      </c>
      <c r="I145" s="10">
        <f t="shared" si="41"/>
        <v>76998.973227787312</v>
      </c>
      <c r="J145" s="12">
        <f t="shared" si="42"/>
        <v>0</v>
      </c>
      <c r="K145" t="s">
        <v>894</v>
      </c>
    </row>
    <row r="146" spans="1:11" ht="15.6" x14ac:dyDescent="0.3">
      <c r="A146" s="25" t="s">
        <v>205</v>
      </c>
      <c r="B146" s="31" t="s">
        <v>27</v>
      </c>
      <c r="C146" s="32" t="s">
        <v>200</v>
      </c>
      <c r="D146" s="9">
        <v>105756.22171214169</v>
      </c>
      <c r="E146" s="10">
        <v>0</v>
      </c>
      <c r="F146" s="10">
        <v>0</v>
      </c>
      <c r="G146" s="10">
        <f t="shared" si="39"/>
        <v>0</v>
      </c>
      <c r="H146" s="11">
        <f t="shared" si="40"/>
        <v>0</v>
      </c>
      <c r="I146" s="10">
        <f t="shared" si="41"/>
        <v>105756.22171214169</v>
      </c>
      <c r="J146" s="12">
        <f t="shared" si="42"/>
        <v>0</v>
      </c>
      <c r="K146" t="s">
        <v>895</v>
      </c>
    </row>
    <row r="147" spans="1:11" ht="15.6" x14ac:dyDescent="0.3">
      <c r="A147" s="25" t="s">
        <v>206</v>
      </c>
      <c r="B147" s="31" t="s">
        <v>63</v>
      </c>
      <c r="C147" s="32" t="s">
        <v>200</v>
      </c>
      <c r="D147" s="9">
        <v>22590.61197877397</v>
      </c>
      <c r="E147" s="10">
        <v>0</v>
      </c>
      <c r="F147" s="10">
        <v>0</v>
      </c>
      <c r="G147" s="10">
        <f t="shared" si="39"/>
        <v>0</v>
      </c>
      <c r="H147" s="11">
        <f t="shared" si="40"/>
        <v>0</v>
      </c>
      <c r="I147" s="10">
        <f t="shared" si="41"/>
        <v>22590.61197877397</v>
      </c>
      <c r="J147" s="12">
        <f t="shared" si="42"/>
        <v>0</v>
      </c>
      <c r="K147" t="s">
        <v>896</v>
      </c>
    </row>
    <row r="148" spans="1:11" ht="15.6" x14ac:dyDescent="0.3">
      <c r="A148" s="25" t="s">
        <v>207</v>
      </c>
      <c r="B148" s="31" t="s">
        <v>16</v>
      </c>
      <c r="C148" s="32" t="s">
        <v>200</v>
      </c>
      <c r="D148" s="9">
        <v>96976.341758746843</v>
      </c>
      <c r="E148" s="10">
        <v>0</v>
      </c>
      <c r="F148" s="10">
        <v>0</v>
      </c>
      <c r="G148" s="10">
        <f t="shared" si="39"/>
        <v>0</v>
      </c>
      <c r="H148" s="11">
        <f t="shared" si="40"/>
        <v>0</v>
      </c>
      <c r="I148" s="10">
        <f t="shared" si="41"/>
        <v>96976.341758746843</v>
      </c>
      <c r="J148" s="12">
        <f t="shared" si="42"/>
        <v>0</v>
      </c>
      <c r="K148" t="s">
        <v>897</v>
      </c>
    </row>
    <row r="149" spans="1:11" ht="15.6" x14ac:dyDescent="0.3">
      <c r="A149" s="25" t="s">
        <v>208</v>
      </c>
      <c r="B149" s="31" t="s">
        <v>66</v>
      </c>
      <c r="C149" s="32" t="s">
        <v>200</v>
      </c>
      <c r="D149" s="9">
        <v>35627.173779722209</v>
      </c>
      <c r="E149" s="10">
        <v>0</v>
      </c>
      <c r="F149" s="10">
        <v>0</v>
      </c>
      <c r="G149" s="10">
        <f t="shared" si="39"/>
        <v>0</v>
      </c>
      <c r="H149" s="11">
        <f t="shared" si="40"/>
        <v>0</v>
      </c>
      <c r="I149" s="10">
        <f t="shared" si="41"/>
        <v>35627.173779722209</v>
      </c>
      <c r="J149" s="12">
        <f t="shared" si="42"/>
        <v>0</v>
      </c>
      <c r="K149" t="s">
        <v>898</v>
      </c>
    </row>
    <row r="150" spans="1:11" ht="15.6" x14ac:dyDescent="0.3">
      <c r="A150" s="25" t="s">
        <v>209</v>
      </c>
      <c r="B150" s="31" t="s">
        <v>68</v>
      </c>
      <c r="C150" s="32" t="s">
        <v>200</v>
      </c>
      <c r="D150" s="9">
        <v>140831.62804691802</v>
      </c>
      <c r="E150" s="10">
        <v>18167.77</v>
      </c>
      <c r="F150" s="10">
        <v>0</v>
      </c>
      <c r="G150" s="10">
        <f t="shared" si="39"/>
        <v>0</v>
      </c>
      <c r="H150" s="11">
        <f t="shared" si="40"/>
        <v>18167.77</v>
      </c>
      <c r="I150" s="10">
        <f t="shared" si="41"/>
        <v>122663.85804691802</v>
      </c>
      <c r="J150" s="12">
        <f t="shared" si="42"/>
        <v>0.12900347920388602</v>
      </c>
      <c r="K150" t="s">
        <v>899</v>
      </c>
    </row>
    <row r="151" spans="1:11" ht="15.6" x14ac:dyDescent="0.3">
      <c r="A151" s="25" t="s">
        <v>210</v>
      </c>
      <c r="B151" s="31" t="s">
        <v>70</v>
      </c>
      <c r="C151" s="32" t="s">
        <v>200</v>
      </c>
      <c r="D151" s="9">
        <v>326.51520501881811</v>
      </c>
      <c r="E151" s="10">
        <v>0</v>
      </c>
      <c r="F151" s="10">
        <v>0</v>
      </c>
      <c r="G151" s="10">
        <f t="shared" si="39"/>
        <v>0</v>
      </c>
      <c r="H151" s="11">
        <f t="shared" si="40"/>
        <v>0</v>
      </c>
      <c r="I151" s="10">
        <f t="shared" si="41"/>
        <v>326.51520501881811</v>
      </c>
      <c r="J151" s="12">
        <f t="shared" si="42"/>
        <v>0</v>
      </c>
      <c r="K151" t="s">
        <v>900</v>
      </c>
    </row>
    <row r="152" spans="1:11" ht="15.6" x14ac:dyDescent="0.3">
      <c r="A152" s="25" t="s">
        <v>211</v>
      </c>
      <c r="B152" s="31" t="s">
        <v>72</v>
      </c>
      <c r="C152" s="32" t="s">
        <v>200</v>
      </c>
      <c r="D152" s="9">
        <v>20600.100418624141</v>
      </c>
      <c r="E152" s="10">
        <v>0</v>
      </c>
      <c r="F152" s="10">
        <v>0</v>
      </c>
      <c r="G152" s="10">
        <f t="shared" si="39"/>
        <v>0</v>
      </c>
      <c r="H152" s="11">
        <f t="shared" si="40"/>
        <v>0</v>
      </c>
      <c r="I152" s="10">
        <f t="shared" si="41"/>
        <v>20600.100418624141</v>
      </c>
      <c r="J152" s="12">
        <f t="shared" si="42"/>
        <v>0</v>
      </c>
      <c r="K152" t="s">
        <v>901</v>
      </c>
    </row>
    <row r="153" spans="1:11" ht="15.6" x14ac:dyDescent="0.3">
      <c r="A153" s="25" t="s">
        <v>212</v>
      </c>
      <c r="B153" s="31" t="s">
        <v>29</v>
      </c>
      <c r="C153" s="32" t="s">
        <v>200</v>
      </c>
      <c r="D153" s="9">
        <v>18334.012006889188</v>
      </c>
      <c r="E153" s="10">
        <v>0</v>
      </c>
      <c r="F153" s="10">
        <v>0</v>
      </c>
      <c r="G153" s="10">
        <f t="shared" si="39"/>
        <v>0</v>
      </c>
      <c r="H153" s="11">
        <f t="shared" si="40"/>
        <v>0</v>
      </c>
      <c r="I153" s="10">
        <f t="shared" si="41"/>
        <v>18334.012006889188</v>
      </c>
      <c r="J153" s="12">
        <f t="shared" si="42"/>
        <v>0</v>
      </c>
      <c r="K153" t="s">
        <v>902</v>
      </c>
    </row>
    <row r="154" spans="1:11" ht="15.6" x14ac:dyDescent="0.3">
      <c r="A154" s="25" t="s">
        <v>213</v>
      </c>
      <c r="B154" s="31" t="s">
        <v>19</v>
      </c>
      <c r="C154" s="32" t="s">
        <v>200</v>
      </c>
      <c r="D154" s="9">
        <v>14709.727153598822</v>
      </c>
      <c r="E154" s="10">
        <v>0</v>
      </c>
      <c r="F154" s="10">
        <v>0</v>
      </c>
      <c r="G154" s="10">
        <f t="shared" si="39"/>
        <v>0</v>
      </c>
      <c r="H154" s="11">
        <f t="shared" si="40"/>
        <v>0</v>
      </c>
      <c r="I154" s="10">
        <f t="shared" si="41"/>
        <v>14709.727153598822</v>
      </c>
      <c r="J154" s="12">
        <f t="shared" si="42"/>
        <v>0</v>
      </c>
      <c r="K154" t="s">
        <v>903</v>
      </c>
    </row>
    <row r="155" spans="1:11" ht="15.6" x14ac:dyDescent="0.3">
      <c r="A155" s="25" t="s">
        <v>214</v>
      </c>
      <c r="B155" s="31" t="s">
        <v>76</v>
      </c>
      <c r="C155" s="32" t="s">
        <v>200</v>
      </c>
      <c r="D155" s="9">
        <v>3574.1333217226565</v>
      </c>
      <c r="E155" s="10">
        <v>0</v>
      </c>
      <c r="F155" s="10">
        <v>0</v>
      </c>
      <c r="G155" s="10">
        <f t="shared" si="39"/>
        <v>0</v>
      </c>
      <c r="H155" s="11">
        <f t="shared" si="40"/>
        <v>0</v>
      </c>
      <c r="I155" s="10">
        <f t="shared" si="41"/>
        <v>3574.1333217226565</v>
      </c>
      <c r="J155" s="12">
        <f t="shared" si="42"/>
        <v>0</v>
      </c>
      <c r="K155" t="s">
        <v>904</v>
      </c>
    </row>
    <row r="156" spans="1:11" ht="15.6" x14ac:dyDescent="0.3">
      <c r="A156" s="25" t="s">
        <v>215</v>
      </c>
      <c r="B156" s="31" t="s">
        <v>78</v>
      </c>
      <c r="C156" s="32" t="s">
        <v>200</v>
      </c>
      <c r="D156" s="9">
        <v>14662.299719092547</v>
      </c>
      <c r="E156" s="10">
        <v>0</v>
      </c>
      <c r="F156" s="10">
        <v>0</v>
      </c>
      <c r="G156" s="10">
        <f t="shared" si="39"/>
        <v>0</v>
      </c>
      <c r="H156" s="11">
        <f t="shared" si="40"/>
        <v>0</v>
      </c>
      <c r="I156" s="10">
        <f t="shared" si="41"/>
        <v>14662.299719092547</v>
      </c>
      <c r="J156" s="12">
        <f t="shared" si="42"/>
        <v>0</v>
      </c>
      <c r="K156" t="s">
        <v>905</v>
      </c>
    </row>
    <row r="157" spans="1:11" ht="15.6" x14ac:dyDescent="0.3">
      <c r="A157" s="25" t="s">
        <v>216</v>
      </c>
      <c r="B157" s="31" t="s">
        <v>31</v>
      </c>
      <c r="C157" s="32" t="s">
        <v>200</v>
      </c>
      <c r="D157" s="9">
        <v>2322.0380070477363</v>
      </c>
      <c r="E157" s="10">
        <v>0</v>
      </c>
      <c r="F157" s="10">
        <v>0</v>
      </c>
      <c r="G157" s="10">
        <f t="shared" si="39"/>
        <v>0</v>
      </c>
      <c r="H157" s="11">
        <f t="shared" si="40"/>
        <v>0</v>
      </c>
      <c r="I157" s="10">
        <f t="shared" si="41"/>
        <v>2322.0380070477363</v>
      </c>
      <c r="J157" s="12">
        <f t="shared" si="42"/>
        <v>0</v>
      </c>
      <c r="K157" t="s">
        <v>906</v>
      </c>
    </row>
    <row r="158" spans="1:11" ht="15.6" x14ac:dyDescent="0.3">
      <c r="A158" s="25" t="s">
        <v>217</v>
      </c>
      <c r="B158" s="31" t="s">
        <v>81</v>
      </c>
      <c r="C158" s="32" t="s">
        <v>200</v>
      </c>
      <c r="D158" s="9">
        <v>2878.5695307660303</v>
      </c>
      <c r="E158" s="10">
        <v>0</v>
      </c>
      <c r="F158" s="10">
        <v>0</v>
      </c>
      <c r="G158" s="10">
        <f t="shared" si="39"/>
        <v>0</v>
      </c>
      <c r="H158" s="11">
        <f t="shared" si="40"/>
        <v>0</v>
      </c>
      <c r="I158" s="10">
        <f t="shared" si="41"/>
        <v>2878.5695307660303</v>
      </c>
      <c r="J158" s="12">
        <f t="shared" si="42"/>
        <v>0</v>
      </c>
      <c r="K158" t="s">
        <v>907</v>
      </c>
    </row>
    <row r="159" spans="1:11" ht="15.6" x14ac:dyDescent="0.3">
      <c r="A159" s="25" t="s">
        <v>218</v>
      </c>
      <c r="B159" s="31" t="s">
        <v>83</v>
      </c>
      <c r="C159" s="32" t="s">
        <v>200</v>
      </c>
      <c r="D159" s="9">
        <v>2540.7171041222136</v>
      </c>
      <c r="E159" s="10">
        <v>1664</v>
      </c>
      <c r="F159" s="10">
        <v>0</v>
      </c>
      <c r="G159" s="10">
        <f t="shared" si="39"/>
        <v>0</v>
      </c>
      <c r="H159" s="11">
        <f t="shared" si="40"/>
        <v>1664</v>
      </c>
      <c r="I159" s="10">
        <f t="shared" si="41"/>
        <v>876.71710412221364</v>
      </c>
      <c r="J159" s="12">
        <f t="shared" si="42"/>
        <v>0.6549332065739335</v>
      </c>
      <c r="K159" t="s">
        <v>908</v>
      </c>
    </row>
    <row r="160" spans="1:11" ht="15.6" x14ac:dyDescent="0.3">
      <c r="A160" s="25" t="s">
        <v>219</v>
      </c>
      <c r="B160" s="31" t="s">
        <v>111</v>
      </c>
      <c r="C160" s="32" t="s">
        <v>200</v>
      </c>
      <c r="D160" s="9">
        <v>66047.506733117843</v>
      </c>
      <c r="E160" s="10">
        <v>0</v>
      </c>
      <c r="F160" s="10">
        <v>0</v>
      </c>
      <c r="G160" s="10">
        <f t="shared" si="39"/>
        <v>0</v>
      </c>
      <c r="H160" s="11">
        <f t="shared" si="40"/>
        <v>0</v>
      </c>
      <c r="I160" s="10">
        <f t="shared" si="41"/>
        <v>66047.506733117843</v>
      </c>
      <c r="J160" s="12">
        <f t="shared" si="42"/>
        <v>0</v>
      </c>
      <c r="K160" t="s">
        <v>909</v>
      </c>
    </row>
    <row r="161" spans="1:11" ht="15.6" x14ac:dyDescent="0.3">
      <c r="A161" s="25" t="s">
        <v>220</v>
      </c>
      <c r="B161" s="31" t="s">
        <v>87</v>
      </c>
      <c r="C161" s="32" t="s">
        <v>200</v>
      </c>
      <c r="D161" s="9">
        <v>988.6463</v>
      </c>
      <c r="E161" s="10">
        <v>0</v>
      </c>
      <c r="F161" s="10">
        <v>0</v>
      </c>
      <c r="G161" s="10">
        <f t="shared" si="39"/>
        <v>0</v>
      </c>
      <c r="H161" s="11">
        <f t="shared" si="40"/>
        <v>0</v>
      </c>
      <c r="I161" s="10">
        <f t="shared" si="41"/>
        <v>988.6463</v>
      </c>
      <c r="J161" s="12">
        <f t="shared" si="42"/>
        <v>0</v>
      </c>
      <c r="K161" t="s">
        <v>910</v>
      </c>
    </row>
    <row r="162" spans="1:11" ht="15.6" x14ac:dyDescent="0.3">
      <c r="A162" s="25" t="s">
        <v>221</v>
      </c>
      <c r="B162" s="31" t="s">
        <v>89</v>
      </c>
      <c r="C162" s="32" t="s">
        <v>200</v>
      </c>
      <c r="D162" s="9">
        <v>544.39769999999999</v>
      </c>
      <c r="E162" s="10">
        <v>0</v>
      </c>
      <c r="F162" s="10">
        <v>0</v>
      </c>
      <c r="G162" s="10">
        <f t="shared" si="39"/>
        <v>0</v>
      </c>
      <c r="H162" s="11">
        <f t="shared" si="40"/>
        <v>0</v>
      </c>
      <c r="I162" s="10">
        <f t="shared" si="41"/>
        <v>544.39769999999999</v>
      </c>
      <c r="J162" s="12">
        <f t="shared" si="42"/>
        <v>0</v>
      </c>
      <c r="K162" t="s">
        <v>911</v>
      </c>
    </row>
    <row r="163" spans="1:11" ht="15.6" x14ac:dyDescent="0.3">
      <c r="A163" s="1" t="s">
        <v>222</v>
      </c>
      <c r="B163" s="2" t="s">
        <v>223</v>
      </c>
      <c r="C163" s="23" t="s">
        <v>200</v>
      </c>
      <c r="D163" s="4">
        <f>+SUM(D164:D184)</f>
        <v>826380.25349999999</v>
      </c>
      <c r="E163" s="4">
        <f>+SUM(E164:E184)</f>
        <v>0</v>
      </c>
      <c r="F163" s="4">
        <f>+SUM(F164:F184)</f>
        <v>0</v>
      </c>
      <c r="G163" s="4">
        <f>+SUM(G164:G184)</f>
        <v>0</v>
      </c>
      <c r="H163" s="4">
        <f>+SUM(H164:H184)</f>
        <v>0</v>
      </c>
      <c r="I163" s="4">
        <f>+SUM(I164:I184)</f>
        <v>826380.25349999999</v>
      </c>
      <c r="J163" s="24">
        <f>IFERROR(H163/D163,0)</f>
        <v>0</v>
      </c>
      <c r="K163" t="s">
        <v>912</v>
      </c>
    </row>
    <row r="164" spans="1:11" ht="15.6" x14ac:dyDescent="0.3">
      <c r="A164" s="25" t="s">
        <v>224</v>
      </c>
      <c r="B164" s="31" t="s">
        <v>54</v>
      </c>
      <c r="C164" s="32" t="s">
        <v>200</v>
      </c>
      <c r="D164" s="33">
        <v>99964.112426636115</v>
      </c>
      <c r="E164" s="10">
        <v>0</v>
      </c>
      <c r="F164" s="10">
        <v>0</v>
      </c>
      <c r="G164" s="10">
        <f t="shared" ref="G164:G184" si="43">SUM(DK166+DL166+DM166+DN166+DW166+EE166+EM166+EN166+EO166+EP166+EQ166+ER166+ES166)</f>
        <v>0</v>
      </c>
      <c r="H164" s="11">
        <f t="shared" ref="H164:H184" si="44">+F164+E164</f>
        <v>0</v>
      </c>
      <c r="I164" s="10">
        <f t="shared" ref="I164:I184" si="45">+D164-H164</f>
        <v>99964.112426636115</v>
      </c>
      <c r="J164" s="12">
        <f t="shared" ref="J164:J184" si="46">IFERROR(H164/D164,0)</f>
        <v>0</v>
      </c>
      <c r="K164" t="s">
        <v>913</v>
      </c>
    </row>
    <row r="165" spans="1:11" ht="15.6" x14ac:dyDescent="0.3">
      <c r="A165" s="25" t="s">
        <v>224</v>
      </c>
      <c r="B165" s="31" t="s">
        <v>56</v>
      </c>
      <c r="C165" s="32" t="s">
        <v>200</v>
      </c>
      <c r="D165" s="33">
        <v>33304.621094464761</v>
      </c>
      <c r="E165" s="10">
        <v>0</v>
      </c>
      <c r="F165" s="10">
        <v>0</v>
      </c>
      <c r="G165" s="10">
        <f t="shared" si="43"/>
        <v>0</v>
      </c>
      <c r="H165" s="11">
        <f t="shared" si="44"/>
        <v>0</v>
      </c>
      <c r="I165" s="10">
        <f t="shared" si="45"/>
        <v>33304.621094464761</v>
      </c>
      <c r="J165" s="12">
        <f t="shared" si="46"/>
        <v>0</v>
      </c>
      <c r="K165" t="s">
        <v>913</v>
      </c>
    </row>
    <row r="166" spans="1:11" ht="15.6" x14ac:dyDescent="0.3">
      <c r="A166" s="25" t="s">
        <v>224</v>
      </c>
      <c r="B166" s="31" t="s">
        <v>58</v>
      </c>
      <c r="C166" s="32" t="s">
        <v>200</v>
      </c>
      <c r="D166" s="33">
        <v>54272.26326194065</v>
      </c>
      <c r="E166" s="10">
        <v>0</v>
      </c>
      <c r="F166" s="10">
        <v>0</v>
      </c>
      <c r="G166" s="10">
        <f t="shared" si="43"/>
        <v>0</v>
      </c>
      <c r="H166" s="11">
        <f t="shared" si="44"/>
        <v>0</v>
      </c>
      <c r="I166" s="10">
        <f t="shared" si="45"/>
        <v>54272.26326194065</v>
      </c>
      <c r="J166" s="12">
        <f t="shared" si="46"/>
        <v>0</v>
      </c>
      <c r="K166" t="s">
        <v>913</v>
      </c>
    </row>
    <row r="167" spans="1:11" ht="15.6" x14ac:dyDescent="0.3">
      <c r="A167" s="25" t="s">
        <v>224</v>
      </c>
      <c r="B167" s="31" t="s">
        <v>60</v>
      </c>
      <c r="C167" s="32" t="s">
        <v>200</v>
      </c>
      <c r="D167" s="33">
        <v>78538.456287157489</v>
      </c>
      <c r="E167" s="10">
        <v>0</v>
      </c>
      <c r="F167" s="10">
        <v>0</v>
      </c>
      <c r="G167" s="10">
        <f t="shared" si="43"/>
        <v>0</v>
      </c>
      <c r="H167" s="11">
        <f t="shared" si="44"/>
        <v>0</v>
      </c>
      <c r="I167" s="10">
        <f t="shared" si="45"/>
        <v>78538.456287157489</v>
      </c>
      <c r="J167" s="12">
        <f t="shared" si="46"/>
        <v>0</v>
      </c>
      <c r="K167" t="s">
        <v>913</v>
      </c>
    </row>
    <row r="168" spans="1:11" ht="15.6" x14ac:dyDescent="0.3">
      <c r="A168" s="25" t="s">
        <v>224</v>
      </c>
      <c r="B168" s="31" t="s">
        <v>27</v>
      </c>
      <c r="C168" s="32" t="s">
        <v>200</v>
      </c>
      <c r="D168" s="33">
        <v>107915.97781015545</v>
      </c>
      <c r="E168" s="10">
        <v>0</v>
      </c>
      <c r="F168" s="10">
        <v>0</v>
      </c>
      <c r="G168" s="10">
        <f t="shared" si="43"/>
        <v>0</v>
      </c>
      <c r="H168" s="11">
        <f t="shared" si="44"/>
        <v>0</v>
      </c>
      <c r="I168" s="10">
        <f t="shared" si="45"/>
        <v>107915.97781015545</v>
      </c>
      <c r="J168" s="12">
        <f t="shared" si="46"/>
        <v>0</v>
      </c>
      <c r="K168" t="s">
        <v>913</v>
      </c>
    </row>
    <row r="169" spans="1:11" ht="15.6" x14ac:dyDescent="0.3">
      <c r="A169" s="25" t="s">
        <v>224</v>
      </c>
      <c r="B169" s="31" t="s">
        <v>63</v>
      </c>
      <c r="C169" s="32" t="s">
        <v>200</v>
      </c>
      <c r="D169" s="33">
        <v>23040.690718141115</v>
      </c>
      <c r="E169" s="10">
        <v>0</v>
      </c>
      <c r="F169" s="10">
        <v>0</v>
      </c>
      <c r="G169" s="10">
        <f t="shared" si="43"/>
        <v>0</v>
      </c>
      <c r="H169" s="11">
        <f t="shared" si="44"/>
        <v>0</v>
      </c>
      <c r="I169" s="10">
        <f t="shared" si="45"/>
        <v>23040.690718141115</v>
      </c>
      <c r="J169" s="12">
        <f t="shared" si="46"/>
        <v>0</v>
      </c>
      <c r="K169" t="s">
        <v>913</v>
      </c>
    </row>
    <row r="170" spans="1:11" ht="15.6" x14ac:dyDescent="0.3">
      <c r="A170" s="25" t="s">
        <v>224</v>
      </c>
      <c r="B170" s="31" t="s">
        <v>16</v>
      </c>
      <c r="C170" s="32" t="s">
        <v>200</v>
      </c>
      <c r="D170" s="33">
        <v>98912.456714682412</v>
      </c>
      <c r="E170" s="10">
        <v>0</v>
      </c>
      <c r="F170" s="10">
        <v>0</v>
      </c>
      <c r="G170" s="10">
        <f t="shared" si="43"/>
        <v>0</v>
      </c>
      <c r="H170" s="11">
        <f t="shared" si="44"/>
        <v>0</v>
      </c>
      <c r="I170" s="10">
        <f t="shared" si="45"/>
        <v>98912.456714682412</v>
      </c>
      <c r="J170" s="12">
        <f t="shared" si="46"/>
        <v>0</v>
      </c>
      <c r="K170" t="s">
        <v>913</v>
      </c>
    </row>
    <row r="171" spans="1:11" ht="15.6" x14ac:dyDescent="0.3">
      <c r="A171" s="25" t="s">
        <v>224</v>
      </c>
      <c r="B171" s="31" t="s">
        <v>66</v>
      </c>
      <c r="C171" s="32" t="s">
        <v>200</v>
      </c>
      <c r="D171" s="33">
        <v>36338.408574592802</v>
      </c>
      <c r="E171" s="10">
        <v>0</v>
      </c>
      <c r="F171" s="10">
        <v>0</v>
      </c>
      <c r="G171" s="10">
        <f t="shared" si="43"/>
        <v>0</v>
      </c>
      <c r="H171" s="11">
        <f t="shared" si="44"/>
        <v>0</v>
      </c>
      <c r="I171" s="10">
        <f t="shared" si="45"/>
        <v>36338.408574592802</v>
      </c>
      <c r="J171" s="12">
        <f t="shared" si="46"/>
        <v>0</v>
      </c>
      <c r="K171" t="s">
        <v>913</v>
      </c>
    </row>
    <row r="172" spans="1:11" ht="15.6" x14ac:dyDescent="0.3">
      <c r="A172" s="25" t="s">
        <v>224</v>
      </c>
      <c r="B172" s="31" t="s">
        <v>68</v>
      </c>
      <c r="C172" s="32" t="s">
        <v>200</v>
      </c>
      <c r="D172" s="33">
        <v>143614.0294122292</v>
      </c>
      <c r="E172" s="10">
        <v>0</v>
      </c>
      <c r="F172" s="10">
        <v>0</v>
      </c>
      <c r="G172" s="10">
        <f t="shared" si="43"/>
        <v>0</v>
      </c>
      <c r="H172" s="11">
        <f t="shared" si="44"/>
        <v>0</v>
      </c>
      <c r="I172" s="10">
        <f t="shared" si="45"/>
        <v>143614.0294122292</v>
      </c>
      <c r="J172" s="12">
        <f t="shared" si="46"/>
        <v>0</v>
      </c>
      <c r="K172" t="s">
        <v>913</v>
      </c>
    </row>
    <row r="173" spans="1:11" ht="15.6" x14ac:dyDescent="0.3">
      <c r="A173" s="25" t="s">
        <v>224</v>
      </c>
      <c r="B173" s="31" t="s">
        <v>70</v>
      </c>
      <c r="C173" s="32" t="s">
        <v>200</v>
      </c>
      <c r="D173" s="33">
        <v>333.01998664952254</v>
      </c>
      <c r="E173" s="10">
        <v>0</v>
      </c>
      <c r="F173" s="10">
        <v>0</v>
      </c>
      <c r="G173" s="10">
        <f t="shared" si="43"/>
        <v>0</v>
      </c>
      <c r="H173" s="11">
        <f t="shared" si="44"/>
        <v>0</v>
      </c>
      <c r="I173" s="10">
        <f t="shared" si="45"/>
        <v>333.01998664952254</v>
      </c>
      <c r="J173" s="12">
        <f t="shared" si="46"/>
        <v>0</v>
      </c>
      <c r="K173" t="s">
        <v>913</v>
      </c>
    </row>
    <row r="174" spans="1:11" ht="15.6" x14ac:dyDescent="0.3">
      <c r="A174" s="25" t="s">
        <v>224</v>
      </c>
      <c r="B174" s="31" t="s">
        <v>72</v>
      </c>
      <c r="C174" s="32" t="s">
        <v>200</v>
      </c>
      <c r="D174" s="33">
        <v>21010.860292658279</v>
      </c>
      <c r="E174" s="10">
        <v>0</v>
      </c>
      <c r="F174" s="10">
        <v>0</v>
      </c>
      <c r="G174" s="10">
        <f t="shared" si="43"/>
        <v>0</v>
      </c>
      <c r="H174" s="11">
        <f t="shared" si="44"/>
        <v>0</v>
      </c>
      <c r="I174" s="10">
        <f t="shared" si="45"/>
        <v>21010.860292658279</v>
      </c>
      <c r="J174" s="12">
        <f t="shared" si="46"/>
        <v>0</v>
      </c>
      <c r="K174" t="s">
        <v>913</v>
      </c>
    </row>
    <row r="175" spans="1:11" ht="15.6" x14ac:dyDescent="0.3">
      <c r="A175" s="25" t="s">
        <v>224</v>
      </c>
      <c r="B175" s="31" t="s">
        <v>29</v>
      </c>
      <c r="C175" s="32" t="s">
        <v>200</v>
      </c>
      <c r="D175" s="33">
        <v>18703.429205841498</v>
      </c>
      <c r="E175" s="10">
        <v>0</v>
      </c>
      <c r="F175" s="10">
        <v>0</v>
      </c>
      <c r="G175" s="10">
        <f t="shared" si="43"/>
        <v>0</v>
      </c>
      <c r="H175" s="11">
        <f t="shared" si="44"/>
        <v>0</v>
      </c>
      <c r="I175" s="10">
        <f t="shared" si="45"/>
        <v>18703.429205841498</v>
      </c>
      <c r="J175" s="12">
        <f t="shared" si="46"/>
        <v>0</v>
      </c>
      <c r="K175" t="s">
        <v>913</v>
      </c>
    </row>
    <row r="176" spans="1:11" ht="15.6" x14ac:dyDescent="0.3">
      <c r="A176" s="25" t="s">
        <v>224</v>
      </c>
      <c r="B176" s="31" t="s">
        <v>19</v>
      </c>
      <c r="C176" s="32" t="s">
        <v>200</v>
      </c>
      <c r="D176" s="33">
        <v>15002.776991731587</v>
      </c>
      <c r="E176" s="10">
        <v>0</v>
      </c>
      <c r="F176" s="10">
        <v>0</v>
      </c>
      <c r="G176" s="10">
        <f t="shared" si="43"/>
        <v>0</v>
      </c>
      <c r="H176" s="11">
        <f t="shared" si="44"/>
        <v>0</v>
      </c>
      <c r="I176" s="10">
        <f t="shared" si="45"/>
        <v>15002.776991731587</v>
      </c>
      <c r="J176" s="12">
        <f t="shared" si="46"/>
        <v>0</v>
      </c>
      <c r="K176" t="s">
        <v>913</v>
      </c>
    </row>
    <row r="177" spans="1:11" ht="15.6" x14ac:dyDescent="0.3">
      <c r="A177" s="25" t="s">
        <v>224</v>
      </c>
      <c r="B177" s="31" t="s">
        <v>76</v>
      </c>
      <c r="C177" s="32" t="s">
        <v>200</v>
      </c>
      <c r="D177" s="33">
        <v>3645.766700737458</v>
      </c>
      <c r="E177" s="10">
        <v>0</v>
      </c>
      <c r="F177" s="10">
        <v>0</v>
      </c>
      <c r="G177" s="10">
        <f t="shared" si="43"/>
        <v>0</v>
      </c>
      <c r="H177" s="11">
        <f t="shared" si="44"/>
        <v>0</v>
      </c>
      <c r="I177" s="10">
        <f t="shared" si="45"/>
        <v>3645.766700737458</v>
      </c>
      <c r="J177" s="12">
        <f t="shared" si="46"/>
        <v>0</v>
      </c>
      <c r="K177" t="s">
        <v>913</v>
      </c>
    </row>
    <row r="178" spans="1:11" ht="15.6" x14ac:dyDescent="0.3">
      <c r="A178" s="25" t="s">
        <v>224</v>
      </c>
      <c r="B178" s="31" t="s">
        <v>78</v>
      </c>
      <c r="C178" s="32" t="s">
        <v>200</v>
      </c>
      <c r="D178" s="33">
        <v>14956.153681895534</v>
      </c>
      <c r="E178" s="10">
        <v>0</v>
      </c>
      <c r="F178" s="10">
        <v>0</v>
      </c>
      <c r="G178" s="10">
        <f t="shared" si="43"/>
        <v>0</v>
      </c>
      <c r="H178" s="11">
        <f t="shared" si="44"/>
        <v>0</v>
      </c>
      <c r="I178" s="10">
        <f t="shared" si="45"/>
        <v>14956.153681895534</v>
      </c>
      <c r="J178" s="12">
        <f t="shared" si="46"/>
        <v>0</v>
      </c>
      <c r="K178" t="s">
        <v>913</v>
      </c>
    </row>
    <row r="179" spans="1:11" ht="15.6" x14ac:dyDescent="0.3">
      <c r="A179" s="25" t="s">
        <v>224</v>
      </c>
      <c r="B179" s="31" t="s">
        <v>31</v>
      </c>
      <c r="C179" s="32" t="s">
        <v>200</v>
      </c>
      <c r="D179" s="33">
        <v>2368.3225997353861</v>
      </c>
      <c r="E179" s="10">
        <v>0</v>
      </c>
      <c r="F179" s="10">
        <v>0</v>
      </c>
      <c r="G179" s="10">
        <f t="shared" si="43"/>
        <v>0</v>
      </c>
      <c r="H179" s="11">
        <f t="shared" si="44"/>
        <v>0</v>
      </c>
      <c r="I179" s="10">
        <f t="shared" si="45"/>
        <v>2368.3225997353861</v>
      </c>
      <c r="J179" s="12">
        <f t="shared" si="46"/>
        <v>0</v>
      </c>
      <c r="K179" t="s">
        <v>913</v>
      </c>
    </row>
    <row r="180" spans="1:11" ht="15.6" x14ac:dyDescent="0.3">
      <c r="A180" s="25" t="s">
        <v>224</v>
      </c>
      <c r="B180" s="31" t="s">
        <v>81</v>
      </c>
      <c r="C180" s="32" t="s">
        <v>200</v>
      </c>
      <c r="D180" s="33">
        <v>2936.8613818436356</v>
      </c>
      <c r="E180" s="10">
        <v>0</v>
      </c>
      <c r="F180" s="10">
        <v>0</v>
      </c>
      <c r="G180" s="10">
        <f t="shared" si="43"/>
        <v>0</v>
      </c>
      <c r="H180" s="11">
        <f t="shared" si="44"/>
        <v>0</v>
      </c>
      <c r="I180" s="10">
        <f t="shared" si="45"/>
        <v>2936.8613818436356</v>
      </c>
      <c r="J180" s="12">
        <f t="shared" si="46"/>
        <v>0</v>
      </c>
      <c r="K180" t="s">
        <v>913</v>
      </c>
    </row>
    <row r="181" spans="1:11" ht="15.6" x14ac:dyDescent="0.3">
      <c r="A181" s="25" t="s">
        <v>224</v>
      </c>
      <c r="B181" s="31" t="s">
        <v>83</v>
      </c>
      <c r="C181" s="32" t="s">
        <v>200</v>
      </c>
      <c r="D181" s="33">
        <v>2590.6370811487359</v>
      </c>
      <c r="E181" s="10">
        <v>0</v>
      </c>
      <c r="F181" s="10">
        <v>0</v>
      </c>
      <c r="G181" s="10">
        <f t="shared" si="43"/>
        <v>0</v>
      </c>
      <c r="H181" s="11">
        <f t="shared" si="44"/>
        <v>0</v>
      </c>
      <c r="I181" s="10">
        <f t="shared" si="45"/>
        <v>2590.6370811487359</v>
      </c>
      <c r="J181" s="12">
        <f t="shared" si="46"/>
        <v>0</v>
      </c>
      <c r="K181" t="s">
        <v>913</v>
      </c>
    </row>
    <row r="182" spans="1:11" ht="15.6" x14ac:dyDescent="0.3">
      <c r="A182" s="25" t="s">
        <v>224</v>
      </c>
      <c r="B182" s="31" t="s">
        <v>111</v>
      </c>
      <c r="C182" s="32" t="s">
        <v>200</v>
      </c>
      <c r="D182" s="33">
        <v>67367.70427775837</v>
      </c>
      <c r="E182" s="10">
        <v>0</v>
      </c>
      <c r="F182" s="10">
        <v>0</v>
      </c>
      <c r="G182" s="10">
        <f t="shared" si="43"/>
        <v>0</v>
      </c>
      <c r="H182" s="11">
        <f t="shared" si="44"/>
        <v>0</v>
      </c>
      <c r="I182" s="10">
        <f t="shared" si="45"/>
        <v>67367.70427775837</v>
      </c>
      <c r="J182" s="12">
        <f t="shared" si="46"/>
        <v>0</v>
      </c>
      <c r="K182" t="s">
        <v>913</v>
      </c>
    </row>
    <row r="183" spans="1:11" ht="15.6" x14ac:dyDescent="0.3">
      <c r="A183" s="25" t="s">
        <v>224</v>
      </c>
      <c r="B183" s="31" t="s">
        <v>87</v>
      </c>
      <c r="C183" s="32" t="s">
        <v>200</v>
      </c>
      <c r="D183" s="33">
        <v>1008.4192999999999</v>
      </c>
      <c r="E183" s="10">
        <v>0</v>
      </c>
      <c r="F183" s="10">
        <v>0</v>
      </c>
      <c r="G183" s="10">
        <f t="shared" si="43"/>
        <v>0</v>
      </c>
      <c r="H183" s="11">
        <f t="shared" si="44"/>
        <v>0</v>
      </c>
      <c r="I183" s="10">
        <f t="shared" si="45"/>
        <v>1008.4192999999999</v>
      </c>
      <c r="J183" s="12">
        <f t="shared" si="46"/>
        <v>0</v>
      </c>
      <c r="K183" t="s">
        <v>913</v>
      </c>
    </row>
    <row r="184" spans="1:11" ht="15.6" x14ac:dyDescent="0.3">
      <c r="A184" s="25" t="s">
        <v>224</v>
      </c>
      <c r="B184" s="31" t="s">
        <v>89</v>
      </c>
      <c r="C184" s="32" t="s">
        <v>200</v>
      </c>
      <c r="D184" s="33">
        <v>555.28570000000002</v>
      </c>
      <c r="E184" s="10">
        <v>0</v>
      </c>
      <c r="F184" s="10">
        <v>0</v>
      </c>
      <c r="G184" s="10">
        <f t="shared" si="43"/>
        <v>0</v>
      </c>
      <c r="H184" s="11">
        <f t="shared" si="44"/>
        <v>0</v>
      </c>
      <c r="I184" s="10">
        <f t="shared" si="45"/>
        <v>555.28570000000002</v>
      </c>
      <c r="J184" s="12">
        <f t="shared" si="46"/>
        <v>0</v>
      </c>
      <c r="K184" t="s">
        <v>913</v>
      </c>
    </row>
    <row r="185" spans="1:11" ht="15.6" x14ac:dyDescent="0.3">
      <c r="A185" s="1" t="s">
        <v>225</v>
      </c>
      <c r="B185" s="34" t="s">
        <v>226</v>
      </c>
      <c r="C185" s="18" t="s">
        <v>51</v>
      </c>
      <c r="D185" s="4">
        <f>SUM(D186+D201+D214+D226)</f>
        <v>15943.877</v>
      </c>
      <c r="E185" s="4">
        <f>SUM(E186+E201+E214+E226)</f>
        <v>277.75839999999999</v>
      </c>
      <c r="F185" s="4">
        <f>SUM(F186+F201+F214+F226)</f>
        <v>0</v>
      </c>
      <c r="G185" s="4">
        <f>SUM(G186+G201+G214+G226)</f>
        <v>0</v>
      </c>
      <c r="H185" s="4">
        <f>SUM(H186+H201+H214+H226)</f>
        <v>277.75839999999999</v>
      </c>
      <c r="I185" s="4">
        <f>SUM(I186+I201+I214+I226)</f>
        <v>15666.118600000002</v>
      </c>
      <c r="J185" s="5">
        <f>IFERROR(H185/D185,0)</f>
        <v>1.7421007450070018E-2</v>
      </c>
      <c r="K185" t="s">
        <v>914</v>
      </c>
    </row>
    <row r="186" spans="1:11" ht="15.6" x14ac:dyDescent="0.3">
      <c r="A186" s="1" t="s">
        <v>227</v>
      </c>
      <c r="B186" s="2" t="s">
        <v>228</v>
      </c>
      <c r="C186" s="18" t="s">
        <v>51</v>
      </c>
      <c r="D186" s="4">
        <f>SUM(D187:D200)</f>
        <v>6805.12</v>
      </c>
      <c r="E186" s="4">
        <f>SUM(E187:E200)</f>
        <v>38.72</v>
      </c>
      <c r="F186" s="4">
        <f>SUM(F187:F200)</f>
        <v>0</v>
      </c>
      <c r="G186" s="4">
        <f>SUM(G187:G200)</f>
        <v>0</v>
      </c>
      <c r="H186" s="4">
        <f>SUM(H187:H200)</f>
        <v>38.72</v>
      </c>
      <c r="I186" s="4">
        <f>SUM(I187:I200)</f>
        <v>6766.4</v>
      </c>
      <c r="J186" s="5">
        <f t="shared" ref="J186:J200" si="47">IFERROR(H186/D186,0)</f>
        <v>5.6898335371014762E-3</v>
      </c>
      <c r="K186" t="s">
        <v>915</v>
      </c>
    </row>
    <row r="187" spans="1:11" ht="15.6" x14ac:dyDescent="0.3">
      <c r="A187" s="6" t="s">
        <v>229</v>
      </c>
      <c r="B187" s="31" t="s">
        <v>54</v>
      </c>
      <c r="C187" s="32" t="s">
        <v>51</v>
      </c>
      <c r="D187" s="9">
        <v>459.62</v>
      </c>
      <c r="E187" s="11">
        <v>38.72</v>
      </c>
      <c r="F187" s="11">
        <v>0</v>
      </c>
      <c r="G187" s="11">
        <f t="shared" ref="G187:G200" si="48">SUM(DK190+DL190+DM190+DN190+DW190+EE190+EM190+EN190+EO190+EP190+EQ190+ER190+ES190)</f>
        <v>0</v>
      </c>
      <c r="H187" s="11">
        <f t="shared" ref="H187:H200" si="49">+F187+E187</f>
        <v>38.72</v>
      </c>
      <c r="I187" s="10">
        <f t="shared" ref="I187:I200" si="50">+D187-H187</f>
        <v>420.9</v>
      </c>
      <c r="J187" s="12">
        <f t="shared" si="47"/>
        <v>8.4243505504547234E-2</v>
      </c>
      <c r="K187" t="s">
        <v>916</v>
      </c>
    </row>
    <row r="188" spans="1:11" ht="15.6" x14ac:dyDescent="0.3">
      <c r="A188" s="6" t="s">
        <v>230</v>
      </c>
      <c r="B188" s="31" t="s">
        <v>56</v>
      </c>
      <c r="C188" s="32" t="s">
        <v>51</v>
      </c>
      <c r="D188" s="9">
        <v>304.13</v>
      </c>
      <c r="E188" s="11">
        <v>0</v>
      </c>
      <c r="F188" s="11">
        <v>0</v>
      </c>
      <c r="G188" s="11">
        <f t="shared" si="48"/>
        <v>0</v>
      </c>
      <c r="H188" s="11">
        <f t="shared" si="49"/>
        <v>0</v>
      </c>
      <c r="I188" s="10">
        <f t="shared" si="50"/>
        <v>304.13</v>
      </c>
      <c r="J188" s="12">
        <f t="shared" si="47"/>
        <v>0</v>
      </c>
      <c r="K188" t="s">
        <v>917</v>
      </c>
    </row>
    <row r="189" spans="1:11" ht="15.6" x14ac:dyDescent="0.3">
      <c r="A189" s="6" t="s">
        <v>231</v>
      </c>
      <c r="B189" s="31" t="s">
        <v>58</v>
      </c>
      <c r="C189" s="32" t="s">
        <v>51</v>
      </c>
      <c r="D189" s="9">
        <v>1929.7</v>
      </c>
      <c r="E189" s="11">
        <v>0</v>
      </c>
      <c r="F189" s="11">
        <v>0</v>
      </c>
      <c r="G189" s="11">
        <f t="shared" si="48"/>
        <v>0</v>
      </c>
      <c r="H189" s="11">
        <f t="shared" si="49"/>
        <v>0</v>
      </c>
      <c r="I189" s="10">
        <f t="shared" si="50"/>
        <v>1929.7</v>
      </c>
      <c r="J189" s="12">
        <f t="shared" si="47"/>
        <v>0</v>
      </c>
      <c r="K189" t="s">
        <v>918</v>
      </c>
    </row>
    <row r="190" spans="1:11" ht="15.6" x14ac:dyDescent="0.3">
      <c r="A190" s="6" t="s">
        <v>232</v>
      </c>
      <c r="B190" s="31" t="s">
        <v>60</v>
      </c>
      <c r="C190" s="32" t="s">
        <v>51</v>
      </c>
      <c r="D190" s="9">
        <v>1346.55</v>
      </c>
      <c r="E190" s="11">
        <v>0</v>
      </c>
      <c r="F190" s="11">
        <v>0</v>
      </c>
      <c r="G190" s="11">
        <f t="shared" si="48"/>
        <v>0</v>
      </c>
      <c r="H190" s="11">
        <f t="shared" si="49"/>
        <v>0</v>
      </c>
      <c r="I190" s="10">
        <f t="shared" si="50"/>
        <v>1346.55</v>
      </c>
      <c r="J190" s="12">
        <f t="shared" si="47"/>
        <v>0</v>
      </c>
      <c r="K190" t="s">
        <v>919</v>
      </c>
    </row>
    <row r="191" spans="1:11" ht="15.6" x14ac:dyDescent="0.3">
      <c r="A191" s="6" t="s">
        <v>233</v>
      </c>
      <c r="B191" s="31" t="s">
        <v>27</v>
      </c>
      <c r="C191" s="32" t="s">
        <v>51</v>
      </c>
      <c r="D191" s="9">
        <v>1625.472</v>
      </c>
      <c r="E191" s="11">
        <v>0</v>
      </c>
      <c r="F191" s="11">
        <v>0</v>
      </c>
      <c r="G191" s="11">
        <f t="shared" si="48"/>
        <v>0</v>
      </c>
      <c r="H191" s="11">
        <f t="shared" si="49"/>
        <v>0</v>
      </c>
      <c r="I191" s="10">
        <f t="shared" si="50"/>
        <v>1625.472</v>
      </c>
      <c r="J191" s="12">
        <f t="shared" si="47"/>
        <v>0</v>
      </c>
      <c r="K191" t="s">
        <v>920</v>
      </c>
    </row>
    <row r="192" spans="1:11" ht="15.6" x14ac:dyDescent="0.3">
      <c r="A192" s="6" t="s">
        <v>234</v>
      </c>
      <c r="B192" s="31" t="s">
        <v>63</v>
      </c>
      <c r="C192" s="32" t="s">
        <v>51</v>
      </c>
      <c r="D192" s="9">
        <v>155.65799999999999</v>
      </c>
      <c r="E192" s="11">
        <v>0</v>
      </c>
      <c r="F192" s="11">
        <v>0</v>
      </c>
      <c r="G192" s="11">
        <f t="shared" si="48"/>
        <v>0</v>
      </c>
      <c r="H192" s="11">
        <f t="shared" si="49"/>
        <v>0</v>
      </c>
      <c r="I192" s="10">
        <f t="shared" si="50"/>
        <v>155.65799999999999</v>
      </c>
      <c r="J192" s="12">
        <f t="shared" si="47"/>
        <v>0</v>
      </c>
      <c r="K192" t="s">
        <v>921</v>
      </c>
    </row>
    <row r="193" spans="1:11" ht="15.6" x14ac:dyDescent="0.3">
      <c r="A193" s="6" t="s">
        <v>235</v>
      </c>
      <c r="B193" s="31" t="s">
        <v>16</v>
      </c>
      <c r="C193" s="32" t="s">
        <v>51</v>
      </c>
      <c r="D193" s="9">
        <v>785.7</v>
      </c>
      <c r="E193" s="11">
        <v>0</v>
      </c>
      <c r="F193" s="11">
        <v>0</v>
      </c>
      <c r="G193" s="11">
        <f t="shared" si="48"/>
        <v>0</v>
      </c>
      <c r="H193" s="11">
        <f t="shared" si="49"/>
        <v>0</v>
      </c>
      <c r="I193" s="10">
        <f t="shared" si="50"/>
        <v>785.7</v>
      </c>
      <c r="J193" s="12">
        <f t="shared" si="47"/>
        <v>0</v>
      </c>
      <c r="K193" t="s">
        <v>922</v>
      </c>
    </row>
    <row r="194" spans="1:11" ht="15.6" x14ac:dyDescent="0.3">
      <c r="A194" s="6" t="s">
        <v>236</v>
      </c>
      <c r="B194" s="31" t="s">
        <v>66</v>
      </c>
      <c r="C194" s="32" t="s">
        <v>51</v>
      </c>
      <c r="D194" s="9">
        <v>95</v>
      </c>
      <c r="E194" s="11">
        <v>0</v>
      </c>
      <c r="F194" s="11">
        <v>0</v>
      </c>
      <c r="G194" s="11">
        <f t="shared" si="48"/>
        <v>0</v>
      </c>
      <c r="H194" s="11">
        <f t="shared" si="49"/>
        <v>0</v>
      </c>
      <c r="I194" s="10">
        <f t="shared" si="50"/>
        <v>95</v>
      </c>
      <c r="J194" s="12">
        <f t="shared" si="47"/>
        <v>0</v>
      </c>
      <c r="K194" t="s">
        <v>923</v>
      </c>
    </row>
    <row r="195" spans="1:11" ht="15.6" x14ac:dyDescent="0.3">
      <c r="A195" s="6" t="s">
        <v>237</v>
      </c>
      <c r="B195" s="31" t="s">
        <v>29</v>
      </c>
      <c r="C195" s="32" t="s">
        <v>51</v>
      </c>
      <c r="D195" s="9">
        <v>26.79</v>
      </c>
      <c r="E195" s="11">
        <v>0</v>
      </c>
      <c r="F195" s="11">
        <v>0</v>
      </c>
      <c r="G195" s="11">
        <f t="shared" si="48"/>
        <v>0</v>
      </c>
      <c r="H195" s="11">
        <f t="shared" si="49"/>
        <v>0</v>
      </c>
      <c r="I195" s="10">
        <f t="shared" si="50"/>
        <v>26.79</v>
      </c>
      <c r="J195" s="12">
        <f t="shared" si="47"/>
        <v>0</v>
      </c>
      <c r="K195" t="s">
        <v>924</v>
      </c>
    </row>
    <row r="196" spans="1:11" ht="15.6" x14ac:dyDescent="0.3">
      <c r="A196" s="6" t="s">
        <v>238</v>
      </c>
      <c r="B196" s="31" t="s">
        <v>19</v>
      </c>
      <c r="C196" s="32" t="s">
        <v>51</v>
      </c>
      <c r="D196" s="9">
        <v>9.6999999999999993</v>
      </c>
      <c r="E196" s="11">
        <v>0</v>
      </c>
      <c r="F196" s="11">
        <v>0</v>
      </c>
      <c r="G196" s="11">
        <f t="shared" si="48"/>
        <v>0</v>
      </c>
      <c r="H196" s="11">
        <f t="shared" si="49"/>
        <v>0</v>
      </c>
      <c r="I196" s="10">
        <f t="shared" si="50"/>
        <v>9.6999999999999993</v>
      </c>
      <c r="J196" s="12">
        <f t="shared" si="47"/>
        <v>0</v>
      </c>
      <c r="K196" t="s">
        <v>925</v>
      </c>
    </row>
    <row r="197" spans="1:11" ht="15.6" x14ac:dyDescent="0.3">
      <c r="A197" s="6" t="s">
        <v>239</v>
      </c>
      <c r="B197" s="31" t="s">
        <v>76</v>
      </c>
      <c r="C197" s="32" t="s">
        <v>51</v>
      </c>
      <c r="D197" s="9">
        <v>6.1</v>
      </c>
      <c r="E197" s="11">
        <v>0</v>
      </c>
      <c r="F197" s="11">
        <v>0</v>
      </c>
      <c r="G197" s="11">
        <f t="shared" si="48"/>
        <v>0</v>
      </c>
      <c r="H197" s="11">
        <f t="shared" si="49"/>
        <v>0</v>
      </c>
      <c r="I197" s="10">
        <f t="shared" si="50"/>
        <v>6.1</v>
      </c>
      <c r="J197" s="12">
        <f t="shared" si="47"/>
        <v>0</v>
      </c>
      <c r="K197" t="s">
        <v>926</v>
      </c>
    </row>
    <row r="198" spans="1:11" ht="15.6" x14ac:dyDescent="0.3">
      <c r="A198" s="6" t="s">
        <v>240</v>
      </c>
      <c r="B198" s="31" t="s">
        <v>31</v>
      </c>
      <c r="C198" s="32" t="s">
        <v>51</v>
      </c>
      <c r="D198" s="9">
        <v>20.6</v>
      </c>
      <c r="E198" s="11">
        <v>0</v>
      </c>
      <c r="F198" s="11">
        <v>0</v>
      </c>
      <c r="G198" s="11">
        <f t="shared" si="48"/>
        <v>0</v>
      </c>
      <c r="H198" s="11">
        <f t="shared" si="49"/>
        <v>0</v>
      </c>
      <c r="I198" s="10">
        <f t="shared" si="50"/>
        <v>20.6</v>
      </c>
      <c r="J198" s="12">
        <f t="shared" si="47"/>
        <v>0</v>
      </c>
      <c r="K198" t="s">
        <v>927</v>
      </c>
    </row>
    <row r="199" spans="1:11" ht="15.6" x14ac:dyDescent="0.3">
      <c r="A199" s="6" t="s">
        <v>241</v>
      </c>
      <c r="B199" s="31" t="s">
        <v>111</v>
      </c>
      <c r="C199" s="32" t="s">
        <v>51</v>
      </c>
      <c r="D199" s="9">
        <v>39.200000000000003</v>
      </c>
      <c r="E199" s="11">
        <v>0</v>
      </c>
      <c r="F199" s="11">
        <v>0</v>
      </c>
      <c r="G199" s="11">
        <f t="shared" si="48"/>
        <v>0</v>
      </c>
      <c r="H199" s="11">
        <f t="shared" si="49"/>
        <v>0</v>
      </c>
      <c r="I199" s="10">
        <f t="shared" si="50"/>
        <v>39.200000000000003</v>
      </c>
      <c r="J199" s="12">
        <f t="shared" si="47"/>
        <v>0</v>
      </c>
      <c r="K199" t="s">
        <v>928</v>
      </c>
    </row>
    <row r="200" spans="1:11" ht="15.6" x14ac:dyDescent="0.3">
      <c r="A200" s="6" t="s">
        <v>242</v>
      </c>
      <c r="B200" s="31" t="s">
        <v>89</v>
      </c>
      <c r="C200" s="32" t="s">
        <v>51</v>
      </c>
      <c r="D200" s="9">
        <v>0.9</v>
      </c>
      <c r="E200" s="11">
        <v>0</v>
      </c>
      <c r="F200" s="11">
        <v>0</v>
      </c>
      <c r="G200" s="11">
        <f t="shared" si="48"/>
        <v>0</v>
      </c>
      <c r="H200" s="11">
        <f t="shared" si="49"/>
        <v>0</v>
      </c>
      <c r="I200" s="10">
        <f t="shared" si="50"/>
        <v>0.9</v>
      </c>
      <c r="J200" s="12">
        <f t="shared" si="47"/>
        <v>0</v>
      </c>
      <c r="K200" t="s">
        <v>929</v>
      </c>
    </row>
    <row r="201" spans="1:11" ht="15.6" x14ac:dyDescent="0.3">
      <c r="A201" s="1" t="s">
        <v>243</v>
      </c>
      <c r="B201" s="2" t="s">
        <v>244</v>
      </c>
      <c r="C201" s="18" t="s">
        <v>51</v>
      </c>
      <c r="D201" s="4">
        <f>SUM(D202:D213)</f>
        <v>1142.597</v>
      </c>
      <c r="E201" s="4">
        <f>SUM(E202:E213)</f>
        <v>0</v>
      </c>
      <c r="F201" s="4">
        <f>SUM(F202:F213)</f>
        <v>0</v>
      </c>
      <c r="G201" s="4">
        <f>SUM(G202:G213)</f>
        <v>0</v>
      </c>
      <c r="H201" s="4">
        <f>SUM(H202:H213)</f>
        <v>0</v>
      </c>
      <c r="I201" s="4">
        <f>SUM(I202:I213)</f>
        <v>1142.597</v>
      </c>
      <c r="J201" s="5">
        <f t="shared" ref="J201:J213" si="51">IFERROR(H201/D201,0)</f>
        <v>0</v>
      </c>
      <c r="K201" t="s">
        <v>930</v>
      </c>
    </row>
    <row r="202" spans="1:11" ht="15.6" x14ac:dyDescent="0.3">
      <c r="A202" s="6" t="s">
        <v>245</v>
      </c>
      <c r="B202" s="31" t="s">
        <v>54</v>
      </c>
      <c r="C202" s="32" t="s">
        <v>51</v>
      </c>
      <c r="D202" s="14">
        <v>557.81100000000004</v>
      </c>
      <c r="E202" s="11">
        <v>0</v>
      </c>
      <c r="F202" s="11">
        <v>0</v>
      </c>
      <c r="G202" s="11">
        <f t="shared" ref="G202:G213" si="52">SUM(DK206+DL206+DM206+DN206+DW206+EE206+EM206+EN206+EO206+EP206+EQ206+ER206+ES206)</f>
        <v>0</v>
      </c>
      <c r="H202" s="11">
        <f t="shared" ref="H202:H213" si="53">+F202+E202</f>
        <v>0</v>
      </c>
      <c r="I202" s="10">
        <f t="shared" ref="I202:I213" si="54">+D202-H202</f>
        <v>557.81100000000004</v>
      </c>
      <c r="J202" s="12">
        <f t="shared" si="51"/>
        <v>0</v>
      </c>
      <c r="K202" t="s">
        <v>931</v>
      </c>
    </row>
    <row r="203" spans="1:11" ht="15.6" x14ac:dyDescent="0.3">
      <c r="A203" s="6" t="s">
        <v>246</v>
      </c>
      <c r="B203" s="31" t="s">
        <v>56</v>
      </c>
      <c r="C203" s="32" t="s">
        <v>51</v>
      </c>
      <c r="D203" s="14">
        <v>64.947000000000003</v>
      </c>
      <c r="E203" s="11">
        <v>0</v>
      </c>
      <c r="F203" s="11">
        <v>0</v>
      </c>
      <c r="G203" s="11">
        <f t="shared" si="52"/>
        <v>0</v>
      </c>
      <c r="H203" s="11">
        <f t="shared" si="53"/>
        <v>0</v>
      </c>
      <c r="I203" s="10">
        <f t="shared" si="54"/>
        <v>64.947000000000003</v>
      </c>
      <c r="J203" s="12">
        <f t="shared" si="51"/>
        <v>0</v>
      </c>
      <c r="K203" t="s">
        <v>932</v>
      </c>
    </row>
    <row r="204" spans="1:11" ht="15.6" x14ac:dyDescent="0.3">
      <c r="A204" s="6" t="s">
        <v>247</v>
      </c>
      <c r="B204" s="31" t="s">
        <v>58</v>
      </c>
      <c r="C204" s="32" t="s">
        <v>51</v>
      </c>
      <c r="D204" s="14">
        <v>46.7</v>
      </c>
      <c r="E204" s="11">
        <v>0</v>
      </c>
      <c r="F204" s="11">
        <v>0</v>
      </c>
      <c r="G204" s="11">
        <f t="shared" si="52"/>
        <v>0</v>
      </c>
      <c r="H204" s="11">
        <f t="shared" si="53"/>
        <v>0</v>
      </c>
      <c r="I204" s="10">
        <f t="shared" si="54"/>
        <v>46.7</v>
      </c>
      <c r="J204" s="12">
        <f t="shared" si="51"/>
        <v>0</v>
      </c>
      <c r="K204" t="s">
        <v>933</v>
      </c>
    </row>
    <row r="205" spans="1:11" ht="15.6" x14ac:dyDescent="0.3">
      <c r="A205" s="6" t="s">
        <v>248</v>
      </c>
      <c r="B205" s="31" t="s">
        <v>60</v>
      </c>
      <c r="C205" s="32" t="s">
        <v>51</v>
      </c>
      <c r="D205" s="14">
        <v>1.04</v>
      </c>
      <c r="E205" s="11">
        <v>0</v>
      </c>
      <c r="F205" s="11">
        <v>0</v>
      </c>
      <c r="G205" s="11">
        <f t="shared" si="52"/>
        <v>0</v>
      </c>
      <c r="H205" s="11">
        <f t="shared" si="53"/>
        <v>0</v>
      </c>
      <c r="I205" s="10">
        <f t="shared" si="54"/>
        <v>1.04</v>
      </c>
      <c r="J205" s="12">
        <f t="shared" si="51"/>
        <v>0</v>
      </c>
      <c r="K205" t="s">
        <v>934</v>
      </c>
    </row>
    <row r="206" spans="1:11" ht="15.6" x14ac:dyDescent="0.3">
      <c r="A206" s="6" t="s">
        <v>249</v>
      </c>
      <c r="B206" s="31" t="s">
        <v>27</v>
      </c>
      <c r="C206" s="32" t="s">
        <v>51</v>
      </c>
      <c r="D206" s="14">
        <v>164.45699999999999</v>
      </c>
      <c r="E206" s="11">
        <v>0</v>
      </c>
      <c r="F206" s="11">
        <v>0</v>
      </c>
      <c r="G206" s="11">
        <f t="shared" si="52"/>
        <v>0</v>
      </c>
      <c r="H206" s="11">
        <f t="shared" si="53"/>
        <v>0</v>
      </c>
      <c r="I206" s="10">
        <f t="shared" si="54"/>
        <v>164.45699999999999</v>
      </c>
      <c r="J206" s="12">
        <f t="shared" si="51"/>
        <v>0</v>
      </c>
      <c r="K206" t="s">
        <v>935</v>
      </c>
    </row>
    <row r="207" spans="1:11" ht="15.6" x14ac:dyDescent="0.3">
      <c r="A207" s="6" t="s">
        <v>250</v>
      </c>
      <c r="B207" s="31" t="s">
        <v>63</v>
      </c>
      <c r="C207" s="32" t="s">
        <v>51</v>
      </c>
      <c r="D207" s="14">
        <v>17.102</v>
      </c>
      <c r="E207" s="11">
        <v>0</v>
      </c>
      <c r="F207" s="11">
        <v>0</v>
      </c>
      <c r="G207" s="11">
        <f t="shared" si="52"/>
        <v>0</v>
      </c>
      <c r="H207" s="11">
        <f t="shared" si="53"/>
        <v>0</v>
      </c>
      <c r="I207" s="10">
        <f t="shared" si="54"/>
        <v>17.102</v>
      </c>
      <c r="J207" s="12">
        <f t="shared" si="51"/>
        <v>0</v>
      </c>
      <c r="K207" t="s">
        <v>936</v>
      </c>
    </row>
    <row r="208" spans="1:11" ht="15.6" x14ac:dyDescent="0.3">
      <c r="A208" s="6" t="s">
        <v>251</v>
      </c>
      <c r="B208" s="31" t="s">
        <v>72</v>
      </c>
      <c r="C208" s="32" t="s">
        <v>51</v>
      </c>
      <c r="D208" s="14">
        <v>163.52000000000001</v>
      </c>
      <c r="E208" s="11">
        <v>0</v>
      </c>
      <c r="F208" s="11">
        <v>0</v>
      </c>
      <c r="G208" s="11">
        <f t="shared" si="52"/>
        <v>0</v>
      </c>
      <c r="H208" s="11">
        <f t="shared" si="53"/>
        <v>0</v>
      </c>
      <c r="I208" s="10">
        <f t="shared" si="54"/>
        <v>163.52000000000001</v>
      </c>
      <c r="J208" s="12">
        <f t="shared" si="51"/>
        <v>0</v>
      </c>
      <c r="K208" t="s">
        <v>937</v>
      </c>
    </row>
    <row r="209" spans="1:11" ht="15.6" x14ac:dyDescent="0.3">
      <c r="A209" s="6" t="s">
        <v>252</v>
      </c>
      <c r="B209" s="31" t="s">
        <v>29</v>
      </c>
      <c r="C209" s="32" t="s">
        <v>51</v>
      </c>
      <c r="D209" s="14">
        <v>55.72</v>
      </c>
      <c r="E209" s="11">
        <v>0</v>
      </c>
      <c r="F209" s="11">
        <v>0</v>
      </c>
      <c r="G209" s="11">
        <f t="shared" si="52"/>
        <v>0</v>
      </c>
      <c r="H209" s="11">
        <f t="shared" si="53"/>
        <v>0</v>
      </c>
      <c r="I209" s="10">
        <f t="shared" si="54"/>
        <v>55.72</v>
      </c>
      <c r="J209" s="12">
        <f t="shared" si="51"/>
        <v>0</v>
      </c>
      <c r="K209" t="s">
        <v>938</v>
      </c>
    </row>
    <row r="210" spans="1:11" ht="15.6" x14ac:dyDescent="0.3">
      <c r="A210" s="6" t="s">
        <v>253</v>
      </c>
      <c r="B210" s="31" t="s">
        <v>19</v>
      </c>
      <c r="C210" s="32" t="s">
        <v>51</v>
      </c>
      <c r="D210" s="14">
        <v>24.8</v>
      </c>
      <c r="E210" s="11">
        <v>0</v>
      </c>
      <c r="F210" s="11">
        <v>0</v>
      </c>
      <c r="G210" s="11">
        <f t="shared" si="52"/>
        <v>0</v>
      </c>
      <c r="H210" s="11">
        <f t="shared" si="53"/>
        <v>0</v>
      </c>
      <c r="I210" s="10">
        <f t="shared" si="54"/>
        <v>24.8</v>
      </c>
      <c r="J210" s="12">
        <f t="shared" si="51"/>
        <v>0</v>
      </c>
      <c r="K210" t="s">
        <v>939</v>
      </c>
    </row>
    <row r="211" spans="1:11" ht="15.6" x14ac:dyDescent="0.3">
      <c r="A211" s="6" t="s">
        <v>254</v>
      </c>
      <c r="B211" s="31" t="s">
        <v>76</v>
      </c>
      <c r="C211" s="32" t="s">
        <v>51</v>
      </c>
      <c r="D211" s="14">
        <v>23.87</v>
      </c>
      <c r="E211" s="11">
        <v>0</v>
      </c>
      <c r="F211" s="11">
        <v>0</v>
      </c>
      <c r="G211" s="11">
        <f t="shared" si="52"/>
        <v>0</v>
      </c>
      <c r="H211" s="11">
        <f t="shared" si="53"/>
        <v>0</v>
      </c>
      <c r="I211" s="10">
        <f t="shared" si="54"/>
        <v>23.87</v>
      </c>
      <c r="J211" s="12">
        <f t="shared" si="51"/>
        <v>0</v>
      </c>
      <c r="K211" t="s">
        <v>940</v>
      </c>
    </row>
    <row r="212" spans="1:11" ht="15.6" x14ac:dyDescent="0.3">
      <c r="A212" s="6" t="s">
        <v>255</v>
      </c>
      <c r="B212" s="31" t="s">
        <v>78</v>
      </c>
      <c r="C212" s="32" t="s">
        <v>51</v>
      </c>
      <c r="D212" s="14">
        <v>16</v>
      </c>
      <c r="E212" s="11">
        <v>0</v>
      </c>
      <c r="F212" s="11">
        <v>0</v>
      </c>
      <c r="G212" s="11">
        <f t="shared" si="52"/>
        <v>0</v>
      </c>
      <c r="H212" s="11">
        <f t="shared" si="53"/>
        <v>0</v>
      </c>
      <c r="I212" s="10">
        <f t="shared" si="54"/>
        <v>16</v>
      </c>
      <c r="J212" s="12">
        <f t="shared" si="51"/>
        <v>0</v>
      </c>
      <c r="K212" t="s">
        <v>941</v>
      </c>
    </row>
    <row r="213" spans="1:11" ht="15.6" x14ac:dyDescent="0.3">
      <c r="A213" s="6" t="s">
        <v>256</v>
      </c>
      <c r="B213" s="31" t="s">
        <v>31</v>
      </c>
      <c r="C213" s="32" t="s">
        <v>51</v>
      </c>
      <c r="D213" s="14">
        <v>6.63</v>
      </c>
      <c r="E213" s="11">
        <v>0</v>
      </c>
      <c r="F213" s="11">
        <v>0</v>
      </c>
      <c r="G213" s="11">
        <f t="shared" si="52"/>
        <v>0</v>
      </c>
      <c r="H213" s="11">
        <f t="shared" si="53"/>
        <v>0</v>
      </c>
      <c r="I213" s="10">
        <f t="shared" si="54"/>
        <v>6.63</v>
      </c>
      <c r="J213" s="12">
        <f t="shared" si="51"/>
        <v>0</v>
      </c>
      <c r="K213" t="s">
        <v>942</v>
      </c>
    </row>
    <row r="214" spans="1:11" ht="15.6" x14ac:dyDescent="0.3">
      <c r="A214" s="1" t="s">
        <v>257</v>
      </c>
      <c r="B214" s="2" t="s">
        <v>258</v>
      </c>
      <c r="C214" s="18" t="s">
        <v>51</v>
      </c>
      <c r="D214" s="4">
        <f>SUM(D215:D225)</f>
        <v>7375.96</v>
      </c>
      <c r="E214" s="4">
        <f>SUM(E215:E225)</f>
        <v>239.0384</v>
      </c>
      <c r="F214" s="4">
        <f>SUM(F215:F225)</f>
        <v>0</v>
      </c>
      <c r="G214" s="4">
        <f>SUM(G215:G225)</f>
        <v>0</v>
      </c>
      <c r="H214" s="4">
        <f>SUM(H215:H225)</f>
        <v>239.0384</v>
      </c>
      <c r="I214" s="4">
        <f>SUM(I215:I225)</f>
        <v>7136.9216000000006</v>
      </c>
      <c r="J214" s="5">
        <f t="shared" ref="J214:J225" si="55">IFERROR(H214/D214,0)</f>
        <v>3.2407767938004005E-2</v>
      </c>
      <c r="K214" t="s">
        <v>943</v>
      </c>
    </row>
    <row r="215" spans="1:11" ht="15.6" x14ac:dyDescent="0.3">
      <c r="A215" s="6" t="s">
        <v>259</v>
      </c>
      <c r="B215" s="31" t="s">
        <v>54</v>
      </c>
      <c r="C215" s="32" t="s">
        <v>51</v>
      </c>
      <c r="D215" s="14">
        <v>33.299999999999997</v>
      </c>
      <c r="E215" s="11">
        <v>0</v>
      </c>
      <c r="F215" s="11">
        <v>0</v>
      </c>
      <c r="G215" s="11">
        <f t="shared" ref="G215:G225" si="56">SUM(DK220+DL220+DM220+DN220+DW220+EE220+EM220+EN220+EO220+EP220+EQ220+ER220+ES220)</f>
        <v>0</v>
      </c>
      <c r="H215" s="11">
        <f t="shared" ref="H215:H225" si="57">+F215+E215</f>
        <v>0</v>
      </c>
      <c r="I215" s="10">
        <f t="shared" ref="I215:I225" si="58">+D215-H215</f>
        <v>33.299999999999997</v>
      </c>
      <c r="J215" s="12">
        <f t="shared" si="55"/>
        <v>0</v>
      </c>
      <c r="K215" t="s">
        <v>944</v>
      </c>
    </row>
    <row r="216" spans="1:11" ht="15.6" x14ac:dyDescent="0.3">
      <c r="A216" s="6" t="s">
        <v>260</v>
      </c>
      <c r="B216" s="31" t="s">
        <v>56</v>
      </c>
      <c r="C216" s="32" t="s">
        <v>51</v>
      </c>
      <c r="D216" s="14">
        <v>39</v>
      </c>
      <c r="E216" s="11">
        <v>0</v>
      </c>
      <c r="F216" s="11">
        <v>0</v>
      </c>
      <c r="G216" s="11">
        <f t="shared" si="56"/>
        <v>0</v>
      </c>
      <c r="H216" s="11">
        <f t="shared" si="57"/>
        <v>0</v>
      </c>
      <c r="I216" s="10">
        <f t="shared" si="58"/>
        <v>39</v>
      </c>
      <c r="J216" s="12">
        <f t="shared" si="55"/>
        <v>0</v>
      </c>
      <c r="K216" t="s">
        <v>945</v>
      </c>
    </row>
    <row r="217" spans="1:11" ht="15.6" x14ac:dyDescent="0.3">
      <c r="A217" s="6" t="s">
        <v>261</v>
      </c>
      <c r="B217" s="31" t="s">
        <v>58</v>
      </c>
      <c r="C217" s="32" t="s">
        <v>51</v>
      </c>
      <c r="D217" s="14">
        <v>325</v>
      </c>
      <c r="E217" s="11">
        <v>0</v>
      </c>
      <c r="F217" s="11">
        <v>0</v>
      </c>
      <c r="G217" s="11">
        <f t="shared" si="56"/>
        <v>0</v>
      </c>
      <c r="H217" s="11">
        <f t="shared" si="57"/>
        <v>0</v>
      </c>
      <c r="I217" s="10">
        <f t="shared" si="58"/>
        <v>325</v>
      </c>
      <c r="J217" s="12">
        <f t="shared" si="55"/>
        <v>0</v>
      </c>
      <c r="K217" t="s">
        <v>946</v>
      </c>
    </row>
    <row r="218" spans="1:11" ht="15.6" x14ac:dyDescent="0.3">
      <c r="A218" s="6" t="s">
        <v>262</v>
      </c>
      <c r="B218" s="31" t="s">
        <v>60</v>
      </c>
      <c r="C218" s="32" t="s">
        <v>51</v>
      </c>
      <c r="D218" s="14">
        <v>16.649999999999999</v>
      </c>
      <c r="E218" s="11">
        <v>0</v>
      </c>
      <c r="F218" s="11">
        <v>0</v>
      </c>
      <c r="G218" s="11">
        <f t="shared" si="56"/>
        <v>0</v>
      </c>
      <c r="H218" s="11">
        <f t="shared" si="57"/>
        <v>0</v>
      </c>
      <c r="I218" s="10">
        <f t="shared" si="58"/>
        <v>16.649999999999999</v>
      </c>
      <c r="J218" s="12">
        <f t="shared" si="55"/>
        <v>0</v>
      </c>
      <c r="K218" t="s">
        <v>947</v>
      </c>
    </row>
    <row r="219" spans="1:11" ht="15.6" x14ac:dyDescent="0.3">
      <c r="A219" s="6" t="s">
        <v>263</v>
      </c>
      <c r="B219" s="31" t="s">
        <v>27</v>
      </c>
      <c r="C219" s="32" t="s">
        <v>51</v>
      </c>
      <c r="D219" s="14">
        <v>4.5</v>
      </c>
      <c r="E219" s="11">
        <v>0</v>
      </c>
      <c r="F219" s="11">
        <v>0</v>
      </c>
      <c r="G219" s="11">
        <f t="shared" si="56"/>
        <v>0</v>
      </c>
      <c r="H219" s="11">
        <f t="shared" si="57"/>
        <v>0</v>
      </c>
      <c r="I219" s="10">
        <f t="shared" si="58"/>
        <v>4.5</v>
      </c>
      <c r="J219" s="12">
        <f t="shared" si="55"/>
        <v>0</v>
      </c>
      <c r="K219" t="s">
        <v>948</v>
      </c>
    </row>
    <row r="220" spans="1:11" ht="15.6" x14ac:dyDescent="0.3">
      <c r="A220" s="6" t="s">
        <v>264</v>
      </c>
      <c r="B220" s="31" t="s">
        <v>16</v>
      </c>
      <c r="C220" s="32" t="s">
        <v>51</v>
      </c>
      <c r="D220" s="14">
        <v>3288.11</v>
      </c>
      <c r="E220" s="11">
        <v>236.9332</v>
      </c>
      <c r="F220" s="11">
        <v>0</v>
      </c>
      <c r="G220" s="11">
        <f t="shared" si="56"/>
        <v>0</v>
      </c>
      <c r="H220" s="11">
        <f t="shared" si="57"/>
        <v>236.9332</v>
      </c>
      <c r="I220" s="10">
        <f t="shared" si="58"/>
        <v>3051.1768000000002</v>
      </c>
      <c r="J220" s="12">
        <f t="shared" si="55"/>
        <v>7.2057564984139816E-2</v>
      </c>
      <c r="K220" t="s">
        <v>949</v>
      </c>
    </row>
    <row r="221" spans="1:11" ht="15.6" x14ac:dyDescent="0.3">
      <c r="A221" s="6" t="s">
        <v>265</v>
      </c>
      <c r="B221" s="31" t="s">
        <v>66</v>
      </c>
      <c r="C221" s="32" t="s">
        <v>51</v>
      </c>
      <c r="D221" s="14">
        <v>207.8</v>
      </c>
      <c r="E221" s="11">
        <v>0</v>
      </c>
      <c r="F221" s="11">
        <v>0</v>
      </c>
      <c r="G221" s="11">
        <f t="shared" si="56"/>
        <v>0</v>
      </c>
      <c r="H221" s="11">
        <f t="shared" si="57"/>
        <v>0</v>
      </c>
      <c r="I221" s="10">
        <f t="shared" si="58"/>
        <v>207.8</v>
      </c>
      <c r="J221" s="12">
        <f t="shared" si="55"/>
        <v>0</v>
      </c>
      <c r="K221" t="s">
        <v>950</v>
      </c>
    </row>
    <row r="222" spans="1:11" ht="15.6" x14ac:dyDescent="0.3">
      <c r="A222" s="6" t="s">
        <v>266</v>
      </c>
      <c r="B222" s="31" t="s">
        <v>72</v>
      </c>
      <c r="C222" s="32" t="s">
        <v>51</v>
      </c>
      <c r="D222" s="14">
        <v>466.1</v>
      </c>
      <c r="E222" s="11">
        <v>0</v>
      </c>
      <c r="F222" s="11">
        <v>0</v>
      </c>
      <c r="G222" s="11">
        <f t="shared" si="56"/>
        <v>0</v>
      </c>
      <c r="H222" s="11">
        <f t="shared" si="57"/>
        <v>0</v>
      </c>
      <c r="I222" s="10">
        <f t="shared" si="58"/>
        <v>466.1</v>
      </c>
      <c r="J222" s="12">
        <f t="shared" si="55"/>
        <v>0</v>
      </c>
      <c r="K222" t="s">
        <v>951</v>
      </c>
    </row>
    <row r="223" spans="1:11" ht="15.6" x14ac:dyDescent="0.3">
      <c r="A223" s="6" t="s">
        <v>267</v>
      </c>
      <c r="B223" s="31" t="s">
        <v>29</v>
      </c>
      <c r="C223" s="32" t="s">
        <v>51</v>
      </c>
      <c r="D223" s="14">
        <v>553</v>
      </c>
      <c r="E223" s="11">
        <v>0</v>
      </c>
      <c r="F223" s="11">
        <v>0</v>
      </c>
      <c r="G223" s="11">
        <f t="shared" si="56"/>
        <v>0</v>
      </c>
      <c r="H223" s="11">
        <f t="shared" si="57"/>
        <v>0</v>
      </c>
      <c r="I223" s="10">
        <f t="shared" si="58"/>
        <v>553</v>
      </c>
      <c r="J223" s="12">
        <f t="shared" si="55"/>
        <v>0</v>
      </c>
      <c r="K223" t="s">
        <v>952</v>
      </c>
    </row>
    <row r="224" spans="1:11" ht="15.6" x14ac:dyDescent="0.3">
      <c r="A224" s="6" t="s">
        <v>268</v>
      </c>
      <c r="B224" s="31" t="s">
        <v>19</v>
      </c>
      <c r="C224" s="32" t="s">
        <v>51</v>
      </c>
      <c r="D224" s="14">
        <v>1005.5</v>
      </c>
      <c r="E224" s="11">
        <v>2.1052</v>
      </c>
      <c r="F224" s="11">
        <v>0</v>
      </c>
      <c r="G224" s="11">
        <f t="shared" si="56"/>
        <v>0</v>
      </c>
      <c r="H224" s="11">
        <f t="shared" si="57"/>
        <v>2.1052</v>
      </c>
      <c r="I224" s="10">
        <f t="shared" si="58"/>
        <v>1003.3948</v>
      </c>
      <c r="J224" s="12">
        <f t="shared" si="55"/>
        <v>2.0936847339632025E-3</v>
      </c>
      <c r="K224" t="s">
        <v>953</v>
      </c>
    </row>
    <row r="225" spans="1:11" ht="15.6" x14ac:dyDescent="0.3">
      <c r="A225" s="6" t="s">
        <v>269</v>
      </c>
      <c r="B225" s="31" t="s">
        <v>78</v>
      </c>
      <c r="C225" s="32" t="s">
        <v>51</v>
      </c>
      <c r="D225" s="14">
        <v>1437</v>
      </c>
      <c r="E225" s="11">
        <v>0</v>
      </c>
      <c r="F225" s="11">
        <v>0</v>
      </c>
      <c r="G225" s="11">
        <f t="shared" si="56"/>
        <v>0</v>
      </c>
      <c r="H225" s="11">
        <f t="shared" si="57"/>
        <v>0</v>
      </c>
      <c r="I225" s="10">
        <f t="shared" si="58"/>
        <v>1437</v>
      </c>
      <c r="J225" s="12">
        <f t="shared" si="55"/>
        <v>0</v>
      </c>
      <c r="K225" t="s">
        <v>954</v>
      </c>
    </row>
    <row r="226" spans="1:11" ht="15.6" x14ac:dyDescent="0.3">
      <c r="A226" s="1" t="s">
        <v>270</v>
      </c>
      <c r="B226" s="2" t="s">
        <v>271</v>
      </c>
      <c r="C226" s="18" t="s">
        <v>51</v>
      </c>
      <c r="D226" s="4">
        <f>SUM(D227:D228)</f>
        <v>620.20000000000005</v>
      </c>
      <c r="E226" s="4">
        <f>SUM(E227:E228)</f>
        <v>0</v>
      </c>
      <c r="F226" s="4">
        <f>SUM(F227:F228)</f>
        <v>0</v>
      </c>
      <c r="G226" s="4">
        <f>SUM(G227:G228)</f>
        <v>0</v>
      </c>
      <c r="H226" s="4">
        <f>SUM(H227:H228)</f>
        <v>0</v>
      </c>
      <c r="I226" s="4">
        <f>SUM(I227:I228)</f>
        <v>620.20000000000005</v>
      </c>
      <c r="J226" s="5">
        <f>IFERROR(H226/D226,0)</f>
        <v>0</v>
      </c>
      <c r="K226" t="s">
        <v>955</v>
      </c>
    </row>
    <row r="227" spans="1:11" ht="15.6" x14ac:dyDescent="0.3">
      <c r="A227" s="6" t="s">
        <v>272</v>
      </c>
      <c r="B227" s="31" t="s">
        <v>29</v>
      </c>
      <c r="C227" s="32" t="s">
        <v>51</v>
      </c>
      <c r="D227" s="14">
        <v>306.39999999999998</v>
      </c>
      <c r="E227" s="11">
        <v>0</v>
      </c>
      <c r="F227" s="11">
        <v>0</v>
      </c>
      <c r="G227" s="11">
        <f t="shared" ref="G227:G228" si="59">SUM(DK233+DL233+DM233+DN233+DW233+EE233+EM233+EN233+EO233+EP233+EQ233+ER233+ES233)</f>
        <v>0</v>
      </c>
      <c r="H227" s="11">
        <f>+F227+E227</f>
        <v>0</v>
      </c>
      <c r="I227" s="10">
        <f>+D227-H227</f>
        <v>306.39999999999998</v>
      </c>
      <c r="J227" s="12">
        <f>IFERROR(H227/D227,0)</f>
        <v>0</v>
      </c>
      <c r="K227" t="s">
        <v>956</v>
      </c>
    </row>
    <row r="228" spans="1:11" ht="15.6" x14ac:dyDescent="0.3">
      <c r="A228" s="6" t="s">
        <v>273</v>
      </c>
      <c r="B228" s="31" t="s">
        <v>78</v>
      </c>
      <c r="C228" s="32" t="s">
        <v>51</v>
      </c>
      <c r="D228" s="14">
        <v>313.8</v>
      </c>
      <c r="E228" s="11">
        <v>0</v>
      </c>
      <c r="F228" s="11">
        <v>0</v>
      </c>
      <c r="G228" s="11">
        <f t="shared" si="59"/>
        <v>0</v>
      </c>
      <c r="H228" s="11">
        <f>+F228+E228</f>
        <v>0</v>
      </c>
      <c r="I228" s="10">
        <f>+D228-H228</f>
        <v>313.8</v>
      </c>
      <c r="J228" s="12">
        <f>IFERROR(H228/D228,0)</f>
        <v>0</v>
      </c>
      <c r="K228" t="s">
        <v>957</v>
      </c>
    </row>
    <row r="229" spans="1:11" ht="15.6" x14ac:dyDescent="0.3">
      <c r="A229" s="1" t="s">
        <v>274</v>
      </c>
      <c r="B229" s="2" t="s">
        <v>275</v>
      </c>
      <c r="C229" s="18"/>
      <c r="D229" s="4"/>
      <c r="E229" s="4"/>
      <c r="F229" s="4"/>
      <c r="G229" s="4"/>
      <c r="H229" s="4"/>
      <c r="I229" s="4"/>
      <c r="J229" s="5"/>
      <c r="K229" t="s">
        <v>958</v>
      </c>
    </row>
    <row r="230" spans="1:11" ht="15.6" x14ac:dyDescent="0.3">
      <c r="A230" s="1" t="s">
        <v>276</v>
      </c>
      <c r="B230" s="2" t="s">
        <v>277</v>
      </c>
      <c r="C230" s="18" t="s">
        <v>42</v>
      </c>
      <c r="D230" s="4">
        <f>SUM(D231:D251)</f>
        <v>77414</v>
      </c>
      <c r="E230" s="4">
        <f t="shared" ref="E230:I230" si="60">SUM(E231:E251)</f>
        <v>390</v>
      </c>
      <c r="F230" s="4">
        <f t="shared" si="60"/>
        <v>0</v>
      </c>
      <c r="G230" s="4">
        <f t="shared" si="60"/>
        <v>0</v>
      </c>
      <c r="H230" s="4">
        <f t="shared" si="60"/>
        <v>390</v>
      </c>
      <c r="I230" s="4">
        <f t="shared" si="60"/>
        <v>77024</v>
      </c>
      <c r="J230" s="5">
        <f>IFERROR(H230/D230,0)</f>
        <v>5.0378484511845404E-3</v>
      </c>
      <c r="K230" t="s">
        <v>959</v>
      </c>
    </row>
    <row r="231" spans="1:11" ht="15.6" x14ac:dyDescent="0.3">
      <c r="A231" s="6" t="s">
        <v>278</v>
      </c>
      <c r="B231" s="31" t="s">
        <v>54</v>
      </c>
      <c r="C231" s="32" t="s">
        <v>42</v>
      </c>
      <c r="D231" s="14">
        <v>3526</v>
      </c>
      <c r="E231" s="11">
        <v>0</v>
      </c>
      <c r="F231" s="11">
        <v>0</v>
      </c>
      <c r="G231" s="11">
        <f t="shared" ref="G231:G251" si="61">SUM(DK238+DL238+DM238+DN238+DW238+EE238+EM238+EN238+EO238+EP238+EQ238+ER238+ES238)</f>
        <v>0</v>
      </c>
      <c r="H231" s="11">
        <f t="shared" ref="H231:H251" si="62">+F231+E231</f>
        <v>0</v>
      </c>
      <c r="I231" s="10">
        <f t="shared" ref="I231:I251" si="63">+D231-H231</f>
        <v>3526</v>
      </c>
      <c r="J231" s="12">
        <f t="shared" ref="J231:J251" si="64">IFERROR(H231/D231,0)</f>
        <v>0</v>
      </c>
      <c r="K231" t="s">
        <v>960</v>
      </c>
    </row>
    <row r="232" spans="1:11" ht="15.6" x14ac:dyDescent="0.3">
      <c r="A232" s="6" t="s">
        <v>279</v>
      </c>
      <c r="B232" s="31" t="s">
        <v>56</v>
      </c>
      <c r="C232" s="32" t="s">
        <v>42</v>
      </c>
      <c r="D232" s="14">
        <v>708</v>
      </c>
      <c r="E232" s="11">
        <v>0</v>
      </c>
      <c r="F232" s="11">
        <v>0</v>
      </c>
      <c r="G232" s="11">
        <f t="shared" si="61"/>
        <v>0</v>
      </c>
      <c r="H232" s="11">
        <f t="shared" si="62"/>
        <v>0</v>
      </c>
      <c r="I232" s="10">
        <f t="shared" si="63"/>
        <v>708</v>
      </c>
      <c r="J232" s="12">
        <f t="shared" si="64"/>
        <v>0</v>
      </c>
      <c r="K232" t="s">
        <v>961</v>
      </c>
    </row>
    <row r="233" spans="1:11" ht="15.6" x14ac:dyDescent="0.3">
      <c r="A233" s="6" t="s">
        <v>280</v>
      </c>
      <c r="B233" s="31" t="s">
        <v>58</v>
      </c>
      <c r="C233" s="32" t="s">
        <v>42</v>
      </c>
      <c r="D233" s="14">
        <v>2116</v>
      </c>
      <c r="E233" s="11">
        <v>0</v>
      </c>
      <c r="F233" s="11">
        <v>0</v>
      </c>
      <c r="G233" s="11">
        <f t="shared" si="61"/>
        <v>0</v>
      </c>
      <c r="H233" s="11">
        <f t="shared" si="62"/>
        <v>0</v>
      </c>
      <c r="I233" s="10">
        <f t="shared" si="63"/>
        <v>2116</v>
      </c>
      <c r="J233" s="12">
        <f t="shared" si="64"/>
        <v>0</v>
      </c>
      <c r="K233" t="s">
        <v>962</v>
      </c>
    </row>
    <row r="234" spans="1:11" ht="15.6" x14ac:dyDescent="0.3">
      <c r="A234" s="6" t="s">
        <v>281</v>
      </c>
      <c r="B234" s="31" t="s">
        <v>60</v>
      </c>
      <c r="C234" s="32" t="s">
        <v>42</v>
      </c>
      <c r="D234" s="14">
        <v>2116</v>
      </c>
      <c r="E234" s="11">
        <v>0</v>
      </c>
      <c r="F234" s="11">
        <v>0</v>
      </c>
      <c r="G234" s="11">
        <f t="shared" si="61"/>
        <v>0</v>
      </c>
      <c r="H234" s="11">
        <f t="shared" si="62"/>
        <v>0</v>
      </c>
      <c r="I234" s="10">
        <f t="shared" si="63"/>
        <v>2116</v>
      </c>
      <c r="J234" s="12">
        <f t="shared" si="64"/>
        <v>0</v>
      </c>
      <c r="K234" t="s">
        <v>963</v>
      </c>
    </row>
    <row r="235" spans="1:11" ht="15.6" x14ac:dyDescent="0.3">
      <c r="A235" s="6" t="s">
        <v>282</v>
      </c>
      <c r="B235" s="31" t="s">
        <v>27</v>
      </c>
      <c r="C235" s="32" t="s">
        <v>42</v>
      </c>
      <c r="D235" s="14">
        <v>2115</v>
      </c>
      <c r="E235" s="11">
        <v>0</v>
      </c>
      <c r="F235" s="11">
        <v>0</v>
      </c>
      <c r="G235" s="11">
        <f t="shared" si="61"/>
        <v>0</v>
      </c>
      <c r="H235" s="11">
        <f t="shared" si="62"/>
        <v>0</v>
      </c>
      <c r="I235" s="10">
        <f t="shared" si="63"/>
        <v>2115</v>
      </c>
      <c r="J235" s="12">
        <f t="shared" si="64"/>
        <v>0</v>
      </c>
      <c r="K235" t="s">
        <v>964</v>
      </c>
    </row>
    <row r="236" spans="1:11" ht="15.6" x14ac:dyDescent="0.3">
      <c r="A236" s="6" t="s">
        <v>283</v>
      </c>
      <c r="B236" s="31" t="s">
        <v>63</v>
      </c>
      <c r="C236" s="32" t="s">
        <v>42</v>
      </c>
      <c r="D236" s="14">
        <v>708</v>
      </c>
      <c r="E236" s="11">
        <v>0</v>
      </c>
      <c r="F236" s="11">
        <v>0</v>
      </c>
      <c r="G236" s="11">
        <f t="shared" si="61"/>
        <v>0</v>
      </c>
      <c r="H236" s="11">
        <f t="shared" si="62"/>
        <v>0</v>
      </c>
      <c r="I236" s="10">
        <f t="shared" si="63"/>
        <v>708</v>
      </c>
      <c r="J236" s="12">
        <f t="shared" si="64"/>
        <v>0</v>
      </c>
      <c r="K236" t="s">
        <v>965</v>
      </c>
    </row>
    <row r="237" spans="1:11" ht="15.6" x14ac:dyDescent="0.3">
      <c r="A237" s="6" t="s">
        <v>284</v>
      </c>
      <c r="B237" s="31" t="s">
        <v>16</v>
      </c>
      <c r="C237" s="32" t="s">
        <v>42</v>
      </c>
      <c r="D237" s="14">
        <v>1411</v>
      </c>
      <c r="E237" s="11">
        <v>0</v>
      </c>
      <c r="F237" s="11">
        <v>0</v>
      </c>
      <c r="G237" s="11">
        <f t="shared" si="61"/>
        <v>0</v>
      </c>
      <c r="H237" s="11">
        <f t="shared" si="62"/>
        <v>0</v>
      </c>
      <c r="I237" s="10">
        <f t="shared" si="63"/>
        <v>1411</v>
      </c>
      <c r="J237" s="12">
        <f t="shared" si="64"/>
        <v>0</v>
      </c>
      <c r="K237" t="s">
        <v>966</v>
      </c>
    </row>
    <row r="238" spans="1:11" ht="15.6" x14ac:dyDescent="0.3">
      <c r="A238" s="6" t="s">
        <v>285</v>
      </c>
      <c r="B238" s="31" t="s">
        <v>66</v>
      </c>
      <c r="C238" s="32" t="s">
        <v>42</v>
      </c>
      <c r="D238" s="14">
        <v>1411</v>
      </c>
      <c r="E238" s="11">
        <v>0</v>
      </c>
      <c r="F238" s="11">
        <v>0</v>
      </c>
      <c r="G238" s="11">
        <f t="shared" si="61"/>
        <v>0</v>
      </c>
      <c r="H238" s="11">
        <f t="shared" si="62"/>
        <v>0</v>
      </c>
      <c r="I238" s="10">
        <f t="shared" si="63"/>
        <v>1411</v>
      </c>
      <c r="J238" s="12">
        <f t="shared" si="64"/>
        <v>0</v>
      </c>
      <c r="K238" t="s">
        <v>967</v>
      </c>
    </row>
    <row r="239" spans="1:11" ht="15.6" x14ac:dyDescent="0.3">
      <c r="A239" s="6" t="s">
        <v>286</v>
      </c>
      <c r="B239" s="31" t="s">
        <v>68</v>
      </c>
      <c r="C239" s="32" t="s">
        <v>42</v>
      </c>
      <c r="D239" s="14">
        <v>10271</v>
      </c>
      <c r="E239" s="11">
        <v>0</v>
      </c>
      <c r="F239" s="11">
        <v>0</v>
      </c>
      <c r="G239" s="11">
        <f t="shared" si="61"/>
        <v>0</v>
      </c>
      <c r="H239" s="11">
        <f t="shared" si="62"/>
        <v>0</v>
      </c>
      <c r="I239" s="10">
        <f t="shared" si="63"/>
        <v>10271</v>
      </c>
      <c r="J239" s="12">
        <f t="shared" si="64"/>
        <v>0</v>
      </c>
      <c r="K239" t="s">
        <v>968</v>
      </c>
    </row>
    <row r="240" spans="1:11" ht="15.6" x14ac:dyDescent="0.3">
      <c r="A240" s="6" t="s">
        <v>287</v>
      </c>
      <c r="B240" s="31" t="s">
        <v>70</v>
      </c>
      <c r="C240" s="32" t="s">
        <v>42</v>
      </c>
      <c r="D240" s="14">
        <v>595</v>
      </c>
      <c r="E240" s="11">
        <v>0</v>
      </c>
      <c r="F240" s="11">
        <v>0</v>
      </c>
      <c r="G240" s="11">
        <f t="shared" si="61"/>
        <v>0</v>
      </c>
      <c r="H240" s="11">
        <f t="shared" si="62"/>
        <v>0</v>
      </c>
      <c r="I240" s="10">
        <f t="shared" si="63"/>
        <v>595</v>
      </c>
      <c r="J240" s="12">
        <f t="shared" si="64"/>
        <v>0</v>
      </c>
      <c r="K240" t="s">
        <v>969</v>
      </c>
    </row>
    <row r="241" spans="1:11" ht="15.6" x14ac:dyDescent="0.3">
      <c r="A241" s="6" t="s">
        <v>288</v>
      </c>
      <c r="B241" s="31" t="s">
        <v>72</v>
      </c>
      <c r="C241" s="32" t="s">
        <v>42</v>
      </c>
      <c r="D241" s="14">
        <v>2972</v>
      </c>
      <c r="E241" s="11">
        <v>0</v>
      </c>
      <c r="F241" s="11">
        <v>0</v>
      </c>
      <c r="G241" s="11">
        <f t="shared" si="61"/>
        <v>0</v>
      </c>
      <c r="H241" s="11">
        <f t="shared" si="62"/>
        <v>0</v>
      </c>
      <c r="I241" s="10">
        <f t="shared" si="63"/>
        <v>2972</v>
      </c>
      <c r="J241" s="12">
        <f t="shared" si="64"/>
        <v>0</v>
      </c>
      <c r="K241" t="s">
        <v>970</v>
      </c>
    </row>
    <row r="242" spans="1:11" ht="15.6" x14ac:dyDescent="0.3">
      <c r="A242" s="6" t="s">
        <v>289</v>
      </c>
      <c r="B242" s="31" t="s">
        <v>29</v>
      </c>
      <c r="C242" s="32" t="s">
        <v>42</v>
      </c>
      <c r="D242" s="14">
        <v>2972</v>
      </c>
      <c r="E242" s="11">
        <v>0</v>
      </c>
      <c r="F242" s="11">
        <v>0</v>
      </c>
      <c r="G242" s="11">
        <f t="shared" si="61"/>
        <v>0</v>
      </c>
      <c r="H242" s="11">
        <f t="shared" si="62"/>
        <v>0</v>
      </c>
      <c r="I242" s="10">
        <f t="shared" si="63"/>
        <v>2972</v>
      </c>
      <c r="J242" s="12">
        <f t="shared" si="64"/>
        <v>0</v>
      </c>
      <c r="K242" t="s">
        <v>971</v>
      </c>
    </row>
    <row r="243" spans="1:11" ht="15.6" x14ac:dyDescent="0.3">
      <c r="A243" s="6" t="s">
        <v>290</v>
      </c>
      <c r="B243" s="31" t="s">
        <v>19</v>
      </c>
      <c r="C243" s="32" t="s">
        <v>42</v>
      </c>
      <c r="D243" s="14">
        <v>2377</v>
      </c>
      <c r="E243" s="11">
        <v>0</v>
      </c>
      <c r="F243" s="11">
        <v>0</v>
      </c>
      <c r="G243" s="11">
        <f t="shared" si="61"/>
        <v>0</v>
      </c>
      <c r="H243" s="11">
        <f t="shared" si="62"/>
        <v>0</v>
      </c>
      <c r="I243" s="10">
        <f t="shared" si="63"/>
        <v>2377</v>
      </c>
      <c r="J243" s="12">
        <f t="shared" si="64"/>
        <v>0</v>
      </c>
      <c r="K243" t="s">
        <v>972</v>
      </c>
    </row>
    <row r="244" spans="1:11" ht="15.6" x14ac:dyDescent="0.3">
      <c r="A244" s="6" t="s">
        <v>291</v>
      </c>
      <c r="B244" s="31" t="s">
        <v>76</v>
      </c>
      <c r="C244" s="32" t="s">
        <v>42</v>
      </c>
      <c r="D244" s="14">
        <v>2377</v>
      </c>
      <c r="E244" s="11">
        <v>0</v>
      </c>
      <c r="F244" s="11">
        <v>0</v>
      </c>
      <c r="G244" s="11">
        <f t="shared" si="61"/>
        <v>0</v>
      </c>
      <c r="H244" s="11">
        <f t="shared" si="62"/>
        <v>0</v>
      </c>
      <c r="I244" s="10">
        <f t="shared" si="63"/>
        <v>2377</v>
      </c>
      <c r="J244" s="12">
        <f t="shared" si="64"/>
        <v>0</v>
      </c>
      <c r="K244" t="s">
        <v>973</v>
      </c>
    </row>
    <row r="245" spans="1:11" ht="15.6" x14ac:dyDescent="0.3">
      <c r="A245" s="6" t="s">
        <v>292</v>
      </c>
      <c r="B245" s="31" t="s">
        <v>78</v>
      </c>
      <c r="C245" s="32" t="s">
        <v>42</v>
      </c>
      <c r="D245" s="14">
        <v>9639</v>
      </c>
      <c r="E245" s="11">
        <v>0</v>
      </c>
      <c r="F245" s="11">
        <v>0</v>
      </c>
      <c r="G245" s="11">
        <f t="shared" si="61"/>
        <v>0</v>
      </c>
      <c r="H245" s="11">
        <f t="shared" si="62"/>
        <v>0</v>
      </c>
      <c r="I245" s="10">
        <f t="shared" si="63"/>
        <v>9639</v>
      </c>
      <c r="J245" s="12">
        <f t="shared" si="64"/>
        <v>0</v>
      </c>
      <c r="K245" t="s">
        <v>974</v>
      </c>
    </row>
    <row r="246" spans="1:11" ht="15.6" x14ac:dyDescent="0.3">
      <c r="A246" s="6" t="s">
        <v>293</v>
      </c>
      <c r="B246" s="31" t="s">
        <v>31</v>
      </c>
      <c r="C246" s="32" t="s">
        <v>42</v>
      </c>
      <c r="D246" s="14">
        <v>595</v>
      </c>
      <c r="E246" s="11">
        <v>0</v>
      </c>
      <c r="F246" s="11">
        <v>0</v>
      </c>
      <c r="G246" s="11">
        <f t="shared" si="61"/>
        <v>0</v>
      </c>
      <c r="H246" s="11">
        <f t="shared" si="62"/>
        <v>0</v>
      </c>
      <c r="I246" s="10">
        <f t="shared" si="63"/>
        <v>595</v>
      </c>
      <c r="J246" s="12">
        <f t="shared" si="64"/>
        <v>0</v>
      </c>
      <c r="K246" t="s">
        <v>975</v>
      </c>
    </row>
    <row r="247" spans="1:11" ht="15.6" x14ac:dyDescent="0.3">
      <c r="A247" s="6" t="s">
        <v>294</v>
      </c>
      <c r="B247" s="31" t="s">
        <v>81</v>
      </c>
      <c r="C247" s="32" t="s">
        <v>42</v>
      </c>
      <c r="D247" s="14">
        <v>15265</v>
      </c>
      <c r="E247" s="11">
        <v>0</v>
      </c>
      <c r="F247" s="11">
        <v>0</v>
      </c>
      <c r="G247" s="11">
        <f t="shared" si="61"/>
        <v>0</v>
      </c>
      <c r="H247" s="11">
        <f t="shared" si="62"/>
        <v>0</v>
      </c>
      <c r="I247" s="10">
        <f t="shared" si="63"/>
        <v>15265</v>
      </c>
      <c r="J247" s="12">
        <f t="shared" si="64"/>
        <v>0</v>
      </c>
      <c r="K247" t="s">
        <v>976</v>
      </c>
    </row>
    <row r="248" spans="1:11" ht="15.6" x14ac:dyDescent="0.3">
      <c r="A248" s="6" t="s">
        <v>295</v>
      </c>
      <c r="B248" s="31" t="s">
        <v>83</v>
      </c>
      <c r="C248" s="32" t="s">
        <v>42</v>
      </c>
      <c r="D248" s="14">
        <v>6904</v>
      </c>
      <c r="E248" s="11">
        <v>0</v>
      </c>
      <c r="F248" s="11">
        <v>0</v>
      </c>
      <c r="G248" s="11">
        <f t="shared" si="61"/>
        <v>0</v>
      </c>
      <c r="H248" s="11">
        <f t="shared" si="62"/>
        <v>0</v>
      </c>
      <c r="I248" s="10">
        <f t="shared" si="63"/>
        <v>6904</v>
      </c>
      <c r="J248" s="12">
        <f t="shared" si="64"/>
        <v>0</v>
      </c>
      <c r="K248" t="s">
        <v>977</v>
      </c>
    </row>
    <row r="249" spans="1:11" ht="15.6" x14ac:dyDescent="0.3">
      <c r="A249" s="6" t="s">
        <v>296</v>
      </c>
      <c r="B249" s="31" t="s">
        <v>111</v>
      </c>
      <c r="C249" s="32" t="s">
        <v>42</v>
      </c>
      <c r="D249" s="14">
        <v>3558</v>
      </c>
      <c r="E249" s="11">
        <v>390</v>
      </c>
      <c r="F249" s="11">
        <v>0</v>
      </c>
      <c r="G249" s="11">
        <f t="shared" si="61"/>
        <v>0</v>
      </c>
      <c r="H249" s="11">
        <f t="shared" si="62"/>
        <v>390</v>
      </c>
      <c r="I249" s="10">
        <f t="shared" si="63"/>
        <v>3168</v>
      </c>
      <c r="J249" s="12">
        <f t="shared" si="64"/>
        <v>0.10961214165261383</v>
      </c>
      <c r="K249" t="s">
        <v>978</v>
      </c>
    </row>
    <row r="250" spans="1:11" ht="15.6" x14ac:dyDescent="0.3">
      <c r="A250" s="6" t="s">
        <v>297</v>
      </c>
      <c r="B250" s="31" t="s">
        <v>87</v>
      </c>
      <c r="C250" s="32" t="s">
        <v>42</v>
      </c>
      <c r="D250" s="14">
        <v>5290</v>
      </c>
      <c r="E250" s="11">
        <v>0</v>
      </c>
      <c r="F250" s="11">
        <v>0</v>
      </c>
      <c r="G250" s="11">
        <f t="shared" si="61"/>
        <v>0</v>
      </c>
      <c r="H250" s="11">
        <f t="shared" si="62"/>
        <v>0</v>
      </c>
      <c r="I250" s="10">
        <f t="shared" si="63"/>
        <v>5290</v>
      </c>
      <c r="J250" s="12">
        <f t="shared" si="64"/>
        <v>0</v>
      </c>
      <c r="K250" t="s">
        <v>979</v>
      </c>
    </row>
    <row r="251" spans="1:11" ht="15.6" x14ac:dyDescent="0.3">
      <c r="A251" s="6" t="s">
        <v>298</v>
      </c>
      <c r="B251" s="31" t="s">
        <v>89</v>
      </c>
      <c r="C251" s="32" t="s">
        <v>42</v>
      </c>
      <c r="D251" s="14">
        <v>488</v>
      </c>
      <c r="E251" s="11">
        <v>0</v>
      </c>
      <c r="F251" s="11">
        <v>0</v>
      </c>
      <c r="G251" s="11">
        <f t="shared" si="61"/>
        <v>0</v>
      </c>
      <c r="H251" s="11">
        <f t="shared" si="62"/>
        <v>0</v>
      </c>
      <c r="I251" s="10">
        <f t="shared" si="63"/>
        <v>488</v>
      </c>
      <c r="J251" s="12">
        <f t="shared" si="64"/>
        <v>0</v>
      </c>
      <c r="K251" t="s">
        <v>980</v>
      </c>
    </row>
    <row r="252" spans="1:11" ht="15.6" x14ac:dyDescent="0.3">
      <c r="A252" s="1" t="s">
        <v>299</v>
      </c>
      <c r="B252" s="2" t="s">
        <v>300</v>
      </c>
      <c r="C252" s="18" t="s">
        <v>301</v>
      </c>
      <c r="D252" s="4">
        <f>SUM(D253:D273)</f>
        <v>1677</v>
      </c>
      <c r="E252" s="4">
        <f>SUM(E253:E273)</f>
        <v>0</v>
      </c>
      <c r="F252" s="4">
        <f>SUM(F253:F273)</f>
        <v>0</v>
      </c>
      <c r="G252" s="4">
        <f>SUM(G253:G273)</f>
        <v>0</v>
      </c>
      <c r="H252" s="4">
        <f>SUM(H253:H273)</f>
        <v>0</v>
      </c>
      <c r="I252" s="4">
        <f>SUM(I253:I273)</f>
        <v>1677</v>
      </c>
      <c r="J252" s="5">
        <f>IFERROR(H252/D252,0)</f>
        <v>0</v>
      </c>
      <c r="K252" t="s">
        <v>981</v>
      </c>
    </row>
    <row r="253" spans="1:11" ht="15.6" x14ac:dyDescent="0.3">
      <c r="A253" s="6" t="s">
        <v>302</v>
      </c>
      <c r="B253" s="31" t="s">
        <v>54</v>
      </c>
      <c r="C253" s="32" t="s">
        <v>301</v>
      </c>
      <c r="D253" s="14">
        <v>94</v>
      </c>
      <c r="E253" s="14">
        <v>0</v>
      </c>
      <c r="F253" s="11">
        <v>0</v>
      </c>
      <c r="G253" s="11">
        <f>SUM(DK261+DL261+DM261+DN261+DW261+EE261+EM261+EN261+EO261+EP261+EQ261+ER261+ES261)</f>
        <v>0</v>
      </c>
      <c r="H253" s="11">
        <f t="shared" ref="H253:H273" si="65">+F253+E253</f>
        <v>0</v>
      </c>
      <c r="I253" s="10">
        <f t="shared" ref="I253:I273" si="66">+D253-H253</f>
        <v>94</v>
      </c>
      <c r="J253" s="12">
        <f t="shared" ref="J253:J272" si="67">IFERROR(H253/D253,0)</f>
        <v>0</v>
      </c>
      <c r="K253" t="s">
        <v>982</v>
      </c>
    </row>
    <row r="254" spans="1:11" ht="15.6" x14ac:dyDescent="0.3">
      <c r="A254" s="6" t="s">
        <v>303</v>
      </c>
      <c r="B254" s="31" t="s">
        <v>56</v>
      </c>
      <c r="C254" s="32" t="s">
        <v>301</v>
      </c>
      <c r="D254" s="14">
        <v>21</v>
      </c>
      <c r="E254" s="14">
        <v>0</v>
      </c>
      <c r="F254" s="11">
        <v>0</v>
      </c>
      <c r="G254" s="11">
        <f>SUM(DK262+DL262+DM262+DN262+DW262+EE262+EM262+EN262+EO262+EP262+EQ262+ER262+ES262)</f>
        <v>0</v>
      </c>
      <c r="H254" s="11">
        <f t="shared" si="65"/>
        <v>0</v>
      </c>
      <c r="I254" s="10">
        <f t="shared" si="66"/>
        <v>21</v>
      </c>
      <c r="J254" s="12">
        <f t="shared" si="67"/>
        <v>0</v>
      </c>
      <c r="K254" t="s">
        <v>983</v>
      </c>
    </row>
    <row r="255" spans="1:11" ht="15.6" x14ac:dyDescent="0.3">
      <c r="A255" s="6" t="s">
        <v>304</v>
      </c>
      <c r="B255" s="31" t="s">
        <v>58</v>
      </c>
      <c r="C255" s="32" t="s">
        <v>301</v>
      </c>
      <c r="D255" s="14">
        <v>22</v>
      </c>
      <c r="E255" s="14">
        <v>0</v>
      </c>
      <c r="F255" s="11">
        <v>0</v>
      </c>
      <c r="G255" s="11">
        <f>SUM(DK263+DL263+DM263+DN263+DW263+EE263+EM263+EN263+EO263+EP263+EQ263+ER263+ES263)</f>
        <v>0</v>
      </c>
      <c r="H255" s="11">
        <f t="shared" si="65"/>
        <v>0</v>
      </c>
      <c r="I255" s="10">
        <f t="shared" si="66"/>
        <v>22</v>
      </c>
      <c r="J255" s="12">
        <f t="shared" si="67"/>
        <v>0</v>
      </c>
      <c r="K255" t="s">
        <v>984</v>
      </c>
    </row>
    <row r="256" spans="1:11" ht="15.6" x14ac:dyDescent="0.3">
      <c r="A256" s="6" t="s">
        <v>305</v>
      </c>
      <c r="B256" s="31" t="s">
        <v>60</v>
      </c>
      <c r="C256" s="32" t="s">
        <v>301</v>
      </c>
      <c r="D256" s="14">
        <v>31</v>
      </c>
      <c r="E256" s="14">
        <v>0</v>
      </c>
      <c r="F256" s="11">
        <v>0</v>
      </c>
      <c r="G256" s="11">
        <f>SUM(DK264+DL264+DM264+DN264+DW264+EE264+EM264+EN264+EO264+EP264+EQ264+ER264+ES264)</f>
        <v>0</v>
      </c>
      <c r="H256" s="11">
        <f t="shared" si="65"/>
        <v>0</v>
      </c>
      <c r="I256" s="10">
        <f t="shared" si="66"/>
        <v>31</v>
      </c>
      <c r="J256" s="12">
        <f t="shared" si="67"/>
        <v>0</v>
      </c>
      <c r="K256" t="s">
        <v>985</v>
      </c>
    </row>
    <row r="257" spans="1:11" ht="15.6" x14ac:dyDescent="0.3">
      <c r="A257" s="6" t="s">
        <v>306</v>
      </c>
      <c r="B257" s="31" t="s">
        <v>27</v>
      </c>
      <c r="C257" s="32" t="s">
        <v>301</v>
      </c>
      <c r="D257" s="14">
        <v>84</v>
      </c>
      <c r="E257" s="14">
        <v>0</v>
      </c>
      <c r="F257" s="11">
        <v>0</v>
      </c>
      <c r="G257" s="11">
        <f>SUM(DK265+DL265+DM265+DN265+DW265+EE265+EM265+EN265+EO265+EP265+EQ265+ER265+ES265)</f>
        <v>0</v>
      </c>
      <c r="H257" s="11">
        <f t="shared" si="65"/>
        <v>0</v>
      </c>
      <c r="I257" s="10">
        <f t="shared" si="66"/>
        <v>84</v>
      </c>
      <c r="J257" s="12">
        <f t="shared" si="67"/>
        <v>0</v>
      </c>
      <c r="K257" t="s">
        <v>986</v>
      </c>
    </row>
    <row r="258" spans="1:11" ht="15.6" x14ac:dyDescent="0.3">
      <c r="A258" s="6" t="s">
        <v>307</v>
      </c>
      <c r="B258" s="31" t="s">
        <v>63</v>
      </c>
      <c r="C258" s="32" t="s">
        <v>301</v>
      </c>
      <c r="D258" s="14">
        <v>21</v>
      </c>
      <c r="E258" s="14">
        <v>0</v>
      </c>
      <c r="F258" s="11">
        <v>0</v>
      </c>
      <c r="G258" s="11">
        <f>SUM(DK266+DL266+DM266+DN266+DW266+EE266+EM266+EN266+EO266+EP266+EQ266+ER266+ES266)</f>
        <v>0</v>
      </c>
      <c r="H258" s="11">
        <f t="shared" si="65"/>
        <v>0</v>
      </c>
      <c r="I258" s="10">
        <f t="shared" si="66"/>
        <v>21</v>
      </c>
      <c r="J258" s="12">
        <f t="shared" si="67"/>
        <v>0</v>
      </c>
      <c r="K258" t="s">
        <v>987</v>
      </c>
    </row>
    <row r="259" spans="1:11" ht="15.6" x14ac:dyDescent="0.3">
      <c r="A259" s="6" t="s">
        <v>308</v>
      </c>
      <c r="B259" s="31" t="s">
        <v>16</v>
      </c>
      <c r="C259" s="32" t="s">
        <v>301</v>
      </c>
      <c r="D259" s="14">
        <v>50</v>
      </c>
      <c r="E259" s="14">
        <v>0</v>
      </c>
      <c r="F259" s="11">
        <v>0</v>
      </c>
      <c r="G259" s="11">
        <f>SUM(DK267+DL267+DM267+DN267+DW267+EE267+EM267+EN267+EO267+EP267+EQ267+ER267+ES267)</f>
        <v>0</v>
      </c>
      <c r="H259" s="11">
        <f t="shared" si="65"/>
        <v>0</v>
      </c>
      <c r="I259" s="10">
        <f t="shared" si="66"/>
        <v>50</v>
      </c>
      <c r="J259" s="12">
        <f t="shared" si="67"/>
        <v>0</v>
      </c>
      <c r="K259" t="s">
        <v>988</v>
      </c>
    </row>
    <row r="260" spans="1:11" ht="15.6" x14ac:dyDescent="0.3">
      <c r="A260" s="6" t="s">
        <v>309</v>
      </c>
      <c r="B260" s="31" t="s">
        <v>66</v>
      </c>
      <c r="C260" s="32" t="s">
        <v>301</v>
      </c>
      <c r="D260" s="14">
        <v>2</v>
      </c>
      <c r="E260" s="14">
        <v>0</v>
      </c>
      <c r="F260" s="11">
        <v>0</v>
      </c>
      <c r="G260" s="11">
        <f>SUM(DK268+DL268+DM268+DN268+DW268+EE268+EM268+EN268+EO268+EP268+EQ268+ER268+ES268)</f>
        <v>0</v>
      </c>
      <c r="H260" s="11">
        <f t="shared" si="65"/>
        <v>0</v>
      </c>
      <c r="I260" s="10">
        <f t="shared" si="66"/>
        <v>2</v>
      </c>
      <c r="J260" s="12">
        <f t="shared" si="67"/>
        <v>0</v>
      </c>
      <c r="K260" t="s">
        <v>989</v>
      </c>
    </row>
    <row r="261" spans="1:11" ht="15.6" x14ac:dyDescent="0.3">
      <c r="A261" s="6" t="s">
        <v>310</v>
      </c>
      <c r="B261" s="31" t="s">
        <v>68</v>
      </c>
      <c r="C261" s="32" t="s">
        <v>301</v>
      </c>
      <c r="D261" s="14">
        <v>8</v>
      </c>
      <c r="E261" s="14">
        <v>0</v>
      </c>
      <c r="F261" s="11">
        <v>0</v>
      </c>
      <c r="G261" s="11">
        <f>SUM(DK269+DL269+DM269+DN269+DW269+EE269+EM269+EN269+EO269+EP269+EQ269+ER269+ES269)</f>
        <v>0</v>
      </c>
      <c r="H261" s="11">
        <f t="shared" si="65"/>
        <v>0</v>
      </c>
      <c r="I261" s="10">
        <f t="shared" si="66"/>
        <v>8</v>
      </c>
      <c r="J261" s="12">
        <f t="shared" si="67"/>
        <v>0</v>
      </c>
      <c r="K261" t="s">
        <v>990</v>
      </c>
    </row>
    <row r="262" spans="1:11" ht="15.6" x14ac:dyDescent="0.3">
      <c r="A262" s="6" t="s">
        <v>311</v>
      </c>
      <c r="B262" s="31" t="s">
        <v>70</v>
      </c>
      <c r="C262" s="32" t="s">
        <v>301</v>
      </c>
      <c r="D262" s="14">
        <v>2</v>
      </c>
      <c r="E262" s="14">
        <v>0</v>
      </c>
      <c r="F262" s="11">
        <v>0</v>
      </c>
      <c r="G262" s="11">
        <f>SUM(DK270+DL270+DM270+DN270+DW270+EE270+EM270+EN270+EO270+EP270+EQ270+ER270+ES270)</f>
        <v>0</v>
      </c>
      <c r="H262" s="11">
        <f t="shared" si="65"/>
        <v>0</v>
      </c>
      <c r="I262" s="10">
        <f t="shared" si="66"/>
        <v>2</v>
      </c>
      <c r="J262" s="12">
        <f t="shared" si="67"/>
        <v>0</v>
      </c>
      <c r="K262" t="s">
        <v>991</v>
      </c>
    </row>
    <row r="263" spans="1:11" ht="15.6" x14ac:dyDescent="0.3">
      <c r="A263" s="6" t="s">
        <v>312</v>
      </c>
      <c r="B263" s="31" t="s">
        <v>72</v>
      </c>
      <c r="C263" s="32" t="s">
        <v>301</v>
      </c>
      <c r="D263" s="14">
        <v>115</v>
      </c>
      <c r="E263" s="14">
        <v>0</v>
      </c>
      <c r="F263" s="11">
        <v>0</v>
      </c>
      <c r="G263" s="11">
        <f>SUM(DK271+DL271+DM271+DN271+DW271+EE271+EM271+EN271+EO271+EP271+EQ271+ER271+ES271)</f>
        <v>0</v>
      </c>
      <c r="H263" s="11">
        <f t="shared" si="65"/>
        <v>0</v>
      </c>
      <c r="I263" s="10">
        <f t="shared" si="66"/>
        <v>115</v>
      </c>
      <c r="J263" s="12">
        <f t="shared" si="67"/>
        <v>0</v>
      </c>
      <c r="K263" t="s">
        <v>992</v>
      </c>
    </row>
    <row r="264" spans="1:11" ht="15.6" x14ac:dyDescent="0.3">
      <c r="A264" s="6" t="s">
        <v>313</v>
      </c>
      <c r="B264" s="31" t="s">
        <v>29</v>
      </c>
      <c r="C264" s="32" t="s">
        <v>301</v>
      </c>
      <c r="D264" s="14">
        <v>133</v>
      </c>
      <c r="E264" s="14">
        <v>0</v>
      </c>
      <c r="F264" s="11">
        <v>0</v>
      </c>
      <c r="G264" s="11">
        <f>SUM(DK272+DL272+DM272+DN272+DW272+EE272+EM272+EN272+EO272+EP272+EQ272+ER272+ES272)</f>
        <v>0</v>
      </c>
      <c r="H264" s="11">
        <f t="shared" si="65"/>
        <v>0</v>
      </c>
      <c r="I264" s="10">
        <f t="shared" si="66"/>
        <v>133</v>
      </c>
      <c r="J264" s="12">
        <f t="shared" si="67"/>
        <v>0</v>
      </c>
      <c r="K264" t="s">
        <v>993</v>
      </c>
    </row>
    <row r="265" spans="1:11" ht="15.6" x14ac:dyDescent="0.3">
      <c r="A265" s="6" t="s">
        <v>314</v>
      </c>
      <c r="B265" s="31" t="s">
        <v>19</v>
      </c>
      <c r="C265" s="32" t="s">
        <v>301</v>
      </c>
      <c r="D265" s="14">
        <v>42</v>
      </c>
      <c r="E265" s="14">
        <v>0</v>
      </c>
      <c r="F265" s="11">
        <v>0</v>
      </c>
      <c r="G265" s="11">
        <f>SUM(DK273+DL273+DM273+DN273+DW273+EE273+EM273+EN273+EO273+EP273+EQ273+ER273+ES273)</f>
        <v>0</v>
      </c>
      <c r="H265" s="11">
        <f t="shared" si="65"/>
        <v>0</v>
      </c>
      <c r="I265" s="10">
        <f t="shared" si="66"/>
        <v>42</v>
      </c>
      <c r="J265" s="12">
        <f t="shared" si="67"/>
        <v>0</v>
      </c>
      <c r="K265" t="s">
        <v>994</v>
      </c>
    </row>
    <row r="266" spans="1:11" ht="15.6" x14ac:dyDescent="0.3">
      <c r="A266" s="6" t="s">
        <v>315</v>
      </c>
      <c r="B266" s="31" t="s">
        <v>76</v>
      </c>
      <c r="C266" s="32" t="s">
        <v>301</v>
      </c>
      <c r="D266" s="14">
        <v>40</v>
      </c>
      <c r="E266" s="14">
        <v>0</v>
      </c>
      <c r="F266" s="11">
        <v>0</v>
      </c>
      <c r="G266" s="11">
        <f>SUM(DK274+DL274+DM274+DN274+DW274+EE274+EM274+EN274+EO274+EP274+EQ274+ER274+ES274)</f>
        <v>0</v>
      </c>
      <c r="H266" s="11">
        <f t="shared" si="65"/>
        <v>0</v>
      </c>
      <c r="I266" s="10">
        <f t="shared" si="66"/>
        <v>40</v>
      </c>
      <c r="J266" s="12">
        <f t="shared" si="67"/>
        <v>0</v>
      </c>
      <c r="K266" t="s">
        <v>995</v>
      </c>
    </row>
    <row r="267" spans="1:11" ht="15.6" x14ac:dyDescent="0.3">
      <c r="A267" s="6" t="s">
        <v>316</v>
      </c>
      <c r="B267" s="31" t="s">
        <v>78</v>
      </c>
      <c r="C267" s="32" t="s">
        <v>301</v>
      </c>
      <c r="D267" s="14">
        <v>659</v>
      </c>
      <c r="E267" s="14">
        <v>0</v>
      </c>
      <c r="F267" s="11">
        <v>0</v>
      </c>
      <c r="G267" s="11">
        <f>SUM(DK275+DL275+DM275+DN275+DW275+EE275+EM275+EN275+EO275+EP275+EQ275+ER275+ES275)</f>
        <v>0</v>
      </c>
      <c r="H267" s="11">
        <f t="shared" si="65"/>
        <v>0</v>
      </c>
      <c r="I267" s="10">
        <f t="shared" si="66"/>
        <v>659</v>
      </c>
      <c r="J267" s="12">
        <f t="shared" si="67"/>
        <v>0</v>
      </c>
      <c r="K267" t="s">
        <v>996</v>
      </c>
    </row>
    <row r="268" spans="1:11" ht="15.6" x14ac:dyDescent="0.3">
      <c r="A268" s="6" t="s">
        <v>317</v>
      </c>
      <c r="B268" s="31" t="s">
        <v>31</v>
      </c>
      <c r="C268" s="32" t="s">
        <v>301</v>
      </c>
      <c r="D268" s="14">
        <v>10</v>
      </c>
      <c r="E268" s="14">
        <v>0</v>
      </c>
      <c r="F268" s="11">
        <v>0</v>
      </c>
      <c r="G268" s="11">
        <f>SUM(DK276+DL276+DM276+DN276+DW276+EE276+EM276+EN276+EO276+EP276+EQ276+ER276+ES276)</f>
        <v>0</v>
      </c>
      <c r="H268" s="11">
        <f t="shared" si="65"/>
        <v>0</v>
      </c>
      <c r="I268" s="10">
        <f t="shared" si="66"/>
        <v>10</v>
      </c>
      <c r="J268" s="12">
        <f t="shared" si="67"/>
        <v>0</v>
      </c>
      <c r="K268" t="s">
        <v>997</v>
      </c>
    </row>
    <row r="269" spans="1:11" ht="15.6" x14ac:dyDescent="0.3">
      <c r="A269" s="6" t="s">
        <v>318</v>
      </c>
      <c r="B269" s="31" t="s">
        <v>81</v>
      </c>
      <c r="C269" s="32" t="s">
        <v>301</v>
      </c>
      <c r="D269" s="14">
        <v>0</v>
      </c>
      <c r="E269" s="14">
        <v>0</v>
      </c>
      <c r="F269" s="11">
        <v>0</v>
      </c>
      <c r="G269" s="11">
        <f>SUM(DK277+DL277+DM277+DN277+DW277+EE277+EM277+EN277+EO277+EP277+EQ277+ER277+ES277)</f>
        <v>0</v>
      </c>
      <c r="H269" s="11">
        <f t="shared" si="65"/>
        <v>0</v>
      </c>
      <c r="I269" s="10">
        <f t="shared" si="66"/>
        <v>0</v>
      </c>
      <c r="J269" s="12">
        <f t="shared" si="67"/>
        <v>0</v>
      </c>
      <c r="K269" t="s">
        <v>998</v>
      </c>
    </row>
    <row r="270" spans="1:11" ht="15.6" x14ac:dyDescent="0.3">
      <c r="A270" s="6" t="s">
        <v>319</v>
      </c>
      <c r="B270" s="31" t="s">
        <v>83</v>
      </c>
      <c r="C270" s="32" t="s">
        <v>301</v>
      </c>
      <c r="D270" s="14">
        <v>0</v>
      </c>
      <c r="E270" s="14">
        <v>0</v>
      </c>
      <c r="F270" s="11">
        <v>0</v>
      </c>
      <c r="G270" s="11">
        <f>SUM(DK278+DL278+DM278+DN278+DW278+EE278+EM278+EN278+EO278+EP278+EQ278+ER278+ES278)</f>
        <v>0</v>
      </c>
      <c r="H270" s="11">
        <f t="shared" si="65"/>
        <v>0</v>
      </c>
      <c r="I270" s="10">
        <f t="shared" si="66"/>
        <v>0</v>
      </c>
      <c r="J270" s="12">
        <f t="shared" si="67"/>
        <v>0</v>
      </c>
      <c r="K270" t="s">
        <v>999</v>
      </c>
    </row>
    <row r="271" spans="1:11" ht="15.6" x14ac:dyDescent="0.3">
      <c r="A271" s="6" t="s">
        <v>320</v>
      </c>
      <c r="B271" s="31" t="s">
        <v>111</v>
      </c>
      <c r="C271" s="32" t="s">
        <v>301</v>
      </c>
      <c r="D271" s="14">
        <v>0</v>
      </c>
      <c r="E271" s="14">
        <v>0</v>
      </c>
      <c r="F271" s="11">
        <v>0</v>
      </c>
      <c r="G271" s="11">
        <f>SUM(DK279+DL279+DM279+DN279+DW279+EE279+EM279+EN279+EO279+EP279+EQ279+ER279+ES279)</f>
        <v>0</v>
      </c>
      <c r="H271" s="11">
        <f t="shared" si="65"/>
        <v>0</v>
      </c>
      <c r="I271" s="10">
        <f t="shared" si="66"/>
        <v>0</v>
      </c>
      <c r="J271" s="12">
        <f t="shared" si="67"/>
        <v>0</v>
      </c>
      <c r="K271" t="s">
        <v>1000</v>
      </c>
    </row>
    <row r="272" spans="1:11" ht="15.6" x14ac:dyDescent="0.3">
      <c r="A272" s="6" t="s">
        <v>321</v>
      </c>
      <c r="B272" s="31" t="s">
        <v>87</v>
      </c>
      <c r="C272" s="32" t="s">
        <v>301</v>
      </c>
      <c r="D272" s="14">
        <v>273</v>
      </c>
      <c r="E272" s="14">
        <v>0</v>
      </c>
      <c r="F272" s="11">
        <v>0</v>
      </c>
      <c r="G272" s="11">
        <f>SUM(DK280+DL280+DM280+DN280+DW280+EE280+EM280+EN280+EO280+EP280+EQ280+ER280+ES280)</f>
        <v>0</v>
      </c>
      <c r="H272" s="11">
        <f t="shared" si="65"/>
        <v>0</v>
      </c>
      <c r="I272" s="11">
        <f t="shared" si="66"/>
        <v>273</v>
      </c>
      <c r="J272" s="35">
        <f t="shared" si="67"/>
        <v>0</v>
      </c>
      <c r="K272" t="s">
        <v>1001</v>
      </c>
    </row>
    <row r="273" spans="1:11" ht="15.6" x14ac:dyDescent="0.3">
      <c r="A273" s="6" t="s">
        <v>322</v>
      </c>
      <c r="B273" s="31" t="s">
        <v>89</v>
      </c>
      <c r="C273" s="32" t="s">
        <v>301</v>
      </c>
      <c r="D273" s="14">
        <v>70</v>
      </c>
      <c r="E273" s="14">
        <v>0</v>
      </c>
      <c r="F273" s="11">
        <v>0</v>
      </c>
      <c r="G273" s="11">
        <f>SUM(DK281+DL281+DM281+DN281+DW281+EE281+EM281+EN281+EO281+EP281+EQ281+ER281+ES281)</f>
        <v>0</v>
      </c>
      <c r="H273" s="11">
        <f t="shared" si="65"/>
        <v>0</v>
      </c>
      <c r="I273" s="11">
        <f t="shared" si="66"/>
        <v>70</v>
      </c>
      <c r="J273" s="35">
        <f>IFERROR(H273/D273,0)</f>
        <v>0</v>
      </c>
      <c r="K273" t="s">
        <v>1002</v>
      </c>
    </row>
    <row r="274" spans="1:11" ht="15.6" x14ac:dyDescent="0.3">
      <c r="A274" s="1" t="s">
        <v>323</v>
      </c>
      <c r="B274" s="2" t="s">
        <v>324</v>
      </c>
      <c r="C274" s="18" t="s">
        <v>301</v>
      </c>
      <c r="D274" s="4">
        <f>SUM(D275)</f>
        <v>1720</v>
      </c>
      <c r="E274" s="4">
        <f t="shared" ref="E274:I274" si="68">SUM(E275)</f>
        <v>0</v>
      </c>
      <c r="F274" s="4">
        <f t="shared" si="68"/>
        <v>0</v>
      </c>
      <c r="G274" s="4">
        <f t="shared" si="68"/>
        <v>0</v>
      </c>
      <c r="H274" s="4">
        <f t="shared" si="68"/>
        <v>0</v>
      </c>
      <c r="I274" s="4">
        <f t="shared" si="68"/>
        <v>1720</v>
      </c>
      <c r="J274" s="5">
        <f>IFERROR(H274/D274,0)</f>
        <v>0</v>
      </c>
      <c r="K274" t="s">
        <v>1003</v>
      </c>
    </row>
    <row r="275" spans="1:11" ht="15.6" x14ac:dyDescent="0.3">
      <c r="A275" s="1" t="s">
        <v>325</v>
      </c>
      <c r="B275" s="2" t="s">
        <v>326</v>
      </c>
      <c r="C275" s="18" t="s">
        <v>301</v>
      </c>
      <c r="D275" s="4">
        <f>SUM(D276:D297)</f>
        <v>1720</v>
      </c>
      <c r="E275" s="4">
        <f>SUM(E276:E297)</f>
        <v>0</v>
      </c>
      <c r="F275" s="4">
        <f>SUM(F276:F297)</f>
        <v>0</v>
      </c>
      <c r="G275" s="4">
        <f>SUM(G276:G297)</f>
        <v>0</v>
      </c>
      <c r="H275" s="4">
        <f>SUM(H276:H297)</f>
        <v>0</v>
      </c>
      <c r="I275" s="4">
        <f>SUM(I276:I297)</f>
        <v>1720</v>
      </c>
      <c r="J275" s="5">
        <f>IFERROR(H275/D275,0)</f>
        <v>0</v>
      </c>
      <c r="K275" t="s">
        <v>1004</v>
      </c>
    </row>
    <row r="276" spans="1:11" ht="15.6" x14ac:dyDescent="0.3">
      <c r="A276" s="6" t="s">
        <v>327</v>
      </c>
      <c r="B276" s="31" t="s">
        <v>54</v>
      </c>
      <c r="C276" s="32" t="s">
        <v>301</v>
      </c>
      <c r="D276" s="14">
        <v>26</v>
      </c>
      <c r="E276" s="14">
        <v>0</v>
      </c>
      <c r="F276" s="11">
        <v>0</v>
      </c>
      <c r="G276" s="11">
        <f t="shared" ref="G276:G297" si="69">SUM(DK285+DL285+DM285+DN285+DW285+EE285+EM285+EN285+EO285+EP285+EQ285+ER285+ES285)</f>
        <v>0</v>
      </c>
      <c r="H276" s="11">
        <f t="shared" ref="H276:H297" si="70">+F276+E276</f>
        <v>0</v>
      </c>
      <c r="I276" s="10">
        <f t="shared" ref="I276:I297" si="71">+D276-H276</f>
        <v>26</v>
      </c>
      <c r="J276" s="12">
        <f t="shared" ref="J276:J295" si="72">IFERROR(H276/D276,0)</f>
        <v>0</v>
      </c>
      <c r="K276" t="s">
        <v>1005</v>
      </c>
    </row>
    <row r="277" spans="1:11" ht="15.6" x14ac:dyDescent="0.3">
      <c r="A277" s="6" t="s">
        <v>328</v>
      </c>
      <c r="B277" s="31" t="s">
        <v>56</v>
      </c>
      <c r="C277" s="32" t="s">
        <v>301</v>
      </c>
      <c r="D277" s="14">
        <v>3</v>
      </c>
      <c r="E277" s="14">
        <v>0</v>
      </c>
      <c r="F277" s="11">
        <v>0</v>
      </c>
      <c r="G277" s="11">
        <f t="shared" si="69"/>
        <v>0</v>
      </c>
      <c r="H277" s="11">
        <f t="shared" si="70"/>
        <v>0</v>
      </c>
      <c r="I277" s="10">
        <f t="shared" si="71"/>
        <v>3</v>
      </c>
      <c r="J277" s="12">
        <f t="shared" si="72"/>
        <v>0</v>
      </c>
      <c r="K277" t="s">
        <v>1006</v>
      </c>
    </row>
    <row r="278" spans="1:11" ht="15.6" x14ac:dyDescent="0.3">
      <c r="A278" s="6" t="s">
        <v>329</v>
      </c>
      <c r="B278" s="31" t="s">
        <v>58</v>
      </c>
      <c r="C278" s="32" t="s">
        <v>301</v>
      </c>
      <c r="D278" s="14">
        <v>151</v>
      </c>
      <c r="E278" s="14">
        <v>0</v>
      </c>
      <c r="F278" s="11">
        <v>0</v>
      </c>
      <c r="G278" s="11">
        <f t="shared" si="69"/>
        <v>0</v>
      </c>
      <c r="H278" s="11">
        <f t="shared" si="70"/>
        <v>0</v>
      </c>
      <c r="I278" s="10">
        <f t="shared" si="71"/>
        <v>151</v>
      </c>
      <c r="J278" s="12">
        <f t="shared" si="72"/>
        <v>0</v>
      </c>
      <c r="K278" t="s">
        <v>1007</v>
      </c>
    </row>
    <row r="279" spans="1:11" ht="15.6" x14ac:dyDescent="0.3">
      <c r="A279" s="6" t="s">
        <v>330</v>
      </c>
      <c r="B279" s="31" t="s">
        <v>60</v>
      </c>
      <c r="C279" s="32" t="s">
        <v>301</v>
      </c>
      <c r="D279" s="14">
        <v>93</v>
      </c>
      <c r="E279" s="14">
        <v>0</v>
      </c>
      <c r="F279" s="11">
        <v>0</v>
      </c>
      <c r="G279" s="11">
        <f t="shared" si="69"/>
        <v>0</v>
      </c>
      <c r="H279" s="11">
        <f t="shared" si="70"/>
        <v>0</v>
      </c>
      <c r="I279" s="10">
        <f t="shared" si="71"/>
        <v>93</v>
      </c>
      <c r="J279" s="12">
        <f t="shared" si="72"/>
        <v>0</v>
      </c>
      <c r="K279" t="s">
        <v>1008</v>
      </c>
    </row>
    <row r="280" spans="1:11" ht="15.6" x14ac:dyDescent="0.3">
      <c r="A280" s="6" t="s">
        <v>331</v>
      </c>
      <c r="B280" s="31" t="s">
        <v>27</v>
      </c>
      <c r="C280" s="32" t="s">
        <v>301</v>
      </c>
      <c r="D280" s="14">
        <v>19</v>
      </c>
      <c r="E280" s="14">
        <v>0</v>
      </c>
      <c r="F280" s="11">
        <v>0</v>
      </c>
      <c r="G280" s="11">
        <f t="shared" si="69"/>
        <v>0</v>
      </c>
      <c r="H280" s="11">
        <f t="shared" si="70"/>
        <v>0</v>
      </c>
      <c r="I280" s="10">
        <f t="shared" si="71"/>
        <v>19</v>
      </c>
      <c r="J280" s="12">
        <f t="shared" si="72"/>
        <v>0</v>
      </c>
      <c r="K280" t="s">
        <v>1009</v>
      </c>
    </row>
    <row r="281" spans="1:11" ht="15.6" x14ac:dyDescent="0.3">
      <c r="A281" s="6" t="s">
        <v>332</v>
      </c>
      <c r="B281" s="31" t="s">
        <v>63</v>
      </c>
      <c r="C281" s="32" t="s">
        <v>301</v>
      </c>
      <c r="D281" s="14">
        <v>17</v>
      </c>
      <c r="E281" s="14">
        <v>0</v>
      </c>
      <c r="F281" s="11">
        <v>0</v>
      </c>
      <c r="G281" s="11">
        <f t="shared" si="69"/>
        <v>0</v>
      </c>
      <c r="H281" s="11">
        <f t="shared" si="70"/>
        <v>0</v>
      </c>
      <c r="I281" s="10">
        <f t="shared" si="71"/>
        <v>17</v>
      </c>
      <c r="J281" s="12">
        <f t="shared" si="72"/>
        <v>0</v>
      </c>
      <c r="K281" t="s">
        <v>1010</v>
      </c>
    </row>
    <row r="282" spans="1:11" ht="15.6" x14ac:dyDescent="0.3">
      <c r="A282" s="6" t="s">
        <v>333</v>
      </c>
      <c r="B282" s="31" t="s">
        <v>16</v>
      </c>
      <c r="C282" s="32" t="s">
        <v>301</v>
      </c>
      <c r="D282" s="14">
        <v>32</v>
      </c>
      <c r="E282" s="14">
        <v>0</v>
      </c>
      <c r="F282" s="11">
        <v>0</v>
      </c>
      <c r="G282" s="11">
        <f t="shared" si="69"/>
        <v>0</v>
      </c>
      <c r="H282" s="11">
        <f t="shared" si="70"/>
        <v>0</v>
      </c>
      <c r="I282" s="10">
        <f t="shared" si="71"/>
        <v>32</v>
      </c>
      <c r="J282" s="12">
        <f t="shared" si="72"/>
        <v>0</v>
      </c>
      <c r="K282" t="s">
        <v>1011</v>
      </c>
    </row>
    <row r="283" spans="1:11" ht="15.6" x14ac:dyDescent="0.3">
      <c r="A283" s="6" t="s">
        <v>334</v>
      </c>
      <c r="B283" s="31" t="s">
        <v>66</v>
      </c>
      <c r="C283" s="32" t="s">
        <v>301</v>
      </c>
      <c r="D283" s="14">
        <v>11</v>
      </c>
      <c r="E283" s="14">
        <v>0</v>
      </c>
      <c r="F283" s="11">
        <v>0</v>
      </c>
      <c r="G283" s="11">
        <f t="shared" si="69"/>
        <v>0</v>
      </c>
      <c r="H283" s="11">
        <f t="shared" si="70"/>
        <v>0</v>
      </c>
      <c r="I283" s="10">
        <f t="shared" si="71"/>
        <v>11</v>
      </c>
      <c r="J283" s="12">
        <f t="shared" si="72"/>
        <v>0</v>
      </c>
      <c r="K283" t="s">
        <v>1012</v>
      </c>
    </row>
    <row r="284" spans="1:11" ht="15.6" x14ac:dyDescent="0.3">
      <c r="A284" s="6" t="s">
        <v>335</v>
      </c>
      <c r="B284" s="31" t="s">
        <v>68</v>
      </c>
      <c r="C284" s="32" t="s">
        <v>301</v>
      </c>
      <c r="D284" s="14">
        <v>0</v>
      </c>
      <c r="E284" s="14">
        <v>0</v>
      </c>
      <c r="F284" s="11">
        <v>0</v>
      </c>
      <c r="G284" s="11">
        <f t="shared" si="69"/>
        <v>0</v>
      </c>
      <c r="H284" s="11">
        <f t="shared" si="70"/>
        <v>0</v>
      </c>
      <c r="I284" s="10">
        <f t="shared" si="71"/>
        <v>0</v>
      </c>
      <c r="J284" s="12">
        <f t="shared" si="72"/>
        <v>0</v>
      </c>
      <c r="K284" t="s">
        <v>1013</v>
      </c>
    </row>
    <row r="285" spans="1:11" ht="15.6" x14ac:dyDescent="0.3">
      <c r="A285" s="6" t="s">
        <v>336</v>
      </c>
      <c r="B285" s="31" t="s">
        <v>70</v>
      </c>
      <c r="C285" s="32" t="s">
        <v>301</v>
      </c>
      <c r="D285" s="14">
        <v>23</v>
      </c>
      <c r="E285" s="14">
        <v>0</v>
      </c>
      <c r="F285" s="11">
        <v>0</v>
      </c>
      <c r="G285" s="11">
        <f t="shared" si="69"/>
        <v>0</v>
      </c>
      <c r="H285" s="11">
        <f t="shared" si="70"/>
        <v>0</v>
      </c>
      <c r="I285" s="10">
        <f t="shared" si="71"/>
        <v>23</v>
      </c>
      <c r="J285" s="12">
        <f t="shared" si="72"/>
        <v>0</v>
      </c>
      <c r="K285" t="s">
        <v>1014</v>
      </c>
    </row>
    <row r="286" spans="1:11" ht="15.6" x14ac:dyDescent="0.3">
      <c r="A286" s="6" t="s">
        <v>337</v>
      </c>
      <c r="B286" s="31" t="s">
        <v>72</v>
      </c>
      <c r="C286" s="32" t="s">
        <v>301</v>
      </c>
      <c r="D286" s="14">
        <v>21</v>
      </c>
      <c r="E286" s="14">
        <v>0</v>
      </c>
      <c r="F286" s="11">
        <v>0</v>
      </c>
      <c r="G286" s="11">
        <f t="shared" si="69"/>
        <v>0</v>
      </c>
      <c r="H286" s="11">
        <f t="shared" si="70"/>
        <v>0</v>
      </c>
      <c r="I286" s="10">
        <f t="shared" si="71"/>
        <v>21</v>
      </c>
      <c r="J286" s="12">
        <f t="shared" si="72"/>
        <v>0</v>
      </c>
      <c r="K286" t="s">
        <v>1015</v>
      </c>
    </row>
    <row r="287" spans="1:11" ht="15.6" x14ac:dyDescent="0.3">
      <c r="A287" s="6" t="s">
        <v>338</v>
      </c>
      <c r="B287" s="31" t="s">
        <v>29</v>
      </c>
      <c r="C287" s="32" t="s">
        <v>301</v>
      </c>
      <c r="D287" s="14">
        <v>62</v>
      </c>
      <c r="E287" s="14">
        <v>0</v>
      </c>
      <c r="F287" s="11">
        <v>0</v>
      </c>
      <c r="G287" s="11">
        <f t="shared" si="69"/>
        <v>0</v>
      </c>
      <c r="H287" s="11">
        <f t="shared" si="70"/>
        <v>0</v>
      </c>
      <c r="I287" s="10">
        <f t="shared" si="71"/>
        <v>62</v>
      </c>
      <c r="J287" s="12">
        <f t="shared" si="72"/>
        <v>0</v>
      </c>
      <c r="K287" t="s">
        <v>1016</v>
      </c>
    </row>
    <row r="288" spans="1:11" ht="15.6" x14ac:dyDescent="0.3">
      <c r="A288" s="6" t="s">
        <v>339</v>
      </c>
      <c r="B288" s="31" t="s">
        <v>19</v>
      </c>
      <c r="C288" s="32" t="s">
        <v>301</v>
      </c>
      <c r="D288" s="14">
        <v>31</v>
      </c>
      <c r="E288" s="14">
        <v>0</v>
      </c>
      <c r="F288" s="11">
        <v>0</v>
      </c>
      <c r="G288" s="11">
        <f t="shared" si="69"/>
        <v>0</v>
      </c>
      <c r="H288" s="11">
        <f t="shared" si="70"/>
        <v>0</v>
      </c>
      <c r="I288" s="10">
        <f t="shared" si="71"/>
        <v>31</v>
      </c>
      <c r="J288" s="12">
        <f t="shared" si="72"/>
        <v>0</v>
      </c>
      <c r="K288" t="s">
        <v>1017</v>
      </c>
    </row>
    <row r="289" spans="1:11" ht="15.6" x14ac:dyDescent="0.3">
      <c r="A289" s="6" t="s">
        <v>340</v>
      </c>
      <c r="B289" s="31" t="s">
        <v>76</v>
      </c>
      <c r="C289" s="32" t="s">
        <v>301</v>
      </c>
      <c r="D289" s="14">
        <v>20</v>
      </c>
      <c r="E289" s="14">
        <v>0</v>
      </c>
      <c r="F289" s="11">
        <v>0</v>
      </c>
      <c r="G289" s="11">
        <f t="shared" si="69"/>
        <v>0</v>
      </c>
      <c r="H289" s="11">
        <f t="shared" si="70"/>
        <v>0</v>
      </c>
      <c r="I289" s="10">
        <f t="shared" si="71"/>
        <v>20</v>
      </c>
      <c r="J289" s="12">
        <f t="shared" si="72"/>
        <v>0</v>
      </c>
      <c r="K289" t="s">
        <v>1018</v>
      </c>
    </row>
    <row r="290" spans="1:11" ht="15.6" x14ac:dyDescent="0.3">
      <c r="A290" s="6" t="s">
        <v>341</v>
      </c>
      <c r="B290" s="31" t="s">
        <v>78</v>
      </c>
      <c r="C290" s="32" t="s">
        <v>301</v>
      </c>
      <c r="D290" s="14">
        <v>18</v>
      </c>
      <c r="E290" s="14">
        <v>0</v>
      </c>
      <c r="F290" s="11">
        <v>0</v>
      </c>
      <c r="G290" s="11">
        <f t="shared" si="69"/>
        <v>0</v>
      </c>
      <c r="H290" s="11">
        <f t="shared" si="70"/>
        <v>0</v>
      </c>
      <c r="I290" s="10">
        <f t="shared" si="71"/>
        <v>18</v>
      </c>
      <c r="J290" s="12">
        <f t="shared" si="72"/>
        <v>0</v>
      </c>
      <c r="K290" t="s">
        <v>1019</v>
      </c>
    </row>
    <row r="291" spans="1:11" ht="15.6" x14ac:dyDescent="0.3">
      <c r="A291" s="6" t="s">
        <v>342</v>
      </c>
      <c r="B291" s="31" t="s">
        <v>31</v>
      </c>
      <c r="C291" s="32" t="s">
        <v>301</v>
      </c>
      <c r="D291" s="14">
        <v>13</v>
      </c>
      <c r="E291" s="14">
        <v>0</v>
      </c>
      <c r="F291" s="11">
        <v>0</v>
      </c>
      <c r="G291" s="11">
        <f t="shared" si="69"/>
        <v>0</v>
      </c>
      <c r="H291" s="11">
        <f t="shared" si="70"/>
        <v>0</v>
      </c>
      <c r="I291" s="10">
        <f t="shared" si="71"/>
        <v>13</v>
      </c>
      <c r="J291" s="12">
        <f t="shared" si="72"/>
        <v>0</v>
      </c>
      <c r="K291" t="s">
        <v>1020</v>
      </c>
    </row>
    <row r="292" spans="1:11" ht="15.6" x14ac:dyDescent="0.3">
      <c r="A292" s="6" t="s">
        <v>343</v>
      </c>
      <c r="B292" s="31" t="s">
        <v>81</v>
      </c>
      <c r="C292" s="32" t="s">
        <v>301</v>
      </c>
      <c r="D292" s="14">
        <v>0</v>
      </c>
      <c r="E292" s="14">
        <v>0</v>
      </c>
      <c r="F292" s="11">
        <v>0</v>
      </c>
      <c r="G292" s="11">
        <f t="shared" si="69"/>
        <v>0</v>
      </c>
      <c r="H292" s="11">
        <f t="shared" si="70"/>
        <v>0</v>
      </c>
      <c r="I292" s="10">
        <f t="shared" si="71"/>
        <v>0</v>
      </c>
      <c r="J292" s="12">
        <f t="shared" si="72"/>
        <v>0</v>
      </c>
      <c r="K292" t="s">
        <v>1021</v>
      </c>
    </row>
    <row r="293" spans="1:11" ht="15.6" x14ac:dyDescent="0.3">
      <c r="A293" s="6" t="s">
        <v>344</v>
      </c>
      <c r="B293" s="31" t="s">
        <v>83</v>
      </c>
      <c r="C293" s="32" t="s">
        <v>301</v>
      </c>
      <c r="D293" s="14">
        <v>0</v>
      </c>
      <c r="E293" s="14">
        <v>0</v>
      </c>
      <c r="F293" s="11">
        <v>0</v>
      </c>
      <c r="G293" s="11">
        <f t="shared" si="69"/>
        <v>0</v>
      </c>
      <c r="H293" s="11">
        <f t="shared" si="70"/>
        <v>0</v>
      </c>
      <c r="I293" s="10">
        <f t="shared" si="71"/>
        <v>0</v>
      </c>
      <c r="J293" s="12">
        <f t="shared" si="72"/>
        <v>0</v>
      </c>
      <c r="K293" t="s">
        <v>1022</v>
      </c>
    </row>
    <row r="294" spans="1:11" ht="15.6" x14ac:dyDescent="0.3">
      <c r="A294" s="6" t="s">
        <v>345</v>
      </c>
      <c r="B294" s="31" t="s">
        <v>111</v>
      </c>
      <c r="C294" s="32" t="s">
        <v>301</v>
      </c>
      <c r="D294" s="14">
        <v>0</v>
      </c>
      <c r="E294" s="14">
        <v>0</v>
      </c>
      <c r="F294" s="11">
        <v>0</v>
      </c>
      <c r="G294" s="11">
        <f t="shared" si="69"/>
        <v>0</v>
      </c>
      <c r="H294" s="11">
        <f t="shared" si="70"/>
        <v>0</v>
      </c>
      <c r="I294" s="10">
        <f t="shared" si="71"/>
        <v>0</v>
      </c>
      <c r="J294" s="12">
        <f t="shared" si="72"/>
        <v>0</v>
      </c>
      <c r="K294" t="s">
        <v>1023</v>
      </c>
    </row>
    <row r="295" spans="1:11" ht="15.6" x14ac:dyDescent="0.3">
      <c r="A295" s="6" t="s">
        <v>346</v>
      </c>
      <c r="B295" s="31" t="s">
        <v>87</v>
      </c>
      <c r="C295" s="32" t="s">
        <v>301</v>
      </c>
      <c r="D295" s="14">
        <v>0</v>
      </c>
      <c r="E295" s="14">
        <v>0</v>
      </c>
      <c r="F295" s="11">
        <v>0</v>
      </c>
      <c r="G295" s="11">
        <f t="shared" si="69"/>
        <v>0</v>
      </c>
      <c r="H295" s="11">
        <f t="shared" si="70"/>
        <v>0</v>
      </c>
      <c r="I295" s="11">
        <f t="shared" si="71"/>
        <v>0</v>
      </c>
      <c r="J295" s="35">
        <f t="shared" si="72"/>
        <v>0</v>
      </c>
      <c r="K295" t="s">
        <v>1024</v>
      </c>
    </row>
    <row r="296" spans="1:11" ht="15.6" x14ac:dyDescent="0.3">
      <c r="A296" s="6" t="s">
        <v>347</v>
      </c>
      <c r="B296" s="31" t="s">
        <v>89</v>
      </c>
      <c r="C296" s="32" t="s">
        <v>301</v>
      </c>
      <c r="D296" s="14">
        <v>173</v>
      </c>
      <c r="E296" s="14">
        <v>0</v>
      </c>
      <c r="F296" s="11">
        <v>0</v>
      </c>
      <c r="G296" s="11">
        <f t="shared" si="69"/>
        <v>0</v>
      </c>
      <c r="H296" s="11">
        <f t="shared" si="70"/>
        <v>0</v>
      </c>
      <c r="I296" s="11">
        <f t="shared" si="71"/>
        <v>173</v>
      </c>
      <c r="J296" s="35">
        <f>IFERROR(H296/D296,0)</f>
        <v>0</v>
      </c>
      <c r="K296" t="s">
        <v>1025</v>
      </c>
    </row>
    <row r="297" spans="1:11" ht="15.6" x14ac:dyDescent="0.3">
      <c r="A297" s="6" t="s">
        <v>348</v>
      </c>
      <c r="B297" s="29" t="s">
        <v>349</v>
      </c>
      <c r="C297" s="32" t="s">
        <v>301</v>
      </c>
      <c r="D297" s="14">
        <v>1007</v>
      </c>
      <c r="E297" s="14">
        <v>0</v>
      </c>
      <c r="F297" s="11">
        <v>0</v>
      </c>
      <c r="G297" s="11">
        <f t="shared" si="69"/>
        <v>0</v>
      </c>
      <c r="H297" s="11">
        <f t="shared" si="70"/>
        <v>0</v>
      </c>
      <c r="I297" s="11">
        <f t="shared" si="71"/>
        <v>1007</v>
      </c>
      <c r="J297" s="35">
        <f>IFERROR(H297/D297,0)</f>
        <v>0</v>
      </c>
      <c r="K297" t="s">
        <v>1026</v>
      </c>
    </row>
    <row r="298" spans="1:11" ht="19.2" x14ac:dyDescent="0.3">
      <c r="A298" s="36" t="s">
        <v>350</v>
      </c>
      <c r="B298" s="37" t="s">
        <v>351</v>
      </c>
      <c r="C298" s="3" t="s">
        <v>352</v>
      </c>
      <c r="D298" s="4">
        <f>+D299+D324</f>
        <v>122870.7</v>
      </c>
      <c r="E298" s="4">
        <f>+E299+E324</f>
        <v>6371.8937149219892</v>
      </c>
      <c r="F298" s="4">
        <f>+F299+F324</f>
        <v>0</v>
      </c>
      <c r="G298" s="4">
        <f>+G299+G324</f>
        <v>0</v>
      </c>
      <c r="H298" s="4">
        <f>+H299+H324</f>
        <v>6371.8937149219892</v>
      </c>
      <c r="I298" s="4">
        <f>+I299+I324</f>
        <v>116498.80628507801</v>
      </c>
      <c r="J298" s="24">
        <f>IFERROR(H298/D298,0)</f>
        <v>5.1858528639634908E-2</v>
      </c>
      <c r="K298" t="s">
        <v>1027</v>
      </c>
    </row>
    <row r="299" spans="1:11" ht="19.2" x14ac:dyDescent="0.3">
      <c r="A299" s="36" t="s">
        <v>353</v>
      </c>
      <c r="B299" s="37" t="s">
        <v>354</v>
      </c>
      <c r="C299" s="3" t="s">
        <v>352</v>
      </c>
      <c r="D299" s="4">
        <f>+SUM(D300+D302)</f>
        <v>113540.37</v>
      </c>
      <c r="E299" s="4">
        <f>+SUM(E300+E302)</f>
        <v>6371.8937149219892</v>
      </c>
      <c r="F299" s="4">
        <f>+SUM(F300+F302)</f>
        <v>0</v>
      </c>
      <c r="G299" s="4">
        <f>+SUM(G300+G302)</f>
        <v>0</v>
      </c>
      <c r="H299" s="4">
        <f>+SUM(H300+H302)</f>
        <v>6371.8937149219892</v>
      </c>
      <c r="I299" s="4">
        <f>+SUM(I300+I302)</f>
        <v>107168.47628507801</v>
      </c>
      <c r="J299" s="24">
        <f>IFERROR(H299/D299,0)</f>
        <v>5.6120071785233649E-2</v>
      </c>
      <c r="K299" t="s">
        <v>1028</v>
      </c>
    </row>
    <row r="300" spans="1:11" ht="19.2" x14ac:dyDescent="0.3">
      <c r="A300" s="36" t="s">
        <v>355</v>
      </c>
      <c r="B300" s="37" t="s">
        <v>356</v>
      </c>
      <c r="C300" s="3" t="s">
        <v>352</v>
      </c>
      <c r="D300" s="4">
        <f>+SUM(D301:D301)</f>
        <v>12050.37</v>
      </c>
      <c r="E300" s="4">
        <f>+SUM(E301:E301)</f>
        <v>6063.6637500439892</v>
      </c>
      <c r="F300" s="4">
        <f>+SUM(F301:F301)</f>
        <v>0</v>
      </c>
      <c r="G300" s="4">
        <f>+SUM(G301:G301)</f>
        <v>0</v>
      </c>
      <c r="H300" s="4">
        <f>+SUM(H301:H301)</f>
        <v>6063.6637500439892</v>
      </c>
      <c r="I300" s="4">
        <f>+SUM(I301:I301)</f>
        <v>5986.7062499560116</v>
      </c>
      <c r="J300" s="24">
        <f>IFERROR(H300/D300,0)</f>
        <v>0.5031931592178488</v>
      </c>
      <c r="K300" t="s">
        <v>1029</v>
      </c>
    </row>
    <row r="301" spans="1:11" ht="17.399999999999999" x14ac:dyDescent="0.3">
      <c r="A301" s="38" t="s">
        <v>357</v>
      </c>
      <c r="B301" s="31" t="s">
        <v>358</v>
      </c>
      <c r="C301" s="39" t="s">
        <v>359</v>
      </c>
      <c r="D301" s="40">
        <v>12050.37</v>
      </c>
      <c r="E301" s="40">
        <v>6063.6637500439892</v>
      </c>
      <c r="F301" s="41">
        <v>0</v>
      </c>
      <c r="G301" s="41">
        <f t="shared" ref="G301" si="73">SUM(DK311+DL311+DM311+DN311+DW311+EE311+EM311+EN311+EO311+EP311+EQ311+ER311+ES311)</f>
        <v>0</v>
      </c>
      <c r="H301" s="10">
        <f>+F301+E301</f>
        <v>6063.6637500439892</v>
      </c>
      <c r="I301" s="10">
        <f>+D301-H301</f>
        <v>5986.7062499560116</v>
      </c>
      <c r="J301" s="42">
        <f>IFERROR(H301/D301,0)</f>
        <v>0.5031931592178488</v>
      </c>
      <c r="K301" t="s">
        <v>1030</v>
      </c>
    </row>
    <row r="302" spans="1:11" ht="19.2" x14ac:dyDescent="0.3">
      <c r="A302" s="36" t="s">
        <v>360</v>
      </c>
      <c r="B302" s="37" t="s">
        <v>361</v>
      </c>
      <c r="C302" s="3" t="s">
        <v>352</v>
      </c>
      <c r="D302" s="4">
        <f>+SUM(D303:D323)</f>
        <v>101490</v>
      </c>
      <c r="E302" s="4">
        <f>+SUM(E303:E323)</f>
        <v>308.22996487800003</v>
      </c>
      <c r="F302" s="4">
        <f>+SUM(F303:F323)</f>
        <v>0</v>
      </c>
      <c r="G302" s="4">
        <f>+SUM(G303:G323)</f>
        <v>0</v>
      </c>
      <c r="H302" s="4">
        <f>+SUM(H303:H323)</f>
        <v>308.22996487800003</v>
      </c>
      <c r="I302" s="4">
        <f>+SUM(I303:I323)</f>
        <v>101181.770035122</v>
      </c>
      <c r="J302" s="24">
        <f>IFERROR(H302/D302,0)</f>
        <v>3.0370476389595035E-3</v>
      </c>
      <c r="K302" t="s">
        <v>1031</v>
      </c>
    </row>
    <row r="303" spans="1:11" ht="17.399999999999999" x14ac:dyDescent="0.3">
      <c r="A303" s="43" t="s">
        <v>362</v>
      </c>
      <c r="B303" s="44" t="s">
        <v>54</v>
      </c>
      <c r="C303" s="45" t="s">
        <v>363</v>
      </c>
      <c r="D303" s="46">
        <v>11425</v>
      </c>
      <c r="E303" s="47">
        <v>13.548961366</v>
      </c>
      <c r="F303" s="11">
        <v>0</v>
      </c>
      <c r="G303" s="11">
        <f>SUM(DK314+DL314+DM314+DN314+DW314+EE314+EM314+EN314+EO314+EP314+EQ314+ER314+ES314)</f>
        <v>0</v>
      </c>
      <c r="H303" s="11">
        <f t="shared" ref="H303:H323" si="74">+F303+E303</f>
        <v>13.548961366</v>
      </c>
      <c r="I303" s="11">
        <f t="shared" ref="I303:I323" si="75">+D303-H303</f>
        <v>11411.451038634001</v>
      </c>
      <c r="J303" s="48">
        <f t="shared" ref="J303:J323" si="76">IFERROR(H303/D303,0)</f>
        <v>1.1859047147483588E-3</v>
      </c>
      <c r="K303" t="s">
        <v>1032</v>
      </c>
    </row>
    <row r="304" spans="1:11" ht="17.399999999999999" x14ac:dyDescent="0.3">
      <c r="A304" s="43" t="s">
        <v>364</v>
      </c>
      <c r="B304" s="49" t="s">
        <v>56</v>
      </c>
      <c r="C304" s="39" t="s">
        <v>363</v>
      </c>
      <c r="D304" s="50">
        <v>4507</v>
      </c>
      <c r="E304" s="51">
        <v>17.915111743999997</v>
      </c>
      <c r="F304" s="11">
        <v>0</v>
      </c>
      <c r="G304" s="11">
        <f>SUM(DK315+DL315+DM315+DN315+DW315+EE315+EM315+EN315+EO315+EP315+EQ315+ER315+ES315)</f>
        <v>0</v>
      </c>
      <c r="H304" s="11">
        <f t="shared" si="74"/>
        <v>17.915111743999997</v>
      </c>
      <c r="I304" s="11">
        <f t="shared" si="75"/>
        <v>4489.0848882560003</v>
      </c>
      <c r="J304" s="48">
        <f t="shared" si="76"/>
        <v>3.9749526833814065E-3</v>
      </c>
      <c r="K304" t="s">
        <v>1033</v>
      </c>
    </row>
    <row r="305" spans="1:11" ht="17.399999999999999" x14ac:dyDescent="0.3">
      <c r="A305" s="43" t="s">
        <v>365</v>
      </c>
      <c r="B305" s="49" t="s">
        <v>58</v>
      </c>
      <c r="C305" s="39" t="s">
        <v>359</v>
      </c>
      <c r="D305" s="50">
        <v>5530</v>
      </c>
      <c r="E305" s="51">
        <v>7.0469999999999997</v>
      </c>
      <c r="F305" s="11">
        <v>0</v>
      </c>
      <c r="G305" s="11">
        <f>SUM(DK316+DL316+DM316+DN316+DW316+EE316+EM316+EN316+EO316+EP316+EQ316+ER316+ES316)</f>
        <v>0</v>
      </c>
      <c r="H305" s="11">
        <f t="shared" si="74"/>
        <v>7.0469999999999997</v>
      </c>
      <c r="I305" s="11">
        <f t="shared" si="75"/>
        <v>5522.9530000000004</v>
      </c>
      <c r="J305" s="48">
        <f t="shared" si="76"/>
        <v>1.2743218806509945E-3</v>
      </c>
      <c r="K305" t="s">
        <v>1034</v>
      </c>
    </row>
    <row r="306" spans="1:11" ht="17.399999999999999" x14ac:dyDescent="0.3">
      <c r="A306" s="43" t="s">
        <v>366</v>
      </c>
      <c r="B306" s="49" t="s">
        <v>60</v>
      </c>
      <c r="C306" s="39" t="s">
        <v>359</v>
      </c>
      <c r="D306" s="50">
        <v>9869</v>
      </c>
      <c r="E306" s="52">
        <v>22.194729213999999</v>
      </c>
      <c r="F306" s="11">
        <v>0</v>
      </c>
      <c r="G306" s="11">
        <f>SUM(DK317+DL317+DM317+DN317+DW317+EE317+EM317+EN317+EO317+EP317+EQ317+ER317+ES317)</f>
        <v>0</v>
      </c>
      <c r="H306" s="11">
        <f t="shared" si="74"/>
        <v>22.194729213999999</v>
      </c>
      <c r="I306" s="11">
        <f t="shared" si="75"/>
        <v>9846.8052707860006</v>
      </c>
      <c r="J306" s="48">
        <f t="shared" si="76"/>
        <v>2.2489339562265678E-3</v>
      </c>
      <c r="K306" t="s">
        <v>1035</v>
      </c>
    </row>
    <row r="307" spans="1:11" ht="17.399999999999999" x14ac:dyDescent="0.3">
      <c r="A307" s="38" t="s">
        <v>367</v>
      </c>
      <c r="B307" s="31" t="s">
        <v>27</v>
      </c>
      <c r="C307" s="53" t="s">
        <v>359</v>
      </c>
      <c r="D307" s="33">
        <v>6689</v>
      </c>
      <c r="E307" s="54">
        <v>0</v>
      </c>
      <c r="F307" s="11">
        <v>0</v>
      </c>
      <c r="G307" s="11">
        <f>SUM(DK318+DL318+DM318+DN318+DW318+EE318+EM318+EN318+EO318+EP318+EQ318+ER318+ES318)</f>
        <v>0</v>
      </c>
      <c r="H307" s="11">
        <f t="shared" si="74"/>
        <v>0</v>
      </c>
      <c r="I307" s="10">
        <f t="shared" si="75"/>
        <v>6689</v>
      </c>
      <c r="J307" s="42">
        <f t="shared" si="76"/>
        <v>0</v>
      </c>
      <c r="K307" t="s">
        <v>1036</v>
      </c>
    </row>
    <row r="308" spans="1:11" ht="17.399999999999999" x14ac:dyDescent="0.3">
      <c r="A308" s="38" t="s">
        <v>368</v>
      </c>
      <c r="B308" s="31" t="s">
        <v>63</v>
      </c>
      <c r="C308" s="53" t="s">
        <v>359</v>
      </c>
      <c r="D308" s="33">
        <v>3218</v>
      </c>
      <c r="E308" s="54">
        <v>0</v>
      </c>
      <c r="F308" s="11">
        <v>0</v>
      </c>
      <c r="G308" s="11">
        <f>SUM(DK319+DL319+DM319+DN319+DW319+EE319+EM319+EN319+EO319+EP319+EQ319+ER319+ES319)</f>
        <v>0</v>
      </c>
      <c r="H308" s="11">
        <f t="shared" si="74"/>
        <v>0</v>
      </c>
      <c r="I308" s="10">
        <f t="shared" si="75"/>
        <v>3218</v>
      </c>
      <c r="J308" s="42">
        <f t="shared" si="76"/>
        <v>0</v>
      </c>
      <c r="K308" t="s">
        <v>1037</v>
      </c>
    </row>
    <row r="309" spans="1:11" ht="17.399999999999999" x14ac:dyDescent="0.3">
      <c r="A309" s="43" t="s">
        <v>369</v>
      </c>
      <c r="B309" s="49" t="s">
        <v>16</v>
      </c>
      <c r="C309" s="39" t="s">
        <v>359</v>
      </c>
      <c r="D309" s="50">
        <v>10367</v>
      </c>
      <c r="E309" s="52">
        <v>1.4816011499999999</v>
      </c>
      <c r="F309" s="11">
        <v>0</v>
      </c>
      <c r="G309" s="11">
        <f>SUM(DK320+DL320+DM320+DN320+DW320+EE320+EM320+EN320+EO320+EP320+EQ320+ER320+ES320)</f>
        <v>0</v>
      </c>
      <c r="H309" s="11">
        <f t="shared" si="74"/>
        <v>1.4816011499999999</v>
      </c>
      <c r="I309" s="11">
        <f t="shared" si="75"/>
        <v>10365.518398849999</v>
      </c>
      <c r="J309" s="48">
        <f t="shared" si="76"/>
        <v>1.4291512973859362E-4</v>
      </c>
      <c r="K309" t="s">
        <v>1038</v>
      </c>
    </row>
    <row r="310" spans="1:11" ht="17.399999999999999" x14ac:dyDescent="0.3">
      <c r="A310" s="38" t="s">
        <v>370</v>
      </c>
      <c r="B310" s="31" t="s">
        <v>66</v>
      </c>
      <c r="C310" s="53" t="s">
        <v>359</v>
      </c>
      <c r="D310" s="33">
        <v>3988</v>
      </c>
      <c r="E310" s="54">
        <v>0</v>
      </c>
      <c r="F310" s="11">
        <v>0</v>
      </c>
      <c r="G310" s="11">
        <f>SUM(DK321+DL321+DM321+DN321+DW321+EE321+EM321+EN321+EO321+EP321+EQ321+ER321+ES321)</f>
        <v>0</v>
      </c>
      <c r="H310" s="11">
        <f t="shared" si="74"/>
        <v>0</v>
      </c>
      <c r="I310" s="10">
        <f t="shared" si="75"/>
        <v>3988</v>
      </c>
      <c r="J310" s="42">
        <f t="shared" si="76"/>
        <v>0</v>
      </c>
      <c r="K310" t="s">
        <v>1039</v>
      </c>
    </row>
    <row r="311" spans="1:11" ht="17.399999999999999" x14ac:dyDescent="0.3">
      <c r="A311" s="43" t="s">
        <v>371</v>
      </c>
      <c r="B311" s="49" t="s">
        <v>68</v>
      </c>
      <c r="C311" s="39" t="s">
        <v>359</v>
      </c>
      <c r="D311" s="50">
        <v>23170</v>
      </c>
      <c r="E311" s="52">
        <v>141.73500000000001</v>
      </c>
      <c r="F311" s="11">
        <v>0</v>
      </c>
      <c r="G311" s="11">
        <f>SUM(DK322+DL322+DM322+DN322+DW322+EE322+EM322+EN322+EO322+EP322+EQ322+ER322+ES322)</f>
        <v>0</v>
      </c>
      <c r="H311" s="11">
        <f t="shared" si="74"/>
        <v>141.73500000000001</v>
      </c>
      <c r="I311" s="11">
        <f t="shared" si="75"/>
        <v>23028.264999999999</v>
      </c>
      <c r="J311" s="48">
        <f t="shared" si="76"/>
        <v>6.1171773845489861E-3</v>
      </c>
      <c r="K311" t="s">
        <v>1040</v>
      </c>
    </row>
    <row r="312" spans="1:11" ht="17.399999999999999" x14ac:dyDescent="0.3">
      <c r="A312" s="38" t="s">
        <v>372</v>
      </c>
      <c r="B312" s="31" t="s">
        <v>373</v>
      </c>
      <c r="C312" s="53" t="s">
        <v>359</v>
      </c>
      <c r="D312" s="33">
        <v>90</v>
      </c>
      <c r="E312" s="54">
        <v>0</v>
      </c>
      <c r="F312" s="11">
        <v>0</v>
      </c>
      <c r="G312" s="11">
        <f>SUM(DK323+DL323+DM323+DN323+DW323+EE323+EM323+EN323+EO323+EP323+EQ323+ER323+ES323)</f>
        <v>0</v>
      </c>
      <c r="H312" s="11">
        <f t="shared" si="74"/>
        <v>0</v>
      </c>
      <c r="I312" s="10">
        <f t="shared" si="75"/>
        <v>90</v>
      </c>
      <c r="J312" s="42">
        <f t="shared" si="76"/>
        <v>0</v>
      </c>
      <c r="K312" t="s">
        <v>1041</v>
      </c>
    </row>
    <row r="313" spans="1:11" ht="17.399999999999999" x14ac:dyDescent="0.3">
      <c r="A313" s="43" t="s">
        <v>374</v>
      </c>
      <c r="B313" s="49" t="s">
        <v>375</v>
      </c>
      <c r="C313" s="39" t="s">
        <v>359</v>
      </c>
      <c r="D313" s="50">
        <v>2187</v>
      </c>
      <c r="E313" s="52">
        <v>3.4876796400000005</v>
      </c>
      <c r="F313" s="11">
        <v>0</v>
      </c>
      <c r="G313" s="11">
        <f>SUM(DK324+DL324+DM324+DN324+DW324+EE324+EM324+EN324+EO324+EP324+EQ324+ER324+ES324)</f>
        <v>0</v>
      </c>
      <c r="H313" s="11">
        <f t="shared" si="74"/>
        <v>3.4876796400000005</v>
      </c>
      <c r="I313" s="11">
        <f t="shared" si="75"/>
        <v>2183.5123203600001</v>
      </c>
      <c r="J313" s="48">
        <f t="shared" si="76"/>
        <v>1.5947323456790125E-3</v>
      </c>
      <c r="K313" t="s">
        <v>1042</v>
      </c>
    </row>
    <row r="314" spans="1:11" ht="17.399999999999999" x14ac:dyDescent="0.3">
      <c r="A314" s="38" t="s">
        <v>376</v>
      </c>
      <c r="B314" s="31" t="s">
        <v>377</v>
      </c>
      <c r="C314" s="53" t="s">
        <v>359</v>
      </c>
      <c r="D314" s="33">
        <v>2375</v>
      </c>
      <c r="E314" s="54">
        <v>0</v>
      </c>
      <c r="F314" s="11">
        <v>0</v>
      </c>
      <c r="G314" s="11">
        <f>SUM(DK325+DL325+DM325+DN325+DW325+EE325+EM325+EN325+EO325+EP325+EQ325+ER325+ES325)</f>
        <v>0</v>
      </c>
      <c r="H314" s="11">
        <f t="shared" si="74"/>
        <v>0</v>
      </c>
      <c r="I314" s="10">
        <f t="shared" si="75"/>
        <v>2375</v>
      </c>
      <c r="J314" s="42">
        <f t="shared" si="76"/>
        <v>0</v>
      </c>
      <c r="K314" t="s">
        <v>1043</v>
      </c>
    </row>
    <row r="315" spans="1:11" ht="17.399999999999999" x14ac:dyDescent="0.3">
      <c r="A315" s="38" t="s">
        <v>378</v>
      </c>
      <c r="B315" s="31" t="s">
        <v>19</v>
      </c>
      <c r="C315" s="53" t="s">
        <v>359</v>
      </c>
      <c r="D315" s="33">
        <v>1770</v>
      </c>
      <c r="E315" s="54">
        <v>0</v>
      </c>
      <c r="F315" s="11">
        <v>0</v>
      </c>
      <c r="G315" s="11">
        <f>SUM(DK326+DL326+DM326+DN326+DW326+EE326+EM326+EN326+EO326+EP326+EQ326+ER326+ES326)</f>
        <v>0</v>
      </c>
      <c r="H315" s="11">
        <f t="shared" si="74"/>
        <v>0</v>
      </c>
      <c r="I315" s="10">
        <f t="shared" si="75"/>
        <v>1770</v>
      </c>
      <c r="J315" s="42">
        <f t="shared" si="76"/>
        <v>0</v>
      </c>
      <c r="K315" t="s">
        <v>1044</v>
      </c>
    </row>
    <row r="316" spans="1:11" ht="17.399999999999999" x14ac:dyDescent="0.3">
      <c r="A316" s="38" t="s">
        <v>379</v>
      </c>
      <c r="B316" s="31" t="s">
        <v>380</v>
      </c>
      <c r="C316" s="53" t="s">
        <v>359</v>
      </c>
      <c r="D316" s="33">
        <v>522</v>
      </c>
      <c r="E316" s="54">
        <v>0</v>
      </c>
      <c r="F316" s="11">
        <v>0</v>
      </c>
      <c r="G316" s="11">
        <f>SUM(DK327+DL327+DM327+DN327+DW327+EE327+EM327+EN327+EO327+EP327+EQ327+ER327+ES327)</f>
        <v>0</v>
      </c>
      <c r="H316" s="11">
        <f t="shared" si="74"/>
        <v>0</v>
      </c>
      <c r="I316" s="10">
        <f t="shared" si="75"/>
        <v>522</v>
      </c>
      <c r="J316" s="42">
        <f t="shared" si="76"/>
        <v>0</v>
      </c>
      <c r="K316" t="s">
        <v>1045</v>
      </c>
    </row>
    <row r="317" spans="1:11" ht="17.399999999999999" x14ac:dyDescent="0.3">
      <c r="A317" s="38" t="s">
        <v>381</v>
      </c>
      <c r="B317" s="31" t="s">
        <v>78</v>
      </c>
      <c r="C317" s="53" t="s">
        <v>359</v>
      </c>
      <c r="D317" s="33">
        <v>1470</v>
      </c>
      <c r="E317" s="54">
        <v>0</v>
      </c>
      <c r="F317" s="11">
        <v>0</v>
      </c>
      <c r="G317" s="11">
        <f>SUM(DK328+DL328+DM328+DN328+DW328+EE328+EM328+EN328+EO328+EP328+EQ328+ER328+ES328)</f>
        <v>0</v>
      </c>
      <c r="H317" s="11">
        <f t="shared" si="74"/>
        <v>0</v>
      </c>
      <c r="I317" s="10">
        <f t="shared" si="75"/>
        <v>1470</v>
      </c>
      <c r="J317" s="42">
        <f t="shared" si="76"/>
        <v>0</v>
      </c>
      <c r="K317" t="s">
        <v>1046</v>
      </c>
    </row>
    <row r="318" spans="1:11" ht="17.399999999999999" x14ac:dyDescent="0.3">
      <c r="A318" s="38" t="s">
        <v>382</v>
      </c>
      <c r="B318" s="31" t="s">
        <v>31</v>
      </c>
      <c r="C318" s="53" t="s">
        <v>359</v>
      </c>
      <c r="D318" s="33">
        <v>413</v>
      </c>
      <c r="E318" s="54">
        <v>0</v>
      </c>
      <c r="F318" s="11">
        <v>0</v>
      </c>
      <c r="G318" s="11">
        <f>SUM(DK329+DL329+DM329+DN329+DW329+EE329+EM329+EN329+EO329+EP329+EQ329+ER329+ES329)</f>
        <v>0</v>
      </c>
      <c r="H318" s="11">
        <f t="shared" si="74"/>
        <v>0</v>
      </c>
      <c r="I318" s="10">
        <f t="shared" si="75"/>
        <v>413</v>
      </c>
      <c r="J318" s="42">
        <f t="shared" si="76"/>
        <v>0</v>
      </c>
      <c r="K318" t="s">
        <v>1047</v>
      </c>
    </row>
    <row r="319" spans="1:11" ht="17.399999999999999" x14ac:dyDescent="0.3">
      <c r="A319" s="43" t="s">
        <v>383</v>
      </c>
      <c r="B319" s="49" t="s">
        <v>81</v>
      </c>
      <c r="C319" s="39" t="s">
        <v>359</v>
      </c>
      <c r="D319" s="50">
        <v>608</v>
      </c>
      <c r="E319" s="52">
        <v>2.212650612</v>
      </c>
      <c r="F319" s="11">
        <v>0</v>
      </c>
      <c r="G319" s="11">
        <f>SUM(DK330+DL330+DM330+DN330+DW330+EE330+EM330+EN330+EO330+EP330+EQ330+ER330+ES330)</f>
        <v>0</v>
      </c>
      <c r="H319" s="11">
        <f t="shared" si="74"/>
        <v>2.212650612</v>
      </c>
      <c r="I319" s="11">
        <f t="shared" si="75"/>
        <v>605.78734938800005</v>
      </c>
      <c r="J319" s="48">
        <f t="shared" si="76"/>
        <v>3.6392279802631581E-3</v>
      </c>
      <c r="K319" t="s">
        <v>1048</v>
      </c>
    </row>
    <row r="320" spans="1:11" ht="17.399999999999999" x14ac:dyDescent="0.3">
      <c r="A320" s="43" t="s">
        <v>384</v>
      </c>
      <c r="B320" s="49" t="s">
        <v>83</v>
      </c>
      <c r="C320" s="39" t="s">
        <v>359</v>
      </c>
      <c r="D320" s="50">
        <v>703</v>
      </c>
      <c r="E320" s="52">
        <v>2.761174386</v>
      </c>
      <c r="F320" s="11">
        <v>0</v>
      </c>
      <c r="G320" s="11">
        <f>SUM(DK331+DL331+DM331+DN331+DW331+EE331+EM331+EN331+EO331+EP331+EQ331+ER331+ES331)</f>
        <v>0</v>
      </c>
      <c r="H320" s="11">
        <f t="shared" si="74"/>
        <v>2.761174386</v>
      </c>
      <c r="I320" s="11">
        <f t="shared" si="75"/>
        <v>700.23882561400001</v>
      </c>
      <c r="J320" s="48">
        <f t="shared" si="76"/>
        <v>3.927701829302987E-3</v>
      </c>
      <c r="K320" t="s">
        <v>1049</v>
      </c>
    </row>
    <row r="321" spans="1:11" ht="17.399999999999999" x14ac:dyDescent="0.3">
      <c r="A321" s="43" t="s">
        <v>385</v>
      </c>
      <c r="B321" s="49" t="s">
        <v>111</v>
      </c>
      <c r="C321" s="39" t="s">
        <v>359</v>
      </c>
      <c r="D321" s="50">
        <v>12153</v>
      </c>
      <c r="E321" s="52">
        <v>95.846056766000004</v>
      </c>
      <c r="F321" s="11">
        <v>0</v>
      </c>
      <c r="G321" s="11">
        <f>SUM(DK332+DL332+DM332+DN332+DW332+EE332+EM332+EN332+EO332+EP332+EQ332+ER332+ES332)</f>
        <v>0</v>
      </c>
      <c r="H321" s="11">
        <f t="shared" si="74"/>
        <v>95.846056766000004</v>
      </c>
      <c r="I321" s="11">
        <f t="shared" si="75"/>
        <v>12057.153943234</v>
      </c>
      <c r="J321" s="48">
        <f t="shared" si="76"/>
        <v>7.8866170300337362E-3</v>
      </c>
      <c r="K321" t="s">
        <v>1050</v>
      </c>
    </row>
    <row r="322" spans="1:11" ht="17.399999999999999" x14ac:dyDescent="0.3">
      <c r="A322" s="38" t="s">
        <v>386</v>
      </c>
      <c r="B322" s="31" t="s">
        <v>87</v>
      </c>
      <c r="C322" s="53" t="s">
        <v>359</v>
      </c>
      <c r="D322" s="33">
        <v>326</v>
      </c>
      <c r="E322" s="54">
        <v>0</v>
      </c>
      <c r="F322" s="11">
        <v>0</v>
      </c>
      <c r="G322" s="11">
        <f>SUM(DK333+DL333+DM333+DN333+DW333+EE333+EM333+EN333+EO333+EP333+EQ333+ER333+ES333)</f>
        <v>0</v>
      </c>
      <c r="H322" s="11">
        <f t="shared" si="74"/>
        <v>0</v>
      </c>
      <c r="I322" s="10">
        <f t="shared" si="75"/>
        <v>326</v>
      </c>
      <c r="J322" s="42">
        <f t="shared" si="76"/>
        <v>0</v>
      </c>
      <c r="K322" t="s">
        <v>1051</v>
      </c>
    </row>
    <row r="323" spans="1:11" ht="17.399999999999999" x14ac:dyDescent="0.3">
      <c r="A323" s="38" t="s">
        <v>387</v>
      </c>
      <c r="B323" s="31" t="s">
        <v>388</v>
      </c>
      <c r="C323" s="53" t="s">
        <v>359</v>
      </c>
      <c r="D323" s="33">
        <v>110</v>
      </c>
      <c r="E323" s="54">
        <v>0</v>
      </c>
      <c r="F323" s="11">
        <v>0</v>
      </c>
      <c r="G323" s="11">
        <f>SUM(DK334+DL334+DM334+DN334+DW334+EE334+EM334+EN334+EO334+EP334+EQ334+ER334+ES334)</f>
        <v>0</v>
      </c>
      <c r="H323" s="11">
        <f t="shared" si="74"/>
        <v>0</v>
      </c>
      <c r="I323" s="10">
        <f t="shared" si="75"/>
        <v>110</v>
      </c>
      <c r="J323" s="42">
        <f t="shared" si="76"/>
        <v>0</v>
      </c>
      <c r="K323" t="s">
        <v>1052</v>
      </c>
    </row>
    <row r="324" spans="1:11" ht="19.2" x14ac:dyDescent="0.3">
      <c r="A324" s="36" t="s">
        <v>389</v>
      </c>
      <c r="B324" s="37" t="s">
        <v>390</v>
      </c>
      <c r="C324" s="3" t="s">
        <v>352</v>
      </c>
      <c r="D324" s="4">
        <f>+SUM(D325:D325)</f>
        <v>9330.33</v>
      </c>
      <c r="E324" s="4">
        <f>+SUM(E325:E325)</f>
        <v>0</v>
      </c>
      <c r="F324" s="4">
        <f>+SUM(F325:F325)</f>
        <v>0</v>
      </c>
      <c r="G324" s="4">
        <f>+SUM(G325:G325)</f>
        <v>0</v>
      </c>
      <c r="H324" s="4">
        <f>+SUM(H325:H325)</f>
        <v>0</v>
      </c>
      <c r="I324" s="4">
        <f>+SUM(I325:I325)</f>
        <v>9330.33</v>
      </c>
      <c r="J324" s="24">
        <f>IFERROR(H324/D324,0)</f>
        <v>0</v>
      </c>
      <c r="K324" t="s">
        <v>1053</v>
      </c>
    </row>
    <row r="325" spans="1:11" ht="17.399999999999999" x14ac:dyDescent="0.3">
      <c r="A325" s="38" t="s">
        <v>391</v>
      </c>
      <c r="B325" s="31" t="s">
        <v>392</v>
      </c>
      <c r="C325" s="53" t="s">
        <v>359</v>
      </c>
      <c r="D325" s="33">
        <v>9330.33</v>
      </c>
      <c r="E325" s="56">
        <v>0</v>
      </c>
      <c r="F325" s="55">
        <v>0</v>
      </c>
      <c r="G325" s="11">
        <f>SUM(DK336+DL336+DM336+DN336+DW336+EE336+EM336+EN336+EO336+EP336+EQ336+ER336+ES336)</f>
        <v>0</v>
      </c>
      <c r="H325" s="10">
        <f t="shared" ref="H325" si="77">+F325+E325</f>
        <v>0</v>
      </c>
      <c r="I325" s="10">
        <f t="shared" ref="I325" si="78">+D325-H325</f>
        <v>9330.33</v>
      </c>
      <c r="J325" s="42">
        <f t="shared" ref="J325" si="79">IFERROR(H325/D325,0)</f>
        <v>0</v>
      </c>
      <c r="K325" t="s">
        <v>1054</v>
      </c>
    </row>
    <row r="326" spans="1:11" ht="19.2" x14ac:dyDescent="0.3">
      <c r="A326" s="36" t="s">
        <v>393</v>
      </c>
      <c r="B326" s="37" t="s">
        <v>394</v>
      </c>
      <c r="C326" s="3" t="s">
        <v>352</v>
      </c>
      <c r="D326" s="4">
        <f>+SUM(D327+D350)</f>
        <v>22567</v>
      </c>
      <c r="E326" s="4">
        <f>+SUM(E327+E350)</f>
        <v>0</v>
      </c>
      <c r="F326" s="4">
        <f>+SUM(F327+F350)</f>
        <v>0</v>
      </c>
      <c r="G326" s="4" t="e">
        <f>+SUM(G327+G350)</f>
        <v>#REF!</v>
      </c>
      <c r="H326" s="4">
        <f>+SUM(H327+H350)</f>
        <v>0</v>
      </c>
      <c r="I326" s="4">
        <f>+SUM(I327+I350)</f>
        <v>22567</v>
      </c>
      <c r="J326" s="24">
        <f>IFERROR(H326/D326,0)</f>
        <v>0</v>
      </c>
      <c r="K326" t="s">
        <v>1055</v>
      </c>
    </row>
    <row r="327" spans="1:11" ht="19.2" x14ac:dyDescent="0.3">
      <c r="A327" s="36" t="s">
        <v>395</v>
      </c>
      <c r="B327" s="37" t="s">
        <v>396</v>
      </c>
      <c r="C327" s="3" t="s">
        <v>352</v>
      </c>
      <c r="D327" s="4">
        <f>+SUM(D328:D349)</f>
        <v>22567</v>
      </c>
      <c r="E327" s="4">
        <f>+SUM(E328:E349)</f>
        <v>0</v>
      </c>
      <c r="F327" s="4">
        <f>+SUM(F328:F349)</f>
        <v>0</v>
      </c>
      <c r="G327" s="4" t="e">
        <f>+SUM(G328:G349)</f>
        <v>#REF!</v>
      </c>
      <c r="H327" s="4">
        <f>+SUM(H328:H349)</f>
        <v>0</v>
      </c>
      <c r="I327" s="4">
        <f>+SUM(I328:I349)</f>
        <v>22567</v>
      </c>
      <c r="J327" s="24">
        <f>IFERROR(H327/D327,0)</f>
        <v>0</v>
      </c>
      <c r="K327" t="s">
        <v>1056</v>
      </c>
    </row>
    <row r="328" spans="1:11" ht="17.399999999999999" x14ac:dyDescent="0.3">
      <c r="A328" s="25" t="s">
        <v>397</v>
      </c>
      <c r="B328" s="29" t="s">
        <v>54</v>
      </c>
      <c r="C328" s="53" t="s">
        <v>359</v>
      </c>
      <c r="D328" s="9">
        <v>1038</v>
      </c>
      <c r="E328" s="11">
        <v>0</v>
      </c>
      <c r="F328" s="9">
        <v>0</v>
      </c>
      <c r="G328" s="9">
        <f t="shared" ref="G328:G339" si="80">SUM(DK339+DL339+DM339+DN339+DW339+EE339+EM339+EN339+EO339+EP339+EQ339+ER339+ES339)</f>
        <v>0</v>
      </c>
      <c r="H328" s="10">
        <f t="shared" ref="H328:H349" si="81">+F328+E328</f>
        <v>0</v>
      </c>
      <c r="I328" s="10">
        <f t="shared" ref="I328:I349" si="82">+D328-H328</f>
        <v>1038</v>
      </c>
      <c r="J328" s="12">
        <f t="shared" ref="J328:J347" si="83">IFERROR(H328/D328,0)</f>
        <v>0</v>
      </c>
      <c r="K328" t="s">
        <v>1057</v>
      </c>
    </row>
    <row r="329" spans="1:11" ht="17.399999999999999" x14ac:dyDescent="0.3">
      <c r="A329" s="25" t="s">
        <v>398</v>
      </c>
      <c r="B329" s="29" t="s">
        <v>56</v>
      </c>
      <c r="C329" s="53" t="s">
        <v>359</v>
      </c>
      <c r="D329" s="9">
        <v>408</v>
      </c>
      <c r="E329" s="11">
        <v>0</v>
      </c>
      <c r="F329" s="9">
        <v>0</v>
      </c>
      <c r="G329" s="9">
        <f t="shared" si="80"/>
        <v>0</v>
      </c>
      <c r="H329" s="10">
        <f t="shared" si="81"/>
        <v>0</v>
      </c>
      <c r="I329" s="10">
        <f t="shared" si="82"/>
        <v>408</v>
      </c>
      <c r="J329" s="12">
        <f t="shared" si="83"/>
        <v>0</v>
      </c>
      <c r="K329" t="s">
        <v>1058</v>
      </c>
    </row>
    <row r="330" spans="1:11" ht="17.399999999999999" x14ac:dyDescent="0.3">
      <c r="A330" s="25" t="s">
        <v>399</v>
      </c>
      <c r="B330" s="29" t="s">
        <v>58</v>
      </c>
      <c r="C330" s="53" t="s">
        <v>359</v>
      </c>
      <c r="D330" s="9">
        <v>2264</v>
      </c>
      <c r="E330" s="11">
        <v>0</v>
      </c>
      <c r="F330" s="9">
        <v>0</v>
      </c>
      <c r="G330" s="9">
        <f t="shared" si="80"/>
        <v>0</v>
      </c>
      <c r="H330" s="10">
        <f t="shared" si="81"/>
        <v>0</v>
      </c>
      <c r="I330" s="10">
        <f t="shared" si="82"/>
        <v>2264</v>
      </c>
      <c r="J330" s="12">
        <f t="shared" si="83"/>
        <v>0</v>
      </c>
      <c r="K330" t="s">
        <v>1059</v>
      </c>
    </row>
    <row r="331" spans="1:11" ht="17.399999999999999" x14ac:dyDescent="0.3">
      <c r="A331" s="25" t="s">
        <v>400</v>
      </c>
      <c r="B331" s="29" t="s">
        <v>60</v>
      </c>
      <c r="C331" s="53" t="s">
        <v>359</v>
      </c>
      <c r="D331" s="9">
        <v>1365</v>
      </c>
      <c r="E331" s="11">
        <v>0</v>
      </c>
      <c r="F331" s="9">
        <v>0</v>
      </c>
      <c r="G331" s="9">
        <f t="shared" si="80"/>
        <v>0</v>
      </c>
      <c r="H331" s="10">
        <f t="shared" si="81"/>
        <v>0</v>
      </c>
      <c r="I331" s="10">
        <f t="shared" si="82"/>
        <v>1365</v>
      </c>
      <c r="J331" s="12">
        <f t="shared" si="83"/>
        <v>0</v>
      </c>
      <c r="K331" t="s">
        <v>1060</v>
      </c>
    </row>
    <row r="332" spans="1:11" ht="17.399999999999999" x14ac:dyDescent="0.3">
      <c r="A332" s="25" t="s">
        <v>401</v>
      </c>
      <c r="B332" s="29" t="s">
        <v>27</v>
      </c>
      <c r="C332" s="53" t="s">
        <v>359</v>
      </c>
      <c r="D332" s="9">
        <v>1815</v>
      </c>
      <c r="E332" s="11">
        <v>0</v>
      </c>
      <c r="F332" s="9">
        <v>0</v>
      </c>
      <c r="G332" s="9">
        <f t="shared" si="80"/>
        <v>0</v>
      </c>
      <c r="H332" s="10">
        <f t="shared" si="81"/>
        <v>0</v>
      </c>
      <c r="I332" s="10">
        <f t="shared" si="82"/>
        <v>1815</v>
      </c>
      <c r="J332" s="12">
        <f t="shared" si="83"/>
        <v>0</v>
      </c>
      <c r="K332" t="s">
        <v>1061</v>
      </c>
    </row>
    <row r="333" spans="1:11" ht="17.399999999999999" x14ac:dyDescent="0.3">
      <c r="A333" s="25" t="s">
        <v>402</v>
      </c>
      <c r="B333" s="29" t="s">
        <v>63</v>
      </c>
      <c r="C333" s="53" t="s">
        <v>359</v>
      </c>
      <c r="D333" s="9">
        <v>170</v>
      </c>
      <c r="E333" s="11">
        <v>0</v>
      </c>
      <c r="F333" s="9">
        <v>0</v>
      </c>
      <c r="G333" s="9">
        <f t="shared" si="80"/>
        <v>0</v>
      </c>
      <c r="H333" s="10">
        <f t="shared" si="81"/>
        <v>0</v>
      </c>
      <c r="I333" s="10">
        <f t="shared" si="82"/>
        <v>170</v>
      </c>
      <c r="J333" s="12">
        <f t="shared" si="83"/>
        <v>0</v>
      </c>
      <c r="K333" t="s">
        <v>1062</v>
      </c>
    </row>
    <row r="334" spans="1:11" ht="17.399999999999999" x14ac:dyDescent="0.3">
      <c r="A334" s="25" t="s">
        <v>403</v>
      </c>
      <c r="B334" s="29" t="s">
        <v>16</v>
      </c>
      <c r="C334" s="53" t="s">
        <v>359</v>
      </c>
      <c r="D334" s="9">
        <v>4044</v>
      </c>
      <c r="E334" s="11">
        <v>0</v>
      </c>
      <c r="F334" s="9">
        <v>0</v>
      </c>
      <c r="G334" s="9">
        <f t="shared" si="80"/>
        <v>0</v>
      </c>
      <c r="H334" s="10">
        <f t="shared" si="81"/>
        <v>0</v>
      </c>
      <c r="I334" s="10">
        <f t="shared" si="82"/>
        <v>4044</v>
      </c>
      <c r="J334" s="12">
        <f t="shared" si="83"/>
        <v>0</v>
      </c>
      <c r="K334" t="s">
        <v>1063</v>
      </c>
    </row>
    <row r="335" spans="1:11" ht="17.399999999999999" x14ac:dyDescent="0.3">
      <c r="A335" s="25" t="s">
        <v>404</v>
      </c>
      <c r="B335" s="29" t="s">
        <v>66</v>
      </c>
      <c r="C335" s="53" t="s">
        <v>359</v>
      </c>
      <c r="D335" s="9">
        <v>300</v>
      </c>
      <c r="E335" s="11">
        <v>0</v>
      </c>
      <c r="F335" s="9">
        <v>0</v>
      </c>
      <c r="G335" s="9">
        <f t="shared" si="80"/>
        <v>0</v>
      </c>
      <c r="H335" s="10">
        <f t="shared" si="81"/>
        <v>0</v>
      </c>
      <c r="I335" s="10">
        <f t="shared" si="82"/>
        <v>300</v>
      </c>
      <c r="J335" s="12">
        <f t="shared" si="83"/>
        <v>0</v>
      </c>
      <c r="K335" t="s">
        <v>1064</v>
      </c>
    </row>
    <row r="336" spans="1:11" ht="17.399999999999999" x14ac:dyDescent="0.3">
      <c r="A336" s="25" t="s">
        <v>405</v>
      </c>
      <c r="B336" s="29" t="s">
        <v>68</v>
      </c>
      <c r="C336" s="53" t="s">
        <v>359</v>
      </c>
      <c r="D336" s="9">
        <v>0</v>
      </c>
      <c r="E336" s="11">
        <v>0</v>
      </c>
      <c r="F336" s="9">
        <v>0</v>
      </c>
      <c r="G336" s="9">
        <f t="shared" si="80"/>
        <v>0</v>
      </c>
      <c r="H336" s="10">
        <f t="shared" si="81"/>
        <v>0</v>
      </c>
      <c r="I336" s="10">
        <f t="shared" si="82"/>
        <v>0</v>
      </c>
      <c r="J336" s="12">
        <f t="shared" si="83"/>
        <v>0</v>
      </c>
      <c r="K336" t="s">
        <v>1065</v>
      </c>
    </row>
    <row r="337" spans="1:11" ht="17.399999999999999" x14ac:dyDescent="0.3">
      <c r="A337" s="25" t="s">
        <v>406</v>
      </c>
      <c r="B337" s="29" t="s">
        <v>70</v>
      </c>
      <c r="C337" s="53" t="s">
        <v>359</v>
      </c>
      <c r="D337" s="9">
        <v>0</v>
      </c>
      <c r="E337" s="11">
        <v>0</v>
      </c>
      <c r="F337" s="9">
        <v>0</v>
      </c>
      <c r="G337" s="9">
        <f t="shared" si="80"/>
        <v>0</v>
      </c>
      <c r="H337" s="10">
        <f t="shared" si="81"/>
        <v>0</v>
      </c>
      <c r="I337" s="10">
        <f t="shared" si="82"/>
        <v>0</v>
      </c>
      <c r="J337" s="12">
        <f t="shared" si="83"/>
        <v>0</v>
      </c>
      <c r="K337" t="s">
        <v>1066</v>
      </c>
    </row>
    <row r="338" spans="1:11" ht="17.399999999999999" x14ac:dyDescent="0.3">
      <c r="A338" s="25" t="s">
        <v>407</v>
      </c>
      <c r="B338" s="29" t="s">
        <v>72</v>
      </c>
      <c r="C338" s="53" t="s">
        <v>359</v>
      </c>
      <c r="D338" s="9">
        <v>624</v>
      </c>
      <c r="E338" s="11">
        <v>0</v>
      </c>
      <c r="F338" s="9">
        <v>0</v>
      </c>
      <c r="G338" s="9">
        <f t="shared" si="80"/>
        <v>0</v>
      </c>
      <c r="H338" s="10">
        <f t="shared" si="81"/>
        <v>0</v>
      </c>
      <c r="I338" s="10">
        <f t="shared" si="82"/>
        <v>624</v>
      </c>
      <c r="J338" s="12">
        <f t="shared" si="83"/>
        <v>0</v>
      </c>
      <c r="K338" t="s">
        <v>1067</v>
      </c>
    </row>
    <row r="339" spans="1:11" ht="17.399999999999999" x14ac:dyDescent="0.3">
      <c r="A339" s="25" t="s">
        <v>408</v>
      </c>
      <c r="B339" s="29" t="s">
        <v>29</v>
      </c>
      <c r="C339" s="53" t="s">
        <v>359</v>
      </c>
      <c r="D339" s="9">
        <v>937</v>
      </c>
      <c r="E339" s="11">
        <v>0</v>
      </c>
      <c r="F339" s="9">
        <v>0</v>
      </c>
      <c r="G339" s="9">
        <f t="shared" si="80"/>
        <v>0</v>
      </c>
      <c r="H339" s="10">
        <f t="shared" si="81"/>
        <v>0</v>
      </c>
      <c r="I339" s="10">
        <f t="shared" si="82"/>
        <v>937</v>
      </c>
      <c r="J339" s="12">
        <f t="shared" si="83"/>
        <v>0</v>
      </c>
      <c r="K339" t="s">
        <v>1068</v>
      </c>
    </row>
    <row r="340" spans="1:11" ht="17.399999999999999" x14ac:dyDescent="0.3">
      <c r="A340" s="25" t="s">
        <v>409</v>
      </c>
      <c r="B340" s="29" t="s">
        <v>19</v>
      </c>
      <c r="C340" s="53" t="s">
        <v>359</v>
      </c>
      <c r="D340" s="9">
        <v>1034</v>
      </c>
      <c r="E340" s="11">
        <v>0</v>
      </c>
      <c r="F340" s="9">
        <v>0</v>
      </c>
      <c r="G340" s="9" t="e">
        <f>SUM(#REF!+#REF!+#REF!+#REF!+#REF!+#REF!+#REF!+#REF!+#REF!+#REF!+#REF!+#REF!+#REF!)</f>
        <v>#REF!</v>
      </c>
      <c r="H340" s="10">
        <f t="shared" si="81"/>
        <v>0</v>
      </c>
      <c r="I340" s="10">
        <f t="shared" si="82"/>
        <v>1034</v>
      </c>
      <c r="J340" s="12">
        <f t="shared" si="83"/>
        <v>0</v>
      </c>
      <c r="K340" t="s">
        <v>1069</v>
      </c>
    </row>
    <row r="341" spans="1:11" ht="17.399999999999999" x14ac:dyDescent="0.3">
      <c r="A341" s="25" t="s">
        <v>410</v>
      </c>
      <c r="B341" s="29" t="s">
        <v>76</v>
      </c>
      <c r="C341" s="53" t="s">
        <v>359</v>
      </c>
      <c r="D341" s="9">
        <v>30</v>
      </c>
      <c r="E341" s="11">
        <v>0</v>
      </c>
      <c r="F341" s="9">
        <v>0</v>
      </c>
      <c r="G341" s="9" t="e">
        <f>SUM(#REF!+#REF!+#REF!+#REF!+#REF!+#REF!+#REF!+#REF!+#REF!+#REF!+#REF!+#REF!+#REF!)</f>
        <v>#REF!</v>
      </c>
      <c r="H341" s="10">
        <f t="shared" si="81"/>
        <v>0</v>
      </c>
      <c r="I341" s="10">
        <f t="shared" si="82"/>
        <v>30</v>
      </c>
      <c r="J341" s="12">
        <f t="shared" si="83"/>
        <v>0</v>
      </c>
      <c r="K341" t="s">
        <v>1070</v>
      </c>
    </row>
    <row r="342" spans="1:11" ht="17.399999999999999" x14ac:dyDescent="0.3">
      <c r="A342" s="25" t="s">
        <v>411</v>
      </c>
      <c r="B342" s="29" t="s">
        <v>78</v>
      </c>
      <c r="C342" s="53" t="s">
        <v>359</v>
      </c>
      <c r="D342" s="9">
        <v>1759</v>
      </c>
      <c r="E342" s="11">
        <v>0</v>
      </c>
      <c r="F342" s="9">
        <v>0</v>
      </c>
      <c r="G342" s="9" t="e">
        <f>SUM(#REF!+#REF!+#REF!+#REF!+#REF!+#REF!+#REF!+#REF!+#REF!+#REF!+#REF!+#REF!+#REF!)</f>
        <v>#REF!</v>
      </c>
      <c r="H342" s="10">
        <f t="shared" si="81"/>
        <v>0</v>
      </c>
      <c r="I342" s="10">
        <f t="shared" si="82"/>
        <v>1759</v>
      </c>
      <c r="J342" s="12">
        <f t="shared" si="83"/>
        <v>0</v>
      </c>
      <c r="K342" t="s">
        <v>1071</v>
      </c>
    </row>
    <row r="343" spans="1:11" ht="17.399999999999999" x14ac:dyDescent="0.3">
      <c r="A343" s="25" t="s">
        <v>412</v>
      </c>
      <c r="B343" s="29" t="s">
        <v>31</v>
      </c>
      <c r="C343" s="53" t="s">
        <v>359</v>
      </c>
      <c r="D343" s="9">
        <v>27</v>
      </c>
      <c r="E343" s="11">
        <v>0</v>
      </c>
      <c r="F343" s="9">
        <v>0</v>
      </c>
      <c r="G343" s="9" t="e">
        <f>SUM(#REF!+#REF!+#REF!+#REF!+#REF!+#REF!+#REF!+#REF!+#REF!+#REF!+#REF!+#REF!+#REF!)</f>
        <v>#REF!</v>
      </c>
      <c r="H343" s="10">
        <f t="shared" si="81"/>
        <v>0</v>
      </c>
      <c r="I343" s="10">
        <f t="shared" si="82"/>
        <v>27</v>
      </c>
      <c r="J343" s="12">
        <f t="shared" si="83"/>
        <v>0</v>
      </c>
      <c r="K343" t="s">
        <v>1072</v>
      </c>
    </row>
    <row r="344" spans="1:11" ht="17.399999999999999" x14ac:dyDescent="0.3">
      <c r="A344" s="25" t="s">
        <v>413</v>
      </c>
      <c r="B344" s="29" t="s">
        <v>81</v>
      </c>
      <c r="C344" s="53" t="s">
        <v>359</v>
      </c>
      <c r="D344" s="9">
        <v>0</v>
      </c>
      <c r="E344" s="11">
        <v>0</v>
      </c>
      <c r="F344" s="9">
        <v>0</v>
      </c>
      <c r="G344" s="9" t="e">
        <f>SUM(#REF!+#REF!+#REF!+#REF!+#REF!+#REF!+#REF!+#REF!+#REF!+#REF!+#REF!+#REF!+#REF!)</f>
        <v>#REF!</v>
      </c>
      <c r="H344" s="10">
        <f t="shared" si="81"/>
        <v>0</v>
      </c>
      <c r="I344" s="10">
        <f t="shared" si="82"/>
        <v>0</v>
      </c>
      <c r="J344" s="12">
        <f t="shared" si="83"/>
        <v>0</v>
      </c>
      <c r="K344" t="s">
        <v>1073</v>
      </c>
    </row>
    <row r="345" spans="1:11" ht="17.399999999999999" x14ac:dyDescent="0.3">
      <c r="A345" s="25" t="s">
        <v>414</v>
      </c>
      <c r="B345" s="29" t="s">
        <v>83</v>
      </c>
      <c r="C345" s="53" t="s">
        <v>359</v>
      </c>
      <c r="D345" s="9">
        <v>0</v>
      </c>
      <c r="E345" s="11">
        <v>0</v>
      </c>
      <c r="F345" s="9">
        <v>0</v>
      </c>
      <c r="G345" s="9" t="e">
        <f>SUM(#REF!+#REF!+#REF!+#REF!+#REF!+#REF!+#REF!+#REF!+#REF!+#REF!+#REF!+#REF!+#REF!)</f>
        <v>#REF!</v>
      </c>
      <c r="H345" s="10">
        <f t="shared" si="81"/>
        <v>0</v>
      </c>
      <c r="I345" s="10">
        <f t="shared" si="82"/>
        <v>0</v>
      </c>
      <c r="J345" s="12">
        <f t="shared" si="83"/>
        <v>0</v>
      </c>
      <c r="K345" t="s">
        <v>1074</v>
      </c>
    </row>
    <row r="346" spans="1:11" ht="17.399999999999999" x14ac:dyDescent="0.3">
      <c r="A346" s="25" t="s">
        <v>415</v>
      </c>
      <c r="B346" s="29" t="s">
        <v>111</v>
      </c>
      <c r="C346" s="53" t="s">
        <v>359</v>
      </c>
      <c r="D346" s="9">
        <v>38</v>
      </c>
      <c r="E346" s="11">
        <v>0</v>
      </c>
      <c r="F346" s="9">
        <v>0</v>
      </c>
      <c r="G346" s="9" t="e">
        <f>SUM(#REF!+#REF!+#REF!+#REF!+#REF!+#REF!+#REF!+#REF!+#REF!+#REF!+#REF!+#REF!+#REF!)</f>
        <v>#REF!</v>
      </c>
      <c r="H346" s="10">
        <f t="shared" si="81"/>
        <v>0</v>
      </c>
      <c r="I346" s="10">
        <f t="shared" si="82"/>
        <v>38</v>
      </c>
      <c r="J346" s="12">
        <f t="shared" si="83"/>
        <v>0</v>
      </c>
      <c r="K346" t="s">
        <v>1075</v>
      </c>
    </row>
    <row r="347" spans="1:11" ht="17.399999999999999" x14ac:dyDescent="0.3">
      <c r="A347" s="25" t="s">
        <v>416</v>
      </c>
      <c r="B347" s="29" t="s">
        <v>87</v>
      </c>
      <c r="C347" s="53" t="s">
        <v>359</v>
      </c>
      <c r="D347" s="9">
        <v>3</v>
      </c>
      <c r="E347" s="11">
        <v>0</v>
      </c>
      <c r="F347" s="9">
        <v>0</v>
      </c>
      <c r="G347" s="9">
        <f>SUM(DK351+DL351+DM351+DN351+DW351+EE351+EM351+EN351+EO351+EP351+EQ351+ER351+ES351)</f>
        <v>0</v>
      </c>
      <c r="H347" s="10">
        <f t="shared" si="81"/>
        <v>0</v>
      </c>
      <c r="I347" s="10">
        <f t="shared" si="82"/>
        <v>3</v>
      </c>
      <c r="J347" s="12">
        <f t="shared" si="83"/>
        <v>0</v>
      </c>
      <c r="K347" t="s">
        <v>1076</v>
      </c>
    </row>
    <row r="348" spans="1:11" ht="17.399999999999999" x14ac:dyDescent="0.3">
      <c r="A348" s="25" t="s">
        <v>417</v>
      </c>
      <c r="B348" s="29" t="s">
        <v>89</v>
      </c>
      <c r="C348" s="53" t="s">
        <v>359</v>
      </c>
      <c r="D348" s="9">
        <v>1</v>
      </c>
      <c r="E348" s="11">
        <v>0</v>
      </c>
      <c r="F348" s="9">
        <v>0</v>
      </c>
      <c r="G348" s="9">
        <f>SUM(DK352+DL352+DM352+DN352+DW352+EE352+EM352+EN352+EO352+EP352+EQ352+ER352+ES352)</f>
        <v>0</v>
      </c>
      <c r="H348" s="10">
        <f t="shared" si="81"/>
        <v>0</v>
      </c>
      <c r="I348" s="10">
        <f t="shared" si="82"/>
        <v>1</v>
      </c>
      <c r="J348" s="12">
        <f>IFERROR(H348/D348,0)</f>
        <v>0</v>
      </c>
      <c r="K348" t="s">
        <v>1077</v>
      </c>
    </row>
    <row r="349" spans="1:11" ht="17.399999999999999" x14ac:dyDescent="0.3">
      <c r="A349" s="25" t="s">
        <v>418</v>
      </c>
      <c r="B349" s="29" t="s">
        <v>349</v>
      </c>
      <c r="C349" s="53" t="s">
        <v>359</v>
      </c>
      <c r="D349" s="9">
        <v>6710</v>
      </c>
      <c r="E349" s="11">
        <v>0</v>
      </c>
      <c r="F349" s="9">
        <v>0</v>
      </c>
      <c r="G349" s="9">
        <f>SUM(DK353+DL353+DM353+DN353+DW353+EE353+EM353+EN353+EO353+EP353+EQ353+ER353+ES353)</f>
        <v>0</v>
      </c>
      <c r="H349" s="10">
        <f t="shared" si="81"/>
        <v>0</v>
      </c>
      <c r="I349" s="10">
        <f t="shared" si="82"/>
        <v>6710</v>
      </c>
      <c r="J349" s="12">
        <f>IFERROR(H349/D349,0)</f>
        <v>0</v>
      </c>
      <c r="K349" t="s">
        <v>1078</v>
      </c>
    </row>
    <row r="350" spans="1:11" ht="19.2" x14ac:dyDescent="0.3">
      <c r="A350" s="63" t="s">
        <v>419</v>
      </c>
      <c r="B350" s="64" t="s">
        <v>420</v>
      </c>
      <c r="C350" s="65" t="s">
        <v>352</v>
      </c>
      <c r="D350" s="66">
        <f>+SUM(D351:D366)</f>
        <v>0</v>
      </c>
      <c r="E350" s="66">
        <f>+SUM(E351:E366)</f>
        <v>0</v>
      </c>
      <c r="F350" s="66">
        <f>+SUM(F351:F366)</f>
        <v>0</v>
      </c>
      <c r="G350" s="66">
        <f>+SUM(G351:G366)</f>
        <v>0</v>
      </c>
      <c r="H350" s="66">
        <f>+SUM(H351:H366)</f>
        <v>0</v>
      </c>
      <c r="I350" s="66">
        <f>+SUM(I351:I366)</f>
        <v>0</v>
      </c>
      <c r="J350" s="67">
        <f>IFERROR(H350/D350,0)</f>
        <v>0</v>
      </c>
      <c r="K350" t="s">
        <v>1079</v>
      </c>
    </row>
  </sheetData>
  <conditionalFormatting sqref="F187:F200 F227:F228 F202:F213 F10:F13 F301:G301 F253:F273 F7:G8 F18:G19 F21:G22 F4:G5 F215:F225 F25:F45 F303:G323">
    <cfRule type="cellIs" dxfId="350" priority="172" operator="greaterThan">
      <formula>0</formula>
    </cfRule>
  </conditionalFormatting>
  <conditionalFormatting sqref="A1">
    <cfRule type="duplicateValues" dxfId="349" priority="171"/>
  </conditionalFormatting>
  <conditionalFormatting sqref="J272:J273">
    <cfRule type="cellIs" dxfId="348" priority="170" operator="greaterThan">
      <formula>1</formula>
    </cfRule>
  </conditionalFormatting>
  <conditionalFormatting sqref="J24 J2:J3 J6">
    <cfRule type="cellIs" dxfId="347" priority="169" operator="greaterThan">
      <formula>1</formula>
    </cfRule>
  </conditionalFormatting>
  <conditionalFormatting sqref="J69">
    <cfRule type="cellIs" dxfId="346" priority="168" operator="greaterThan">
      <formula>1</formula>
    </cfRule>
  </conditionalFormatting>
  <conditionalFormatting sqref="F25:F45">
    <cfRule type="cellIs" dxfId="345" priority="167" operator="greaterThan">
      <formula>0</formula>
    </cfRule>
  </conditionalFormatting>
  <conditionalFormatting sqref="F25:F45">
    <cfRule type="cellIs" dxfId="344" priority="166" operator="greaterThan">
      <formula>0</formula>
    </cfRule>
  </conditionalFormatting>
  <conditionalFormatting sqref="F25:F45">
    <cfRule type="cellIs" dxfId="343" priority="165" operator="greaterThan">
      <formula>0</formula>
    </cfRule>
  </conditionalFormatting>
  <conditionalFormatting sqref="F25:F45">
    <cfRule type="cellIs" dxfId="342" priority="164" operator="greaterThan">
      <formula>0</formula>
    </cfRule>
  </conditionalFormatting>
  <conditionalFormatting sqref="F25:F45">
    <cfRule type="cellIs" dxfId="341" priority="163" operator="greaterThan">
      <formula>0</formula>
    </cfRule>
  </conditionalFormatting>
  <conditionalFormatting sqref="F25:F45">
    <cfRule type="cellIs" dxfId="340" priority="162" operator="greaterThan">
      <formula>0</formula>
    </cfRule>
  </conditionalFormatting>
  <conditionalFormatting sqref="F25:F45">
    <cfRule type="cellIs" dxfId="339" priority="161" operator="greaterThan">
      <formula>0</formula>
    </cfRule>
  </conditionalFormatting>
  <conditionalFormatting sqref="F25:F45">
    <cfRule type="cellIs" dxfId="338" priority="160" operator="greaterThan">
      <formula>0</formula>
    </cfRule>
  </conditionalFormatting>
  <conditionalFormatting sqref="F25:F45">
    <cfRule type="cellIs" dxfId="337" priority="159" operator="greaterThan">
      <formula>0</formula>
    </cfRule>
  </conditionalFormatting>
  <conditionalFormatting sqref="F25:F45">
    <cfRule type="cellIs" dxfId="336" priority="158" operator="greaterThan">
      <formula>0</formula>
    </cfRule>
  </conditionalFormatting>
  <conditionalFormatting sqref="F70:F72">
    <cfRule type="cellIs" dxfId="335" priority="157" operator="greaterThan">
      <formula>0</formula>
    </cfRule>
  </conditionalFormatting>
  <conditionalFormatting sqref="F70:F72">
    <cfRule type="cellIs" dxfId="334" priority="156" operator="greaterThan">
      <formula>0</formula>
    </cfRule>
  </conditionalFormatting>
  <conditionalFormatting sqref="F70:F72">
    <cfRule type="cellIs" dxfId="333" priority="155" operator="greaterThan">
      <formula>0</formula>
    </cfRule>
  </conditionalFormatting>
  <conditionalFormatting sqref="F70:F72">
    <cfRule type="cellIs" dxfId="332" priority="154" operator="greaterThan">
      <formula>0</formula>
    </cfRule>
  </conditionalFormatting>
  <conditionalFormatting sqref="F70:F72">
    <cfRule type="cellIs" dxfId="331" priority="153" operator="greaterThan">
      <formula>0</formula>
    </cfRule>
  </conditionalFormatting>
  <conditionalFormatting sqref="F70:F72">
    <cfRule type="cellIs" dxfId="330" priority="152" operator="greaterThan">
      <formula>0</formula>
    </cfRule>
  </conditionalFormatting>
  <conditionalFormatting sqref="F70:F72">
    <cfRule type="cellIs" dxfId="329" priority="151" operator="greaterThan">
      <formula>0</formula>
    </cfRule>
  </conditionalFormatting>
  <conditionalFormatting sqref="F70:F72">
    <cfRule type="cellIs" dxfId="328" priority="150" operator="greaterThan">
      <formula>0</formula>
    </cfRule>
  </conditionalFormatting>
  <conditionalFormatting sqref="F70:F72">
    <cfRule type="cellIs" dxfId="327" priority="149" operator="greaterThan">
      <formula>0</formula>
    </cfRule>
  </conditionalFormatting>
  <conditionalFormatting sqref="F70:F72">
    <cfRule type="cellIs" dxfId="326" priority="148" operator="greaterThan">
      <formula>0</formula>
    </cfRule>
  </conditionalFormatting>
  <conditionalFormatting sqref="F75:F95">
    <cfRule type="cellIs" dxfId="325" priority="147" operator="greaterThan">
      <formula>0</formula>
    </cfRule>
  </conditionalFormatting>
  <conditionalFormatting sqref="F75:F95">
    <cfRule type="cellIs" dxfId="324" priority="146" operator="greaterThan">
      <formula>0</formula>
    </cfRule>
  </conditionalFormatting>
  <conditionalFormatting sqref="F75:F95">
    <cfRule type="cellIs" dxfId="323" priority="145" operator="greaterThan">
      <formula>0</formula>
    </cfRule>
  </conditionalFormatting>
  <conditionalFormatting sqref="F75:F95">
    <cfRule type="cellIs" dxfId="322" priority="144" operator="greaterThan">
      <formula>0</formula>
    </cfRule>
  </conditionalFormatting>
  <conditionalFormatting sqref="F75:F95">
    <cfRule type="cellIs" dxfId="321" priority="143" operator="greaterThan">
      <formula>0</formula>
    </cfRule>
  </conditionalFormatting>
  <conditionalFormatting sqref="F75:F95">
    <cfRule type="cellIs" dxfId="320" priority="142" operator="greaterThan">
      <formula>0</formula>
    </cfRule>
  </conditionalFormatting>
  <conditionalFormatting sqref="F75:F95">
    <cfRule type="cellIs" dxfId="319" priority="141" operator="greaterThan">
      <formula>0</formula>
    </cfRule>
  </conditionalFormatting>
  <conditionalFormatting sqref="F75:F95">
    <cfRule type="cellIs" dxfId="318" priority="140" operator="greaterThan">
      <formula>0</formula>
    </cfRule>
  </conditionalFormatting>
  <conditionalFormatting sqref="F75:F95">
    <cfRule type="cellIs" dxfId="317" priority="139" operator="greaterThan">
      <formula>0</formula>
    </cfRule>
  </conditionalFormatting>
  <conditionalFormatting sqref="F75:F95">
    <cfRule type="cellIs" dxfId="316" priority="138" operator="greaterThan">
      <formula>0</formula>
    </cfRule>
  </conditionalFormatting>
  <conditionalFormatting sqref="J272:J273">
    <cfRule type="cellIs" dxfId="315" priority="137" operator="greaterThan">
      <formula>1</formula>
    </cfRule>
  </conditionalFormatting>
  <conditionalFormatting sqref="F13 F187:F200 F227:F228 F202:F213 F253:F273 F215:F225">
    <cfRule type="cellIs" dxfId="314" priority="136" operator="greaterThan">
      <formula>0</formula>
    </cfRule>
  </conditionalFormatting>
  <conditionalFormatting sqref="J9">
    <cfRule type="cellIs" dxfId="313" priority="135" operator="greaterThan">
      <formula>1</formula>
    </cfRule>
  </conditionalFormatting>
  <conditionalFormatting sqref="J186">
    <cfRule type="cellIs" dxfId="312" priority="134" operator="greaterThan">
      <formula>1</formula>
    </cfRule>
  </conditionalFormatting>
  <conditionalFormatting sqref="J201">
    <cfRule type="cellIs" dxfId="311" priority="133" operator="greaterThan">
      <formula>1</formula>
    </cfRule>
  </conditionalFormatting>
  <conditionalFormatting sqref="J214">
    <cfRule type="cellIs" dxfId="310" priority="132" operator="greaterThan">
      <formula>1</formula>
    </cfRule>
  </conditionalFormatting>
  <conditionalFormatting sqref="J226">
    <cfRule type="cellIs" dxfId="309" priority="131" operator="greaterThan">
      <formula>1</formula>
    </cfRule>
  </conditionalFormatting>
  <conditionalFormatting sqref="G10:G13 G25:G45 G187:G200 G202:G213 G215:G225 G227:G228 G253:G273">
    <cfRule type="cellIs" dxfId="308" priority="130" operator="greaterThan">
      <formula>0</formula>
    </cfRule>
  </conditionalFormatting>
  <conditionalFormatting sqref="G25:G45">
    <cfRule type="cellIs" dxfId="307" priority="129" operator="greaterThan">
      <formula>0</formula>
    </cfRule>
  </conditionalFormatting>
  <conditionalFormatting sqref="G25:G45">
    <cfRule type="cellIs" dxfId="306" priority="128" operator="greaterThan">
      <formula>0</formula>
    </cfRule>
  </conditionalFormatting>
  <conditionalFormatting sqref="G25:G45">
    <cfRule type="cellIs" dxfId="305" priority="127" operator="greaterThan">
      <formula>0</formula>
    </cfRule>
  </conditionalFormatting>
  <conditionalFormatting sqref="G25:G45">
    <cfRule type="cellIs" dxfId="304" priority="126" operator="greaterThan">
      <formula>0</formula>
    </cfRule>
  </conditionalFormatting>
  <conditionalFormatting sqref="G25:G45">
    <cfRule type="cellIs" dxfId="303" priority="125" operator="greaterThan">
      <formula>0</formula>
    </cfRule>
  </conditionalFormatting>
  <conditionalFormatting sqref="G25:G45">
    <cfRule type="cellIs" dxfId="302" priority="124" operator="greaterThan">
      <formula>0</formula>
    </cfRule>
  </conditionalFormatting>
  <conditionalFormatting sqref="G25:G45">
    <cfRule type="cellIs" dxfId="301" priority="123" operator="greaterThan">
      <formula>0</formula>
    </cfRule>
  </conditionalFormatting>
  <conditionalFormatting sqref="G25:G45">
    <cfRule type="cellIs" dxfId="300" priority="122" operator="greaterThan">
      <formula>0</formula>
    </cfRule>
  </conditionalFormatting>
  <conditionalFormatting sqref="G25:G45">
    <cfRule type="cellIs" dxfId="299" priority="121" operator="greaterThan">
      <formula>0</formula>
    </cfRule>
  </conditionalFormatting>
  <conditionalFormatting sqref="G25:G45">
    <cfRule type="cellIs" dxfId="298" priority="120" operator="greaterThan">
      <formula>0</formula>
    </cfRule>
  </conditionalFormatting>
  <conditionalFormatting sqref="G70:G72">
    <cfRule type="cellIs" dxfId="297" priority="119" operator="greaterThan">
      <formula>0</formula>
    </cfRule>
  </conditionalFormatting>
  <conditionalFormatting sqref="G70:G72">
    <cfRule type="cellIs" dxfId="296" priority="118" operator="greaterThan">
      <formula>0</formula>
    </cfRule>
  </conditionalFormatting>
  <conditionalFormatting sqref="G70:G72">
    <cfRule type="cellIs" dxfId="295" priority="117" operator="greaterThan">
      <formula>0</formula>
    </cfRule>
  </conditionalFormatting>
  <conditionalFormatting sqref="G70:G72">
    <cfRule type="cellIs" dxfId="294" priority="116" operator="greaterThan">
      <formula>0</formula>
    </cfRule>
  </conditionalFormatting>
  <conditionalFormatting sqref="G70:G72">
    <cfRule type="cellIs" dxfId="293" priority="115" operator="greaterThan">
      <formula>0</formula>
    </cfRule>
  </conditionalFormatting>
  <conditionalFormatting sqref="G70:G72">
    <cfRule type="cellIs" dxfId="292" priority="114" operator="greaterThan">
      <formula>0</formula>
    </cfRule>
  </conditionalFormatting>
  <conditionalFormatting sqref="G70:G72">
    <cfRule type="cellIs" dxfId="291" priority="113" operator="greaterThan">
      <formula>0</formula>
    </cfRule>
  </conditionalFormatting>
  <conditionalFormatting sqref="G70:G72">
    <cfRule type="cellIs" dxfId="290" priority="112" operator="greaterThan">
      <formula>0</formula>
    </cfRule>
  </conditionalFormatting>
  <conditionalFormatting sqref="G70:G72">
    <cfRule type="cellIs" dxfId="289" priority="111" operator="greaterThan">
      <formula>0</formula>
    </cfRule>
  </conditionalFormatting>
  <conditionalFormatting sqref="G70:G72">
    <cfRule type="cellIs" dxfId="288" priority="110" operator="greaterThan">
      <formula>0</formula>
    </cfRule>
  </conditionalFormatting>
  <conditionalFormatting sqref="G75:G95">
    <cfRule type="cellIs" dxfId="287" priority="109" operator="greaterThan">
      <formula>0</formula>
    </cfRule>
  </conditionalFormatting>
  <conditionalFormatting sqref="G75:G95">
    <cfRule type="cellIs" dxfId="286" priority="108" operator="greaterThan">
      <formula>0</formula>
    </cfRule>
  </conditionalFormatting>
  <conditionalFormatting sqref="G75:G95">
    <cfRule type="cellIs" dxfId="285" priority="107" operator="greaterThan">
      <formula>0</formula>
    </cfRule>
  </conditionalFormatting>
  <conditionalFormatting sqref="G75:G95">
    <cfRule type="cellIs" dxfId="284" priority="106" operator="greaterThan">
      <formula>0</formula>
    </cfRule>
  </conditionalFormatting>
  <conditionalFormatting sqref="G75:G95">
    <cfRule type="cellIs" dxfId="283" priority="105" operator="greaterThan">
      <formula>0</formula>
    </cfRule>
  </conditionalFormatting>
  <conditionalFormatting sqref="G75:G95">
    <cfRule type="cellIs" dxfId="282" priority="104" operator="greaterThan">
      <formula>0</formula>
    </cfRule>
  </conditionalFormatting>
  <conditionalFormatting sqref="G75:G95">
    <cfRule type="cellIs" dxfId="281" priority="103" operator="greaterThan">
      <formula>0</formula>
    </cfRule>
  </conditionalFormatting>
  <conditionalFormatting sqref="G75:G95">
    <cfRule type="cellIs" dxfId="280" priority="102" operator="greaterThan">
      <formula>0</formula>
    </cfRule>
  </conditionalFormatting>
  <conditionalFormatting sqref="G75:G95">
    <cfRule type="cellIs" dxfId="279" priority="101" operator="greaterThan">
      <formula>0</formula>
    </cfRule>
  </conditionalFormatting>
  <conditionalFormatting sqref="G75:G95">
    <cfRule type="cellIs" dxfId="278" priority="100" operator="greaterThan">
      <formula>0</formula>
    </cfRule>
  </conditionalFormatting>
  <conditionalFormatting sqref="G13 G187:G200 G202:G213 G215:G225 G227:G228 G253:G273">
    <cfRule type="cellIs" dxfId="277" priority="99" operator="greaterThan">
      <formula>0</formula>
    </cfRule>
  </conditionalFormatting>
  <conditionalFormatting sqref="F325">
    <cfRule type="cellIs" dxfId="276" priority="98" operator="greaterThan">
      <formula>0</formula>
    </cfRule>
  </conditionalFormatting>
  <conditionalFormatting sqref="J185">
    <cfRule type="cellIs" dxfId="275" priority="97" operator="greaterThan">
      <formula>1</formula>
    </cfRule>
  </conditionalFormatting>
  <conditionalFormatting sqref="J46">
    <cfRule type="cellIs" dxfId="274" priority="96" operator="greaterThan">
      <formula>1</formula>
    </cfRule>
  </conditionalFormatting>
  <conditionalFormatting sqref="F47:F67">
    <cfRule type="cellIs" dxfId="273" priority="95" operator="greaterThan">
      <formula>0</formula>
    </cfRule>
  </conditionalFormatting>
  <conditionalFormatting sqref="F47:F67">
    <cfRule type="cellIs" dxfId="272" priority="94" operator="greaterThan">
      <formula>0</formula>
    </cfRule>
  </conditionalFormatting>
  <conditionalFormatting sqref="F47:F67">
    <cfRule type="cellIs" dxfId="271" priority="93" operator="greaterThan">
      <formula>0</formula>
    </cfRule>
  </conditionalFormatting>
  <conditionalFormatting sqref="F47:F67">
    <cfRule type="cellIs" dxfId="270" priority="92" operator="greaterThan">
      <formula>0</formula>
    </cfRule>
  </conditionalFormatting>
  <conditionalFormatting sqref="F47:F67">
    <cfRule type="cellIs" dxfId="269" priority="91" operator="greaterThan">
      <formula>0</formula>
    </cfRule>
  </conditionalFormatting>
  <conditionalFormatting sqref="F47:F67">
    <cfRule type="cellIs" dxfId="268" priority="90" operator="greaterThan">
      <formula>0</formula>
    </cfRule>
  </conditionalFormatting>
  <conditionalFormatting sqref="F47:F67">
    <cfRule type="cellIs" dxfId="267" priority="89" operator="greaterThan">
      <formula>0</formula>
    </cfRule>
  </conditionalFormatting>
  <conditionalFormatting sqref="F47:F67">
    <cfRule type="cellIs" dxfId="266" priority="88" operator="greaterThan">
      <formula>0</formula>
    </cfRule>
  </conditionalFormatting>
  <conditionalFormatting sqref="F47:F67">
    <cfRule type="cellIs" dxfId="265" priority="87" operator="greaterThan">
      <formula>0</formula>
    </cfRule>
  </conditionalFormatting>
  <conditionalFormatting sqref="F47:F67">
    <cfRule type="cellIs" dxfId="264" priority="86" operator="greaterThan">
      <formula>0</formula>
    </cfRule>
  </conditionalFormatting>
  <conditionalFormatting sqref="F47:F67">
    <cfRule type="cellIs" dxfId="263" priority="85" operator="greaterThan">
      <formula>0</formula>
    </cfRule>
  </conditionalFormatting>
  <conditionalFormatting sqref="G47:G67">
    <cfRule type="cellIs" dxfId="262" priority="84" operator="greaterThan">
      <formula>0</formula>
    </cfRule>
  </conditionalFormatting>
  <conditionalFormatting sqref="G47:G67">
    <cfRule type="cellIs" dxfId="261" priority="83" operator="greaterThan">
      <formula>0</formula>
    </cfRule>
  </conditionalFormatting>
  <conditionalFormatting sqref="G47:G67">
    <cfRule type="cellIs" dxfId="260" priority="82" operator="greaterThan">
      <formula>0</formula>
    </cfRule>
  </conditionalFormatting>
  <conditionalFormatting sqref="G47:G67">
    <cfRule type="cellIs" dxfId="259" priority="81" operator="greaterThan">
      <formula>0</formula>
    </cfRule>
  </conditionalFormatting>
  <conditionalFormatting sqref="G47:G67">
    <cfRule type="cellIs" dxfId="258" priority="80" operator="greaterThan">
      <formula>0</formula>
    </cfRule>
  </conditionalFormatting>
  <conditionalFormatting sqref="G47:G67">
    <cfRule type="cellIs" dxfId="257" priority="79" operator="greaterThan">
      <formula>0</formula>
    </cfRule>
  </conditionalFormatting>
  <conditionalFormatting sqref="G47:G67">
    <cfRule type="cellIs" dxfId="256" priority="78" operator="greaterThan">
      <formula>0</formula>
    </cfRule>
  </conditionalFormatting>
  <conditionalFormatting sqref="G47:G67">
    <cfRule type="cellIs" dxfId="255" priority="77" operator="greaterThan">
      <formula>0</formula>
    </cfRule>
  </conditionalFormatting>
  <conditionalFormatting sqref="G47:G67">
    <cfRule type="cellIs" dxfId="254" priority="76" operator="greaterThan">
      <formula>0</formula>
    </cfRule>
  </conditionalFormatting>
  <conditionalFormatting sqref="G47:G67">
    <cfRule type="cellIs" dxfId="253" priority="75" operator="greaterThan">
      <formula>0</formula>
    </cfRule>
  </conditionalFormatting>
  <conditionalFormatting sqref="G47:G67">
    <cfRule type="cellIs" dxfId="252" priority="74" operator="greaterThan">
      <formula>0</formula>
    </cfRule>
  </conditionalFormatting>
  <conditionalFormatting sqref="J23">
    <cfRule type="cellIs" dxfId="251" priority="73" operator="greaterThan">
      <formula>1</formula>
    </cfRule>
  </conditionalFormatting>
  <conditionalFormatting sqref="J252">
    <cfRule type="cellIs" dxfId="250" priority="72" operator="greaterThan">
      <formula>1</formula>
    </cfRule>
  </conditionalFormatting>
  <conditionalFormatting sqref="J229">
    <cfRule type="cellIs" dxfId="249" priority="71" operator="greaterThan">
      <formula>1</formula>
    </cfRule>
  </conditionalFormatting>
  <conditionalFormatting sqref="F328:F349">
    <cfRule type="cellIs" dxfId="248" priority="70" operator="greaterThan">
      <formula>0</formula>
    </cfRule>
  </conditionalFormatting>
  <conditionalFormatting sqref="F328:F349">
    <cfRule type="cellIs" dxfId="247" priority="69" operator="greaterThan">
      <formula>0</formula>
    </cfRule>
  </conditionalFormatting>
  <conditionalFormatting sqref="F328:F349">
    <cfRule type="cellIs" dxfId="246" priority="68" operator="greaterThan">
      <formula>0</formula>
    </cfRule>
  </conditionalFormatting>
  <conditionalFormatting sqref="F328:F349">
    <cfRule type="cellIs" dxfId="245" priority="67" operator="greaterThan">
      <formula>0</formula>
    </cfRule>
  </conditionalFormatting>
  <conditionalFormatting sqref="F328:F349">
    <cfRule type="cellIs" dxfId="244" priority="66" operator="greaterThan">
      <formula>0</formula>
    </cfRule>
  </conditionalFormatting>
  <conditionalFormatting sqref="F328:F349">
    <cfRule type="cellIs" dxfId="243" priority="65" operator="greaterThan">
      <formula>0</formula>
    </cfRule>
  </conditionalFormatting>
  <conditionalFormatting sqref="F328:F349">
    <cfRule type="cellIs" dxfId="242" priority="64" operator="greaterThan">
      <formula>0</formula>
    </cfRule>
  </conditionalFormatting>
  <conditionalFormatting sqref="F328:F349">
    <cfRule type="cellIs" dxfId="241" priority="63" operator="greaterThan">
      <formula>0</formula>
    </cfRule>
  </conditionalFormatting>
  <conditionalFormatting sqref="F328:F349">
    <cfRule type="cellIs" dxfId="240" priority="62" operator="greaterThan">
      <formula>0</formula>
    </cfRule>
  </conditionalFormatting>
  <conditionalFormatting sqref="F328:F349">
    <cfRule type="cellIs" dxfId="239" priority="61" operator="greaterThan">
      <formula>0</formula>
    </cfRule>
  </conditionalFormatting>
  <conditionalFormatting sqref="G328:G349">
    <cfRule type="cellIs" dxfId="238" priority="60" operator="greaterThan">
      <formula>0</formula>
    </cfRule>
  </conditionalFormatting>
  <conditionalFormatting sqref="G328:G349">
    <cfRule type="cellIs" dxfId="237" priority="59" operator="greaterThan">
      <formula>0</formula>
    </cfRule>
  </conditionalFormatting>
  <conditionalFormatting sqref="G328:G349">
    <cfRule type="cellIs" dxfId="236" priority="58" operator="greaterThan">
      <formula>0</formula>
    </cfRule>
  </conditionalFormatting>
  <conditionalFormatting sqref="G328:G349">
    <cfRule type="cellIs" dxfId="235" priority="57" operator="greaterThan">
      <formula>0</formula>
    </cfRule>
  </conditionalFormatting>
  <conditionalFormatting sqref="G328:G349">
    <cfRule type="cellIs" dxfId="234" priority="56" operator="greaterThan">
      <formula>0</formula>
    </cfRule>
  </conditionalFormatting>
  <conditionalFormatting sqref="G328:G349">
    <cfRule type="cellIs" dxfId="233" priority="55" operator="greaterThan">
      <formula>0</formula>
    </cfRule>
  </conditionalFormatting>
  <conditionalFormatting sqref="G328:G349">
    <cfRule type="cellIs" dxfId="232" priority="54" operator="greaterThan">
      <formula>0</formula>
    </cfRule>
  </conditionalFormatting>
  <conditionalFormatting sqref="G328:G349">
    <cfRule type="cellIs" dxfId="231" priority="53" operator="greaterThan">
      <formula>0</formula>
    </cfRule>
  </conditionalFormatting>
  <conditionalFormatting sqref="G328:G349">
    <cfRule type="cellIs" dxfId="230" priority="52" operator="greaterThan">
      <formula>0</formula>
    </cfRule>
  </conditionalFormatting>
  <conditionalFormatting sqref="G328:G349">
    <cfRule type="cellIs" dxfId="229" priority="51" operator="greaterThan">
      <formula>0</formula>
    </cfRule>
  </conditionalFormatting>
  <conditionalFormatting sqref="F276:F297">
    <cfRule type="cellIs" dxfId="228" priority="50" operator="greaterThan">
      <formula>0</formula>
    </cfRule>
  </conditionalFormatting>
  <conditionalFormatting sqref="J295:J297">
    <cfRule type="cellIs" dxfId="227" priority="49" operator="greaterThan">
      <formula>1</formula>
    </cfRule>
  </conditionalFormatting>
  <conditionalFormatting sqref="J295:J297">
    <cfRule type="cellIs" dxfId="226" priority="48" operator="greaterThan">
      <formula>1</formula>
    </cfRule>
  </conditionalFormatting>
  <conditionalFormatting sqref="F276:F297">
    <cfRule type="cellIs" dxfId="225" priority="47" operator="greaterThan">
      <formula>0</formula>
    </cfRule>
  </conditionalFormatting>
  <conditionalFormatting sqref="G276:G297">
    <cfRule type="cellIs" dxfId="224" priority="46" operator="greaterThan">
      <formula>0</formula>
    </cfRule>
  </conditionalFormatting>
  <conditionalFormatting sqref="G276:G297">
    <cfRule type="cellIs" dxfId="223" priority="45" operator="greaterThan">
      <formula>0</formula>
    </cfRule>
  </conditionalFormatting>
  <conditionalFormatting sqref="J275">
    <cfRule type="cellIs" dxfId="222" priority="44" operator="greaterThan">
      <formula>1</formula>
    </cfRule>
  </conditionalFormatting>
  <conditionalFormatting sqref="J274">
    <cfRule type="cellIs" dxfId="221" priority="43" operator="greaterThan">
      <formula>1</formula>
    </cfRule>
  </conditionalFormatting>
  <conditionalFormatting sqref="F231:F251">
    <cfRule type="cellIs" dxfId="220" priority="42" operator="greaterThan">
      <formula>0</formula>
    </cfRule>
  </conditionalFormatting>
  <conditionalFormatting sqref="F231:F251">
    <cfRule type="cellIs" dxfId="219" priority="41" operator="greaterThan">
      <formula>0</formula>
    </cfRule>
  </conditionalFormatting>
  <conditionalFormatting sqref="G231:G251">
    <cfRule type="cellIs" dxfId="218" priority="40" operator="greaterThan">
      <formula>0</formula>
    </cfRule>
  </conditionalFormatting>
  <conditionalFormatting sqref="G231:G251">
    <cfRule type="cellIs" dxfId="217" priority="39" operator="greaterThan">
      <formula>0</formula>
    </cfRule>
  </conditionalFormatting>
  <conditionalFormatting sqref="J230">
    <cfRule type="cellIs" dxfId="216" priority="38" operator="greaterThan">
      <formula>1</formula>
    </cfRule>
  </conditionalFormatting>
  <conditionalFormatting sqref="F303:F323">
    <cfRule type="cellIs" dxfId="215" priority="37" operator="greaterThan">
      <formula>0</formula>
    </cfRule>
  </conditionalFormatting>
  <conditionalFormatting sqref="G325">
    <cfRule type="cellIs" dxfId="214" priority="34" operator="greaterThan">
      <formula>0</formula>
    </cfRule>
  </conditionalFormatting>
  <conditionalFormatting sqref="G325">
    <cfRule type="cellIs" dxfId="213" priority="33" operator="greaterThan">
      <formula>0</formula>
    </cfRule>
  </conditionalFormatting>
  <conditionalFormatting sqref="J14">
    <cfRule type="expression" dxfId="212" priority="31">
      <formula>J14=100%</formula>
    </cfRule>
    <cfRule type="cellIs" dxfId="211" priority="32" operator="greaterThan">
      <formula>100%</formula>
    </cfRule>
  </conditionalFormatting>
  <conditionalFormatting sqref="A14">
    <cfRule type="expression" dxfId="210" priority="27">
      <formula>J14=100%</formula>
    </cfRule>
  </conditionalFormatting>
  <conditionalFormatting sqref="B14 B19">
    <cfRule type="expression" dxfId="209" priority="28">
      <formula>J14=100%</formula>
    </cfRule>
  </conditionalFormatting>
  <conditionalFormatting sqref="C14">
    <cfRule type="expression" dxfId="208" priority="29">
      <formula>J14=100%</formula>
    </cfRule>
  </conditionalFormatting>
  <conditionalFormatting sqref="D14">
    <cfRule type="expression" dxfId="207" priority="30">
      <formula>J14=100%</formula>
    </cfRule>
  </conditionalFormatting>
  <conditionalFormatting sqref="J15">
    <cfRule type="expression" dxfId="206" priority="25">
      <formula>J15=100%</formula>
    </cfRule>
    <cfRule type="cellIs" dxfId="205" priority="26" operator="greaterThan">
      <formula>100%</formula>
    </cfRule>
  </conditionalFormatting>
  <conditionalFormatting sqref="A15">
    <cfRule type="expression" dxfId="204" priority="18">
      <formula>J15=100%</formula>
    </cfRule>
  </conditionalFormatting>
  <conditionalFormatting sqref="B15">
    <cfRule type="expression" dxfId="203" priority="19">
      <formula>J15=100%</formula>
    </cfRule>
  </conditionalFormatting>
  <conditionalFormatting sqref="C15">
    <cfRule type="expression" dxfId="202" priority="20">
      <formula>J15=100%</formula>
    </cfRule>
  </conditionalFormatting>
  <conditionalFormatting sqref="D15">
    <cfRule type="expression" dxfId="201" priority="21">
      <formula>J15=100%</formula>
    </cfRule>
  </conditionalFormatting>
  <conditionalFormatting sqref="E15">
    <cfRule type="expression" dxfId="200" priority="22">
      <formula>J15=100%</formula>
    </cfRule>
  </conditionalFormatting>
  <conditionalFormatting sqref="H15">
    <cfRule type="expression" dxfId="199" priority="23">
      <formula>J15=100%</formula>
    </cfRule>
  </conditionalFormatting>
  <conditionalFormatting sqref="I15">
    <cfRule type="expression" dxfId="198" priority="24">
      <formula>J15=100%</formula>
    </cfRule>
  </conditionalFormatting>
  <conditionalFormatting sqref="J16">
    <cfRule type="expression" dxfId="197" priority="16">
      <formula>J16=100%</formula>
    </cfRule>
    <cfRule type="cellIs" dxfId="196" priority="17" operator="greaterThan">
      <formula>100%</formula>
    </cfRule>
  </conditionalFormatting>
  <conditionalFormatting sqref="A16">
    <cfRule type="expression" dxfId="195" priority="9">
      <formula>J16=100%</formula>
    </cfRule>
  </conditionalFormatting>
  <conditionalFormatting sqref="B16">
    <cfRule type="expression" dxfId="194" priority="10">
      <formula>J16=100%</formula>
    </cfRule>
  </conditionalFormatting>
  <conditionalFormatting sqref="C16">
    <cfRule type="expression" dxfId="193" priority="11">
      <formula>J16=100%</formula>
    </cfRule>
  </conditionalFormatting>
  <conditionalFormatting sqref="D16">
    <cfRule type="expression" dxfId="192" priority="12">
      <formula>J16=100%</formula>
    </cfRule>
  </conditionalFormatting>
  <conditionalFormatting sqref="E16">
    <cfRule type="expression" dxfId="191" priority="13">
      <formula>J16=100%</formula>
    </cfRule>
  </conditionalFormatting>
  <conditionalFormatting sqref="H16">
    <cfRule type="expression" dxfId="190" priority="14">
      <formula>J16=100%</formula>
    </cfRule>
  </conditionalFormatting>
  <conditionalFormatting sqref="I16">
    <cfRule type="expression" dxfId="189" priority="15">
      <formula>J16=100%</formula>
    </cfRule>
  </conditionalFormatting>
  <conditionalFormatting sqref="F15:F16">
    <cfRule type="cellIs" dxfId="188" priority="8" operator="greaterThan">
      <formula>0</formula>
    </cfRule>
  </conditionalFormatting>
  <conditionalFormatting sqref="J17">
    <cfRule type="cellIs" dxfId="187" priority="7" operator="equal">
      <formula>1</formula>
    </cfRule>
  </conditionalFormatting>
  <conditionalFormatting sqref="B18">
    <cfRule type="expression" dxfId="186" priority="6">
      <formula>J18=100%</formula>
    </cfRule>
  </conditionalFormatting>
  <conditionalFormatting sqref="J20">
    <cfRule type="cellIs" dxfId="185" priority="4" operator="equal">
      <formula>1</formula>
    </cfRule>
  </conditionalFormatting>
  <conditionalFormatting sqref="B21">
    <cfRule type="expression" dxfId="184" priority="3">
      <formula>J21=100%</formula>
    </cfRule>
  </conditionalFormatting>
  <conditionalFormatting sqref="B22">
    <cfRule type="expression" dxfId="183" priority="2">
      <formula>J22=100%</formula>
    </cfRule>
  </conditionalFormatting>
  <conditionalFormatting sqref="G15:G16">
    <cfRule type="cellIs" dxfId="182" priority="1" operator="greaterThan">
      <formula>0</formula>
    </cfRule>
  </conditionalFormatting>
  <conditionalFormatting sqref="E14:I14">
    <cfRule type="expression" dxfId="181" priority="173">
      <formula>K15=100%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A28D-4D42-40C1-AB80-D320E396FC0D}">
  <dimension ref="A1:K350"/>
  <sheetViews>
    <sheetView topLeftCell="A31" workbookViewId="0">
      <selection sqref="A1:A350"/>
    </sheetView>
  </sheetViews>
  <sheetFormatPr defaultRowHeight="14.4" x14ac:dyDescent="0.3"/>
  <cols>
    <col min="1" max="1" width="10.33203125" bestFit="1" customWidth="1"/>
    <col min="2" max="2" width="76.21875" bestFit="1" customWidth="1"/>
    <col min="3" max="3" width="5.77734375" bestFit="1" customWidth="1"/>
    <col min="4" max="4" width="9" bestFit="1" customWidth="1"/>
    <col min="5" max="5" width="8.44140625" bestFit="1" customWidth="1"/>
    <col min="6" max="6" width="8.21875" bestFit="1" customWidth="1"/>
    <col min="7" max="7" width="46.88671875" customWidth="1"/>
    <col min="8" max="8" width="8.6640625" bestFit="1" customWidth="1"/>
    <col min="9" max="9" width="9" bestFit="1" customWidth="1"/>
    <col min="11" max="11" width="17.77734375" bestFit="1" customWidth="1"/>
  </cols>
  <sheetData>
    <row r="1" spans="1:11" ht="171.6" x14ac:dyDescent="0.3">
      <c r="A1" s="57" t="s">
        <v>0</v>
      </c>
      <c r="B1" s="58" t="s">
        <v>1</v>
      </c>
      <c r="C1" s="59" t="s">
        <v>2</v>
      </c>
      <c r="D1" s="60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2" t="s">
        <v>9</v>
      </c>
      <c r="K1" s="61" t="s">
        <v>421</v>
      </c>
    </row>
    <row r="2" spans="1:11" ht="19.2" x14ac:dyDescent="0.3">
      <c r="A2" s="1" t="s">
        <v>10</v>
      </c>
      <c r="B2" s="2" t="s">
        <v>11</v>
      </c>
      <c r="C2" s="3" t="s">
        <v>12</v>
      </c>
      <c r="D2" s="4">
        <f>+D3+D6+D9</f>
        <v>4122.0999999999995</v>
      </c>
      <c r="E2" s="4">
        <f>+E3+E6+E9</f>
        <v>3091.6347734999999</v>
      </c>
      <c r="F2" s="4">
        <f>+F3+F6+F9</f>
        <v>19.728000000000002</v>
      </c>
      <c r="G2" s="4">
        <f>+G3+G6+G9</f>
        <v>0</v>
      </c>
      <c r="H2" s="4">
        <f>+H3+H6+H9</f>
        <v>3111.3627735</v>
      </c>
      <c r="I2" s="4">
        <f>+I3+I6+I9</f>
        <v>1010.7372265000001</v>
      </c>
      <c r="J2" s="5">
        <f t="shared" ref="J2:J8" si="0">IFERROR(H2/D2,0)</f>
        <v>0.75480041083428362</v>
      </c>
      <c r="K2" t="s">
        <v>422</v>
      </c>
    </row>
    <row r="3" spans="1:11" ht="19.2" x14ac:dyDescent="0.3">
      <c r="A3" s="1" t="s">
        <v>13</v>
      </c>
      <c r="B3" s="2" t="s">
        <v>14</v>
      </c>
      <c r="C3" s="3" t="s">
        <v>12</v>
      </c>
      <c r="D3" s="4">
        <f>+SUM(D4:D5)</f>
        <v>3464.83</v>
      </c>
      <c r="E3" s="4">
        <f t="shared" ref="E3:I3" si="1">+SUM(E4:E5)</f>
        <v>2876.8205884999998</v>
      </c>
      <c r="F3" s="4">
        <f t="shared" si="1"/>
        <v>19.728000000000002</v>
      </c>
      <c r="G3" s="4">
        <f t="shared" si="1"/>
        <v>0</v>
      </c>
      <c r="H3" s="4">
        <f t="shared" si="1"/>
        <v>2896.5485884999998</v>
      </c>
      <c r="I3" s="4">
        <f t="shared" si="1"/>
        <v>568.2814115000001</v>
      </c>
      <c r="J3" s="5">
        <f t="shared" si="0"/>
        <v>0.83598577376090599</v>
      </c>
      <c r="K3" t="s">
        <v>423</v>
      </c>
    </row>
    <row r="4" spans="1:11" ht="19.8" x14ac:dyDescent="0.3">
      <c r="A4" s="6" t="s">
        <v>15</v>
      </c>
      <c r="B4" s="7" t="s">
        <v>16</v>
      </c>
      <c r="C4" s="8" t="s">
        <v>17</v>
      </c>
      <c r="D4" s="9">
        <v>2496</v>
      </c>
      <c r="E4" s="10">
        <v>2146.6383084999998</v>
      </c>
      <c r="F4" s="10">
        <v>19.728000000000002</v>
      </c>
      <c r="G4" s="10">
        <f>SUM(DK4+DL4+DM4+DN4+DW4+EE4+EM4+EN4+EO4+EP4+EQ4+ER4+ES4)</f>
        <v>0</v>
      </c>
      <c r="H4" s="11">
        <f t="shared" ref="H4:H5" si="2">+F4+E4</f>
        <v>2166.3663084999998</v>
      </c>
      <c r="I4" s="10">
        <f t="shared" ref="I4:I5" si="3">+D4-H4</f>
        <v>329.63369150000017</v>
      </c>
      <c r="J4" s="12">
        <f t="shared" si="0"/>
        <v>0.86793521975160248</v>
      </c>
      <c r="K4" t="s">
        <v>424</v>
      </c>
    </row>
    <row r="5" spans="1:11" ht="19.8" x14ac:dyDescent="0.3">
      <c r="A5" s="6" t="s">
        <v>18</v>
      </c>
      <c r="B5" s="7" t="s">
        <v>19</v>
      </c>
      <c r="C5" s="8" t="s">
        <v>17</v>
      </c>
      <c r="D5" s="9">
        <v>968.82999999999993</v>
      </c>
      <c r="E5" s="10">
        <v>730.18227999999999</v>
      </c>
      <c r="F5" s="10">
        <v>0</v>
      </c>
      <c r="G5" s="10">
        <f>SUM(DK5+DL5+DM5+DN5+DW5+EE5+EM5+EN5+EO5+EP5+EQ5+ER5+ES5)</f>
        <v>0</v>
      </c>
      <c r="H5" s="11">
        <f t="shared" si="2"/>
        <v>730.18227999999999</v>
      </c>
      <c r="I5" s="10">
        <f t="shared" si="3"/>
        <v>238.64771999999994</v>
      </c>
      <c r="J5" s="12">
        <f t="shared" si="0"/>
        <v>0.75367430818616277</v>
      </c>
      <c r="K5" t="s">
        <v>425</v>
      </c>
    </row>
    <row r="6" spans="1:11" ht="19.2" x14ac:dyDescent="0.3">
      <c r="A6" s="1" t="s">
        <v>20</v>
      </c>
      <c r="B6" s="2" t="s">
        <v>21</v>
      </c>
      <c r="C6" s="3" t="s">
        <v>12</v>
      </c>
      <c r="D6" s="4">
        <f>SUM(D7:D8)</f>
        <v>336.45000000000005</v>
      </c>
      <c r="E6" s="4">
        <f t="shared" ref="E6:I6" si="4">SUM(E7:E8)</f>
        <v>214.81418500000001</v>
      </c>
      <c r="F6" s="4">
        <f t="shared" si="4"/>
        <v>0</v>
      </c>
      <c r="G6" s="4">
        <f t="shared" si="4"/>
        <v>0</v>
      </c>
      <c r="H6" s="4">
        <f t="shared" si="4"/>
        <v>214.81418500000001</v>
      </c>
      <c r="I6" s="4">
        <f t="shared" si="4"/>
        <v>121.63581500000001</v>
      </c>
      <c r="J6" s="5">
        <f t="shared" si="0"/>
        <v>0.63847283400208044</v>
      </c>
      <c r="K6" t="s">
        <v>426</v>
      </c>
    </row>
    <row r="7" spans="1:11" ht="19.8" x14ac:dyDescent="0.3">
      <c r="A7" s="6" t="s">
        <v>22</v>
      </c>
      <c r="B7" s="13" t="s">
        <v>16</v>
      </c>
      <c r="C7" s="8" t="s">
        <v>17</v>
      </c>
      <c r="D7" s="14">
        <v>189.28</v>
      </c>
      <c r="E7" s="11">
        <v>159.06299999999999</v>
      </c>
      <c r="F7" s="11">
        <v>0</v>
      </c>
      <c r="G7" s="11">
        <f>SUM(DK7+DL7+DM7+DN7+DW7+EE7+EM7+EN7+EO7+EP7+EQ7+ER7+ES7)</f>
        <v>0</v>
      </c>
      <c r="H7" s="11">
        <f t="shared" ref="H7:H8" si="5">+F7+E7</f>
        <v>159.06299999999999</v>
      </c>
      <c r="I7" s="10">
        <f t="shared" ref="I7:I8" si="6">+D7-H7</f>
        <v>30.217000000000013</v>
      </c>
      <c r="J7" s="12">
        <f t="shared" si="0"/>
        <v>0.84035819949281476</v>
      </c>
      <c r="K7" t="s">
        <v>427</v>
      </c>
    </row>
    <row r="8" spans="1:11" ht="19.8" x14ac:dyDescent="0.3">
      <c r="A8" s="6" t="s">
        <v>23</v>
      </c>
      <c r="B8" s="13" t="s">
        <v>19</v>
      </c>
      <c r="C8" s="8" t="s">
        <v>17</v>
      </c>
      <c r="D8" s="14">
        <v>147.17000000000002</v>
      </c>
      <c r="E8" s="11">
        <v>55.751185000000014</v>
      </c>
      <c r="F8" s="11">
        <v>0</v>
      </c>
      <c r="G8" s="11">
        <f>SUM(DK8+DL8+DM8+DN8+DW8+EE8+EM8+EN8+EO8+EP8+EQ8+ER8+ES8)</f>
        <v>0</v>
      </c>
      <c r="H8" s="11">
        <f t="shared" si="5"/>
        <v>55.751185000000014</v>
      </c>
      <c r="I8" s="10">
        <f t="shared" si="6"/>
        <v>91.418814999999995</v>
      </c>
      <c r="J8" s="12">
        <f t="shared" si="0"/>
        <v>0.37882166881837337</v>
      </c>
      <c r="K8" t="s">
        <v>428</v>
      </c>
    </row>
    <row r="9" spans="1:11" ht="19.2" x14ac:dyDescent="0.3">
      <c r="A9" s="1" t="s">
        <v>24</v>
      </c>
      <c r="B9" s="2" t="s">
        <v>25</v>
      </c>
      <c r="C9" s="3" t="s">
        <v>12</v>
      </c>
      <c r="D9" s="4">
        <f>SUM(D10:D13)</f>
        <v>320.82</v>
      </c>
      <c r="E9" s="4">
        <f>SUM(E10:E13)</f>
        <v>0</v>
      </c>
      <c r="F9" s="4">
        <f>SUM(F10:F13)</f>
        <v>0</v>
      </c>
      <c r="G9" s="4">
        <f>SUM(G10:G13)</f>
        <v>0</v>
      </c>
      <c r="H9" s="4">
        <f>SUM(H10:H13)</f>
        <v>0</v>
      </c>
      <c r="I9" s="4">
        <f>SUM(I10:I13)</f>
        <v>320.82</v>
      </c>
      <c r="J9" s="5">
        <f>IFERROR(H9/D9,0)</f>
        <v>0</v>
      </c>
      <c r="K9" t="s">
        <v>429</v>
      </c>
    </row>
    <row r="10" spans="1:11" ht="19.8" x14ac:dyDescent="0.3">
      <c r="A10" s="6" t="s">
        <v>26</v>
      </c>
      <c r="B10" s="7" t="s">
        <v>27</v>
      </c>
      <c r="C10" s="8" t="s">
        <v>17</v>
      </c>
      <c r="D10" s="9">
        <v>255.12</v>
      </c>
      <c r="E10" s="10">
        <v>0</v>
      </c>
      <c r="F10" s="11">
        <v>0</v>
      </c>
      <c r="G10" s="11">
        <f>SUM(DK10+DL10+DM10+DN10+DW10+EE10+EM10+EN10+EO10+EP10+EQ10+ER10+ES10)</f>
        <v>0</v>
      </c>
      <c r="H10" s="11">
        <f>+F10+E10</f>
        <v>0</v>
      </c>
      <c r="I10" s="10">
        <f>+D10-H10</f>
        <v>255.12</v>
      </c>
      <c r="J10" s="12">
        <f>IFERROR(H10/D10,0)</f>
        <v>0</v>
      </c>
      <c r="K10" t="s">
        <v>430</v>
      </c>
    </row>
    <row r="11" spans="1:11" ht="19.8" x14ac:dyDescent="0.3">
      <c r="A11" s="6" t="s">
        <v>28</v>
      </c>
      <c r="B11" s="7" t="s">
        <v>29</v>
      </c>
      <c r="C11" s="8" t="s">
        <v>17</v>
      </c>
      <c r="D11" s="9">
        <v>30.7</v>
      </c>
      <c r="E11" s="10">
        <v>0</v>
      </c>
      <c r="F11" s="10">
        <v>0</v>
      </c>
      <c r="G11" s="11">
        <f t="shared" ref="G11:G13" si="7">SUM(DK11+DL11+DM11+DN11+DW11+EE11+EM11+EN11+EO11+EP11+EQ11+ER11+ES11)</f>
        <v>0</v>
      </c>
      <c r="H11" s="11">
        <f>+F11+E11</f>
        <v>0</v>
      </c>
      <c r="I11" s="10">
        <f>+D11-H11</f>
        <v>30.7</v>
      </c>
      <c r="J11" s="12">
        <f>IFERROR(H11/D11,0)</f>
        <v>0</v>
      </c>
      <c r="K11" t="s">
        <v>431</v>
      </c>
    </row>
    <row r="12" spans="1:11" ht="19.8" x14ac:dyDescent="0.3">
      <c r="A12" s="6" t="s">
        <v>30</v>
      </c>
      <c r="B12" s="13" t="s">
        <v>31</v>
      </c>
      <c r="C12" s="8" t="s">
        <v>17</v>
      </c>
      <c r="D12" s="9">
        <v>15</v>
      </c>
      <c r="E12" s="10">
        <v>0</v>
      </c>
      <c r="F12" s="11">
        <v>0</v>
      </c>
      <c r="G12" s="11">
        <f t="shared" si="7"/>
        <v>0</v>
      </c>
      <c r="H12" s="11">
        <f>+F12+E12</f>
        <v>0</v>
      </c>
      <c r="I12" s="10">
        <f>+D12-H12</f>
        <v>15</v>
      </c>
      <c r="J12" s="12">
        <f>IFERROR(H12/D12,0)</f>
        <v>0</v>
      </c>
      <c r="K12" t="s">
        <v>432</v>
      </c>
    </row>
    <row r="13" spans="1:11" ht="19.8" x14ac:dyDescent="0.3">
      <c r="A13" s="6" t="s">
        <v>32</v>
      </c>
      <c r="B13" s="13" t="s">
        <v>33</v>
      </c>
      <c r="C13" s="8" t="s">
        <v>17</v>
      </c>
      <c r="D13" s="14">
        <v>20</v>
      </c>
      <c r="E13" s="11">
        <v>0</v>
      </c>
      <c r="F13" s="11">
        <v>0</v>
      </c>
      <c r="G13" s="11">
        <f t="shared" si="7"/>
        <v>0</v>
      </c>
      <c r="H13" s="11">
        <f>+F13+E13</f>
        <v>0</v>
      </c>
      <c r="I13" s="10">
        <f>+D13-H13</f>
        <v>20</v>
      </c>
      <c r="J13" s="12">
        <f>IFERROR(H13/D13,0)</f>
        <v>0</v>
      </c>
      <c r="K13" t="s">
        <v>433</v>
      </c>
    </row>
    <row r="14" spans="1:11" ht="18" x14ac:dyDescent="0.3">
      <c r="A14" s="1" t="s">
        <v>34</v>
      </c>
      <c r="B14" s="2" t="s">
        <v>35</v>
      </c>
      <c r="C14" s="15" t="s">
        <v>36</v>
      </c>
      <c r="D14" s="4">
        <f>SUM(D15:D16)</f>
        <v>130</v>
      </c>
      <c r="E14" s="4">
        <f>SUM(E15:E16)</f>
        <v>2.77</v>
      </c>
      <c r="F14" s="4">
        <f>SUM(F15:F16)</f>
        <v>2.77</v>
      </c>
      <c r="G14" s="4">
        <f>SUM(G15:G16)</f>
        <v>0</v>
      </c>
      <c r="H14" s="4">
        <f>SUM(H15:H16)</f>
        <v>5.54</v>
      </c>
      <c r="I14" s="4">
        <f>SUM(I15:I16)</f>
        <v>124.46000000000001</v>
      </c>
      <c r="J14" s="5">
        <f t="shared" ref="J14:J16" si="8">IFERROR(H14/D14,0)</f>
        <v>4.2615384615384617E-2</v>
      </c>
      <c r="K14" t="s">
        <v>434</v>
      </c>
    </row>
    <row r="15" spans="1:11" ht="17.399999999999999" x14ac:dyDescent="0.3">
      <c r="A15" s="6" t="s">
        <v>37</v>
      </c>
      <c r="B15" s="7" t="s">
        <v>16</v>
      </c>
      <c r="C15" s="16" t="s">
        <v>38</v>
      </c>
      <c r="D15" s="14">
        <v>72</v>
      </c>
      <c r="E15" s="10">
        <v>0</v>
      </c>
      <c r="F15" s="10">
        <v>2.77</v>
      </c>
      <c r="G15" s="10">
        <f>DK15+DL15+DM15+DN15+DW15+EE15+EM15+EN15+EO15+EP15+EQ15+ER15+ES15</f>
        <v>0</v>
      </c>
      <c r="H15" s="11">
        <f t="shared" ref="H15:H16" si="9">+F15+E15</f>
        <v>2.77</v>
      </c>
      <c r="I15" s="10">
        <f t="shared" ref="I15:I16" si="10">+D15-H15</f>
        <v>69.23</v>
      </c>
      <c r="J15" s="12">
        <f t="shared" si="8"/>
        <v>3.847222222222222E-2</v>
      </c>
      <c r="K15" t="s">
        <v>435</v>
      </c>
    </row>
    <row r="16" spans="1:11" ht="17.399999999999999" x14ac:dyDescent="0.3">
      <c r="A16" s="6" t="s">
        <v>39</v>
      </c>
      <c r="B16" s="7" t="s">
        <v>19</v>
      </c>
      <c r="C16" s="16" t="s">
        <v>38</v>
      </c>
      <c r="D16" s="9">
        <v>58</v>
      </c>
      <c r="E16" s="10">
        <v>2.77</v>
      </c>
      <c r="F16" s="10">
        <v>0</v>
      </c>
      <c r="G16" s="10">
        <f>DK16+DL16+DM16+DN16+DW16+EE16+EM16+EN16+EO16+EP16+EQ16+ER16+ES16</f>
        <v>0</v>
      </c>
      <c r="H16" s="11">
        <f t="shared" si="9"/>
        <v>2.77</v>
      </c>
      <c r="I16" s="10">
        <f t="shared" si="10"/>
        <v>55.23</v>
      </c>
      <c r="J16" s="12">
        <f t="shared" si="8"/>
        <v>4.7758620689655175E-2</v>
      </c>
      <c r="K16" t="s">
        <v>436</v>
      </c>
    </row>
    <row r="17" spans="1:11" ht="15.6" x14ac:dyDescent="0.3">
      <c r="A17" s="1" t="s">
        <v>40</v>
      </c>
      <c r="B17" s="2" t="s">
        <v>41</v>
      </c>
      <c r="C17" s="18" t="s">
        <v>42</v>
      </c>
      <c r="D17" s="4">
        <f>SUM(D18:D19)</f>
        <v>2244</v>
      </c>
      <c r="E17" s="4">
        <f t="shared" ref="E17:I17" si="11">SUM(E18:E19)</f>
        <v>0</v>
      </c>
      <c r="F17" s="4">
        <f t="shared" si="11"/>
        <v>0</v>
      </c>
      <c r="G17" s="4">
        <f t="shared" si="11"/>
        <v>0</v>
      </c>
      <c r="H17" s="4">
        <f t="shared" si="11"/>
        <v>0</v>
      </c>
      <c r="I17" s="4">
        <f t="shared" si="11"/>
        <v>2244</v>
      </c>
      <c r="J17" s="19">
        <f t="shared" ref="J17:J19" si="12">IFERROR(H17/D17,0)</f>
        <v>0</v>
      </c>
      <c r="K17" t="s">
        <v>437</v>
      </c>
    </row>
    <row r="18" spans="1:11" ht="15" x14ac:dyDescent="0.3">
      <c r="A18" s="6" t="s">
        <v>43</v>
      </c>
      <c r="B18" s="7" t="s">
        <v>16</v>
      </c>
      <c r="C18" s="17" t="s">
        <v>42</v>
      </c>
      <c r="D18" s="14">
        <v>1329</v>
      </c>
      <c r="E18" s="11">
        <v>0</v>
      </c>
      <c r="F18" s="11">
        <v>0</v>
      </c>
      <c r="G18" s="11">
        <f t="shared" ref="G18:G19" si="13">DK18+DL18+DM18+DN18+DW18+EE18+EM18+EN18+EO18+EP18+EQ18+ER18+ES18</f>
        <v>0</v>
      </c>
      <c r="H18" s="11">
        <f>+F18+E18</f>
        <v>0</v>
      </c>
      <c r="I18" s="10">
        <f t="shared" ref="I18:I19" si="14">+D18-H18</f>
        <v>1329</v>
      </c>
      <c r="J18" s="12">
        <f t="shared" si="12"/>
        <v>0</v>
      </c>
      <c r="K18" t="s">
        <v>438</v>
      </c>
    </row>
    <row r="19" spans="1:11" ht="15" x14ac:dyDescent="0.3">
      <c r="A19" s="6" t="s">
        <v>44</v>
      </c>
      <c r="B19" s="7" t="s">
        <v>19</v>
      </c>
      <c r="C19" s="17" t="s">
        <v>42</v>
      </c>
      <c r="D19" s="14">
        <v>915</v>
      </c>
      <c r="E19" s="11">
        <v>0</v>
      </c>
      <c r="F19" s="11">
        <v>0</v>
      </c>
      <c r="G19" s="11">
        <f t="shared" si="13"/>
        <v>0</v>
      </c>
      <c r="H19" s="11">
        <f t="shared" ref="H19" si="15">+F19+E19</f>
        <v>0</v>
      </c>
      <c r="I19" s="10">
        <f t="shared" si="14"/>
        <v>915</v>
      </c>
      <c r="J19" s="12">
        <f t="shared" si="12"/>
        <v>0</v>
      </c>
      <c r="K19" t="s">
        <v>439</v>
      </c>
    </row>
    <row r="20" spans="1:11" ht="15.6" x14ac:dyDescent="0.3">
      <c r="A20" s="1" t="s">
        <v>45</v>
      </c>
      <c r="B20" s="2" t="s">
        <v>46</v>
      </c>
      <c r="C20" s="18" t="s">
        <v>42</v>
      </c>
      <c r="D20" s="4">
        <f>SUM(D21:D22)</f>
        <v>2329</v>
      </c>
      <c r="E20" s="4">
        <f>SUM(E21:E22)</f>
        <v>0</v>
      </c>
      <c r="F20" s="4">
        <f>SUM(F21:F22)</f>
        <v>0</v>
      </c>
      <c r="G20" s="4">
        <f>SUM(G21:G22)</f>
        <v>0</v>
      </c>
      <c r="H20" s="4">
        <f>SUM(H21:H22)</f>
        <v>0</v>
      </c>
      <c r="I20" s="4">
        <f>SUM(I21:I22)</f>
        <v>2329</v>
      </c>
      <c r="J20" s="5">
        <f t="shared" ref="J20:J22" si="16">IFERROR(H20/D20,0)</f>
        <v>0</v>
      </c>
      <c r="K20" t="s">
        <v>440</v>
      </c>
    </row>
    <row r="21" spans="1:11" ht="15" x14ac:dyDescent="0.3">
      <c r="A21" s="6" t="s">
        <v>47</v>
      </c>
      <c r="B21" s="7" t="s">
        <v>16</v>
      </c>
      <c r="C21" s="17" t="s">
        <v>42</v>
      </c>
      <c r="D21" s="14">
        <v>1011</v>
      </c>
      <c r="E21" s="11">
        <v>0</v>
      </c>
      <c r="F21" s="11">
        <v>0</v>
      </c>
      <c r="G21" s="11">
        <f>DK21+DL21+DM21+DN21+DW21+EE21+EM21+EN21+EO21+EP21+EQ21+ER21+ES21</f>
        <v>0</v>
      </c>
      <c r="H21" s="11">
        <f>+F21+E21</f>
        <v>0</v>
      </c>
      <c r="I21" s="10">
        <f t="shared" ref="I21:I22" si="17">+D21-H21</f>
        <v>1011</v>
      </c>
      <c r="J21" s="12">
        <f t="shared" si="16"/>
        <v>0</v>
      </c>
      <c r="K21" t="s">
        <v>441</v>
      </c>
    </row>
    <row r="22" spans="1:11" ht="15" x14ac:dyDescent="0.3">
      <c r="A22" s="6" t="s">
        <v>48</v>
      </c>
      <c r="B22" s="7" t="s">
        <v>19</v>
      </c>
      <c r="C22" s="17" t="s">
        <v>42</v>
      </c>
      <c r="D22" s="14">
        <v>1318</v>
      </c>
      <c r="E22" s="11">
        <v>0</v>
      </c>
      <c r="F22" s="11">
        <v>0</v>
      </c>
      <c r="G22" s="11">
        <f t="shared" ref="G22" si="18">DK22+DL22+DM22+DN22+DW22+EE22+EM22+EN22+EO22+EP22+EQ22+ER22+ES22</f>
        <v>0</v>
      </c>
      <c r="H22" s="11">
        <f t="shared" ref="H22" si="19">+F22+E22</f>
        <v>0</v>
      </c>
      <c r="I22" s="10">
        <f t="shared" si="17"/>
        <v>1318</v>
      </c>
      <c r="J22" s="12">
        <f t="shared" si="16"/>
        <v>0</v>
      </c>
      <c r="K22" t="s">
        <v>442</v>
      </c>
    </row>
    <row r="23" spans="1:11" ht="15.6" x14ac:dyDescent="0.3">
      <c r="A23" s="1" t="s">
        <v>49</v>
      </c>
      <c r="B23" s="2" t="s">
        <v>50</v>
      </c>
      <c r="C23" s="20" t="s">
        <v>51</v>
      </c>
      <c r="D23" s="21">
        <f>SUM(D24+D46)</f>
        <v>12015.446</v>
      </c>
      <c r="E23" s="21">
        <f>SUM(E24+E46)</f>
        <v>1990.8321899999999</v>
      </c>
      <c r="F23" s="21">
        <f>SUM(F24+F46)</f>
        <v>3.3559999999999999</v>
      </c>
      <c r="G23" s="21">
        <f>SUM(G24+G46)</f>
        <v>0</v>
      </c>
      <c r="H23" s="21">
        <f>SUM(H24+H46)</f>
        <v>1994.1881899999998</v>
      </c>
      <c r="I23" s="21">
        <f>SUM(I24+I46)</f>
        <v>10021.257809999997</v>
      </c>
      <c r="J23" s="19">
        <f t="shared" ref="J23:J45" si="20">IFERROR(H23/D23,0)</f>
        <v>0.16596871976287852</v>
      </c>
      <c r="K23" t="s">
        <v>443</v>
      </c>
    </row>
    <row r="24" spans="1:11" ht="15.6" x14ac:dyDescent="0.3">
      <c r="A24" s="1" t="s">
        <v>52</v>
      </c>
      <c r="B24" s="2" t="s">
        <v>50</v>
      </c>
      <c r="C24" s="20" t="s">
        <v>51</v>
      </c>
      <c r="D24" s="21">
        <f>SUM(D25:D45)</f>
        <v>11173.571</v>
      </c>
      <c r="E24" s="21">
        <f>SUM(E25:E45)</f>
        <v>1912.4429399999999</v>
      </c>
      <c r="F24" s="21">
        <f>SUM(F25:F45)</f>
        <v>1.569</v>
      </c>
      <c r="G24" s="21">
        <f>SUM(G25:G45)</f>
        <v>0</v>
      </c>
      <c r="H24" s="21">
        <f>SUM(H25:H45)</f>
        <v>1914.0119399999999</v>
      </c>
      <c r="I24" s="21">
        <f>SUM(I25:I45)</f>
        <v>9259.5590599999978</v>
      </c>
      <c r="J24" s="19">
        <f t="shared" si="20"/>
        <v>0.1712981409434817</v>
      </c>
      <c r="K24" t="s">
        <v>444</v>
      </c>
    </row>
    <row r="25" spans="1:11" ht="15" x14ac:dyDescent="0.3">
      <c r="A25" s="6" t="s">
        <v>53</v>
      </c>
      <c r="B25" s="22" t="s">
        <v>54</v>
      </c>
      <c r="C25" s="17" t="s">
        <v>51</v>
      </c>
      <c r="D25" s="14">
        <v>1805.4639999999999</v>
      </c>
      <c r="E25" s="11">
        <v>45.299500000000002</v>
      </c>
      <c r="F25" s="11">
        <v>0</v>
      </c>
      <c r="G25" s="11">
        <f t="shared" ref="G25:G45" si="21">SUM(DK25+DL25+DM25+DN25+DW25+EE25+EM25+EN25+EO25+EP25+EQ25+ER25+ES25)</f>
        <v>0</v>
      </c>
      <c r="H25" s="11">
        <f t="shared" ref="H25:H45" si="22">+F25+E25</f>
        <v>45.299500000000002</v>
      </c>
      <c r="I25" s="10">
        <f t="shared" ref="I25:I45" si="23">+D25-H25</f>
        <v>1760.1644999999999</v>
      </c>
      <c r="J25" s="12">
        <f t="shared" si="20"/>
        <v>2.5090226113619548E-2</v>
      </c>
      <c r="K25" t="s">
        <v>445</v>
      </c>
    </row>
    <row r="26" spans="1:11" ht="15" x14ac:dyDescent="0.3">
      <c r="A26" s="6" t="s">
        <v>55</v>
      </c>
      <c r="B26" s="22" t="s">
        <v>56</v>
      </c>
      <c r="C26" s="17" t="s">
        <v>51</v>
      </c>
      <c r="D26" s="14">
        <v>194.11700000000002</v>
      </c>
      <c r="E26" s="11">
        <v>0</v>
      </c>
      <c r="F26" s="11">
        <v>0</v>
      </c>
      <c r="G26" s="11">
        <f t="shared" si="21"/>
        <v>0</v>
      </c>
      <c r="H26" s="11">
        <f t="shared" si="22"/>
        <v>0</v>
      </c>
      <c r="I26" s="10">
        <f t="shared" si="23"/>
        <v>194.11700000000002</v>
      </c>
      <c r="J26" s="12">
        <f t="shared" si="20"/>
        <v>0</v>
      </c>
      <c r="K26" t="s">
        <v>446</v>
      </c>
    </row>
    <row r="27" spans="1:11" ht="15" x14ac:dyDescent="0.3">
      <c r="A27" s="6" t="s">
        <v>57</v>
      </c>
      <c r="B27" s="22" t="s">
        <v>58</v>
      </c>
      <c r="C27" s="17" t="s">
        <v>51</v>
      </c>
      <c r="D27" s="14">
        <v>245.05300000000003</v>
      </c>
      <c r="E27" s="11">
        <v>0</v>
      </c>
      <c r="F27" s="11">
        <v>0</v>
      </c>
      <c r="G27" s="11">
        <f t="shared" si="21"/>
        <v>0</v>
      </c>
      <c r="H27" s="11">
        <f t="shared" si="22"/>
        <v>0</v>
      </c>
      <c r="I27" s="10">
        <f t="shared" si="23"/>
        <v>245.05300000000003</v>
      </c>
      <c r="J27" s="12">
        <f t="shared" si="20"/>
        <v>0</v>
      </c>
      <c r="K27" t="s">
        <v>447</v>
      </c>
    </row>
    <row r="28" spans="1:11" ht="15" x14ac:dyDescent="0.3">
      <c r="A28" s="6" t="s">
        <v>59</v>
      </c>
      <c r="B28" s="22" t="s">
        <v>60</v>
      </c>
      <c r="C28" s="17" t="s">
        <v>51</v>
      </c>
      <c r="D28" s="14">
        <v>562.66399999999999</v>
      </c>
      <c r="E28" s="11">
        <v>0</v>
      </c>
      <c r="F28" s="11">
        <v>0</v>
      </c>
      <c r="G28" s="11">
        <f t="shared" si="21"/>
        <v>0</v>
      </c>
      <c r="H28" s="11">
        <f t="shared" si="22"/>
        <v>0</v>
      </c>
      <c r="I28" s="10">
        <f t="shared" si="23"/>
        <v>562.66399999999999</v>
      </c>
      <c r="J28" s="12">
        <f t="shared" si="20"/>
        <v>0</v>
      </c>
      <c r="K28" t="s">
        <v>448</v>
      </c>
    </row>
    <row r="29" spans="1:11" ht="15" x14ac:dyDescent="0.3">
      <c r="A29" s="6" t="s">
        <v>61</v>
      </c>
      <c r="B29" s="22" t="s">
        <v>27</v>
      </c>
      <c r="C29" s="17" t="s">
        <v>51</v>
      </c>
      <c r="D29" s="14">
        <v>850.88300000000004</v>
      </c>
      <c r="E29" s="11">
        <v>0</v>
      </c>
      <c r="F29" s="11">
        <v>0</v>
      </c>
      <c r="G29" s="11">
        <f t="shared" si="21"/>
        <v>0</v>
      </c>
      <c r="H29" s="11">
        <f t="shared" si="22"/>
        <v>0</v>
      </c>
      <c r="I29" s="10">
        <f t="shared" si="23"/>
        <v>850.88300000000004</v>
      </c>
      <c r="J29" s="12">
        <f t="shared" si="20"/>
        <v>0</v>
      </c>
      <c r="K29" t="s">
        <v>449</v>
      </c>
    </row>
    <row r="30" spans="1:11" ht="15" x14ac:dyDescent="0.3">
      <c r="A30" s="6" t="s">
        <v>62</v>
      </c>
      <c r="B30" s="22" t="s">
        <v>63</v>
      </c>
      <c r="C30" s="17" t="s">
        <v>51</v>
      </c>
      <c r="D30" s="14">
        <v>244.804</v>
      </c>
      <c r="E30" s="11">
        <v>0</v>
      </c>
      <c r="F30" s="11">
        <v>0</v>
      </c>
      <c r="G30" s="11">
        <f t="shared" si="21"/>
        <v>0</v>
      </c>
      <c r="H30" s="11">
        <f t="shared" si="22"/>
        <v>0</v>
      </c>
      <c r="I30" s="10">
        <f t="shared" si="23"/>
        <v>244.804</v>
      </c>
      <c r="J30" s="12">
        <f t="shared" si="20"/>
        <v>0</v>
      </c>
      <c r="K30" t="s">
        <v>450</v>
      </c>
    </row>
    <row r="31" spans="1:11" ht="15" x14ac:dyDescent="0.3">
      <c r="A31" s="6" t="s">
        <v>64</v>
      </c>
      <c r="B31" s="22" t="s">
        <v>16</v>
      </c>
      <c r="C31" s="17" t="s">
        <v>51</v>
      </c>
      <c r="D31" s="14">
        <v>812.173</v>
      </c>
      <c r="E31" s="11">
        <v>0</v>
      </c>
      <c r="F31" s="11">
        <v>0</v>
      </c>
      <c r="G31" s="11">
        <f t="shared" si="21"/>
        <v>0</v>
      </c>
      <c r="H31" s="11">
        <f t="shared" si="22"/>
        <v>0</v>
      </c>
      <c r="I31" s="10">
        <f t="shared" si="23"/>
        <v>812.173</v>
      </c>
      <c r="J31" s="12">
        <f t="shared" si="20"/>
        <v>0</v>
      </c>
      <c r="K31" t="s">
        <v>451</v>
      </c>
    </row>
    <row r="32" spans="1:11" ht="15" x14ac:dyDescent="0.3">
      <c r="A32" s="6" t="s">
        <v>65</v>
      </c>
      <c r="B32" s="22" t="s">
        <v>66</v>
      </c>
      <c r="C32" s="17" t="s">
        <v>51</v>
      </c>
      <c r="D32" s="14">
        <v>160.54599999999999</v>
      </c>
      <c r="E32" s="11">
        <v>158.3339</v>
      </c>
      <c r="F32" s="11">
        <v>0</v>
      </c>
      <c r="G32" s="11">
        <f t="shared" si="21"/>
        <v>0</v>
      </c>
      <c r="H32" s="11">
        <f t="shared" si="22"/>
        <v>158.3339</v>
      </c>
      <c r="I32" s="10">
        <f t="shared" si="23"/>
        <v>2.2120999999999924</v>
      </c>
      <c r="J32" s="12">
        <f t="shared" si="20"/>
        <v>0.98622139449129853</v>
      </c>
      <c r="K32" t="s">
        <v>452</v>
      </c>
    </row>
    <row r="33" spans="1:11" ht="15" x14ac:dyDescent="0.3">
      <c r="A33" s="6" t="s">
        <v>67</v>
      </c>
      <c r="B33" s="22" t="s">
        <v>68</v>
      </c>
      <c r="C33" s="17" t="s">
        <v>51</v>
      </c>
      <c r="D33" s="14">
        <v>1450.6480000000001</v>
      </c>
      <c r="E33" s="11">
        <v>658.62465999999995</v>
      </c>
      <c r="F33" s="11">
        <v>0</v>
      </c>
      <c r="G33" s="11">
        <f t="shared" si="21"/>
        <v>0</v>
      </c>
      <c r="H33" s="11">
        <f t="shared" si="22"/>
        <v>658.62465999999995</v>
      </c>
      <c r="I33" s="10">
        <f t="shared" si="23"/>
        <v>792.02334000000019</v>
      </c>
      <c r="J33" s="12">
        <f t="shared" si="20"/>
        <v>0.45402100302761239</v>
      </c>
      <c r="K33" t="s">
        <v>453</v>
      </c>
    </row>
    <row r="34" spans="1:11" ht="15" x14ac:dyDescent="0.3">
      <c r="A34" s="6" t="s">
        <v>69</v>
      </c>
      <c r="B34" s="22" t="s">
        <v>70</v>
      </c>
      <c r="C34" s="17" t="s">
        <v>51</v>
      </c>
      <c r="D34" s="14">
        <v>100.27200000000001</v>
      </c>
      <c r="E34" s="11">
        <v>0</v>
      </c>
      <c r="F34" s="11">
        <v>0</v>
      </c>
      <c r="G34" s="11">
        <f t="shared" si="21"/>
        <v>0</v>
      </c>
      <c r="H34" s="11">
        <f t="shared" si="22"/>
        <v>0</v>
      </c>
      <c r="I34" s="10">
        <f t="shared" si="23"/>
        <v>100.27200000000001</v>
      </c>
      <c r="J34" s="12">
        <f t="shared" si="20"/>
        <v>0</v>
      </c>
      <c r="K34" t="s">
        <v>454</v>
      </c>
    </row>
    <row r="35" spans="1:11" ht="15" x14ac:dyDescent="0.3">
      <c r="A35" s="6" t="s">
        <v>71</v>
      </c>
      <c r="B35" s="22" t="s">
        <v>72</v>
      </c>
      <c r="C35" s="17" t="s">
        <v>51</v>
      </c>
      <c r="D35" s="14">
        <v>179.90600000000001</v>
      </c>
      <c r="E35" s="11">
        <v>0</v>
      </c>
      <c r="F35" s="11">
        <v>0</v>
      </c>
      <c r="G35" s="11">
        <f t="shared" si="21"/>
        <v>0</v>
      </c>
      <c r="H35" s="11">
        <f t="shared" si="22"/>
        <v>0</v>
      </c>
      <c r="I35" s="10">
        <f t="shared" si="23"/>
        <v>179.90600000000001</v>
      </c>
      <c r="J35" s="12">
        <f t="shared" si="20"/>
        <v>0</v>
      </c>
      <c r="K35" t="s">
        <v>455</v>
      </c>
    </row>
    <row r="36" spans="1:11" ht="15" x14ac:dyDescent="0.3">
      <c r="A36" s="6" t="s">
        <v>73</v>
      </c>
      <c r="B36" s="22" t="s">
        <v>29</v>
      </c>
      <c r="C36" s="17" t="s">
        <v>51</v>
      </c>
      <c r="D36" s="14">
        <v>655.423</v>
      </c>
      <c r="E36" s="11">
        <v>0</v>
      </c>
      <c r="F36" s="11">
        <v>0</v>
      </c>
      <c r="G36" s="11">
        <f t="shared" si="21"/>
        <v>0</v>
      </c>
      <c r="H36" s="11">
        <f t="shared" si="22"/>
        <v>0</v>
      </c>
      <c r="I36" s="10">
        <f t="shared" si="23"/>
        <v>655.423</v>
      </c>
      <c r="J36" s="12">
        <f t="shared" si="20"/>
        <v>0</v>
      </c>
      <c r="K36" t="s">
        <v>456</v>
      </c>
    </row>
    <row r="37" spans="1:11" ht="15" x14ac:dyDescent="0.3">
      <c r="A37" s="6" t="s">
        <v>74</v>
      </c>
      <c r="B37" s="22" t="s">
        <v>19</v>
      </c>
      <c r="C37" s="17" t="s">
        <v>51</v>
      </c>
      <c r="D37" s="14">
        <v>89.161999999999992</v>
      </c>
      <c r="E37" s="11">
        <v>0</v>
      </c>
      <c r="F37" s="11">
        <v>0</v>
      </c>
      <c r="G37" s="11">
        <f t="shared" si="21"/>
        <v>0</v>
      </c>
      <c r="H37" s="11">
        <f t="shared" si="22"/>
        <v>0</v>
      </c>
      <c r="I37" s="10">
        <f t="shared" si="23"/>
        <v>89.161999999999992</v>
      </c>
      <c r="J37" s="12">
        <f t="shared" si="20"/>
        <v>0</v>
      </c>
      <c r="K37" t="s">
        <v>457</v>
      </c>
    </row>
    <row r="38" spans="1:11" ht="15" x14ac:dyDescent="0.3">
      <c r="A38" s="6" t="s">
        <v>75</v>
      </c>
      <c r="B38" s="22" t="s">
        <v>76</v>
      </c>
      <c r="C38" s="17" t="s">
        <v>51</v>
      </c>
      <c r="D38" s="14">
        <v>54.239999999999995</v>
      </c>
      <c r="E38" s="11">
        <v>0</v>
      </c>
      <c r="F38" s="11">
        <v>0</v>
      </c>
      <c r="G38" s="11">
        <f t="shared" si="21"/>
        <v>0</v>
      </c>
      <c r="H38" s="11">
        <f t="shared" si="22"/>
        <v>0</v>
      </c>
      <c r="I38" s="10">
        <f t="shared" si="23"/>
        <v>54.239999999999995</v>
      </c>
      <c r="J38" s="12">
        <f t="shared" si="20"/>
        <v>0</v>
      </c>
      <c r="K38" t="s">
        <v>458</v>
      </c>
    </row>
    <row r="39" spans="1:11" ht="15" x14ac:dyDescent="0.3">
      <c r="A39" s="6" t="s">
        <v>77</v>
      </c>
      <c r="B39" s="22" t="s">
        <v>78</v>
      </c>
      <c r="C39" s="17" t="s">
        <v>51</v>
      </c>
      <c r="D39" s="14">
        <v>1197.684</v>
      </c>
      <c r="E39" s="11">
        <v>0</v>
      </c>
      <c r="F39" s="11">
        <v>0</v>
      </c>
      <c r="G39" s="11">
        <f t="shared" si="21"/>
        <v>0</v>
      </c>
      <c r="H39" s="11">
        <f t="shared" si="22"/>
        <v>0</v>
      </c>
      <c r="I39" s="10">
        <f t="shared" si="23"/>
        <v>1197.684</v>
      </c>
      <c r="J39" s="12">
        <f t="shared" si="20"/>
        <v>0</v>
      </c>
      <c r="K39" t="s">
        <v>459</v>
      </c>
    </row>
    <row r="40" spans="1:11" ht="15" x14ac:dyDescent="0.3">
      <c r="A40" s="6" t="s">
        <v>79</v>
      </c>
      <c r="B40" s="22" t="s">
        <v>31</v>
      </c>
      <c r="C40" s="17" t="s">
        <v>51</v>
      </c>
      <c r="D40" s="14">
        <v>63.7</v>
      </c>
      <c r="E40" s="11">
        <v>0</v>
      </c>
      <c r="F40" s="11">
        <v>0</v>
      </c>
      <c r="G40" s="11">
        <f t="shared" si="21"/>
        <v>0</v>
      </c>
      <c r="H40" s="11">
        <f t="shared" si="22"/>
        <v>0</v>
      </c>
      <c r="I40" s="10">
        <f t="shared" si="23"/>
        <v>63.7</v>
      </c>
      <c r="J40" s="12">
        <f t="shared" si="20"/>
        <v>0</v>
      </c>
      <c r="K40" t="s">
        <v>460</v>
      </c>
    </row>
    <row r="41" spans="1:11" ht="15" x14ac:dyDescent="0.3">
      <c r="A41" s="6" t="s">
        <v>80</v>
      </c>
      <c r="B41" s="22" t="s">
        <v>81</v>
      </c>
      <c r="C41" s="17" t="s">
        <v>51</v>
      </c>
      <c r="D41" s="14">
        <v>345.12900000000002</v>
      </c>
      <c r="E41" s="11">
        <v>188.08877999999999</v>
      </c>
      <c r="F41" s="11">
        <v>0.73499999999999999</v>
      </c>
      <c r="G41" s="11">
        <f t="shared" si="21"/>
        <v>0</v>
      </c>
      <c r="H41" s="11">
        <f t="shared" si="22"/>
        <v>188.82378</v>
      </c>
      <c r="I41" s="10">
        <f t="shared" si="23"/>
        <v>156.30522000000002</v>
      </c>
      <c r="J41" s="12">
        <f t="shared" si="20"/>
        <v>0.54711073250871411</v>
      </c>
      <c r="K41" t="s">
        <v>461</v>
      </c>
    </row>
    <row r="42" spans="1:11" ht="15" x14ac:dyDescent="0.3">
      <c r="A42" s="6" t="s">
        <v>82</v>
      </c>
      <c r="B42" s="22" t="s">
        <v>83</v>
      </c>
      <c r="C42" s="17" t="s">
        <v>51</v>
      </c>
      <c r="D42" s="14">
        <v>749.23799999999994</v>
      </c>
      <c r="E42" s="11">
        <v>33.798000000000002</v>
      </c>
      <c r="F42" s="11">
        <v>0</v>
      </c>
      <c r="G42" s="11">
        <f t="shared" si="21"/>
        <v>0</v>
      </c>
      <c r="H42" s="11">
        <f t="shared" si="22"/>
        <v>33.798000000000002</v>
      </c>
      <c r="I42" s="10">
        <f t="shared" si="23"/>
        <v>715.43999999999994</v>
      </c>
      <c r="J42" s="12">
        <f t="shared" si="20"/>
        <v>4.5109831588894325E-2</v>
      </c>
      <c r="K42" t="s">
        <v>462</v>
      </c>
    </row>
    <row r="43" spans="1:11" ht="15" x14ac:dyDescent="0.3">
      <c r="A43" s="6" t="s">
        <v>84</v>
      </c>
      <c r="B43" s="22" t="s">
        <v>85</v>
      </c>
      <c r="C43" s="17" t="s">
        <v>51</v>
      </c>
      <c r="D43" s="14">
        <v>1011.437</v>
      </c>
      <c r="E43" s="11">
        <v>828.29809999999998</v>
      </c>
      <c r="F43" s="11">
        <v>0.83400000000000007</v>
      </c>
      <c r="G43" s="11">
        <f t="shared" si="21"/>
        <v>0</v>
      </c>
      <c r="H43" s="11">
        <f t="shared" si="22"/>
        <v>829.13209999999992</v>
      </c>
      <c r="I43" s="10">
        <f t="shared" si="23"/>
        <v>182.30490000000009</v>
      </c>
      <c r="J43" s="12">
        <f t="shared" si="20"/>
        <v>0.81975654440167789</v>
      </c>
      <c r="K43" t="s">
        <v>463</v>
      </c>
    </row>
    <row r="44" spans="1:11" ht="15" x14ac:dyDescent="0.3">
      <c r="A44" s="6" t="s">
        <v>86</v>
      </c>
      <c r="B44" s="22" t="s">
        <v>87</v>
      </c>
      <c r="C44" s="17" t="s">
        <v>51</v>
      </c>
      <c r="D44" s="14">
        <v>372.31</v>
      </c>
      <c r="E44" s="11">
        <v>0</v>
      </c>
      <c r="F44" s="11">
        <v>0</v>
      </c>
      <c r="G44" s="11">
        <f t="shared" si="21"/>
        <v>0</v>
      </c>
      <c r="H44" s="11">
        <f t="shared" si="22"/>
        <v>0</v>
      </c>
      <c r="I44" s="10">
        <f t="shared" si="23"/>
        <v>372.31</v>
      </c>
      <c r="J44" s="12">
        <f t="shared" si="20"/>
        <v>0</v>
      </c>
      <c r="K44" t="s">
        <v>464</v>
      </c>
    </row>
    <row r="45" spans="1:11" ht="15" x14ac:dyDescent="0.3">
      <c r="A45" s="6" t="s">
        <v>88</v>
      </c>
      <c r="B45" s="13" t="s">
        <v>89</v>
      </c>
      <c r="C45" s="17" t="s">
        <v>51</v>
      </c>
      <c r="D45" s="14">
        <v>28.718000000000004</v>
      </c>
      <c r="E45" s="11">
        <v>0</v>
      </c>
      <c r="F45" s="11">
        <v>0</v>
      </c>
      <c r="G45" s="11">
        <f t="shared" si="21"/>
        <v>0</v>
      </c>
      <c r="H45" s="11">
        <f t="shared" si="22"/>
        <v>0</v>
      </c>
      <c r="I45" s="10">
        <f t="shared" si="23"/>
        <v>28.718000000000004</v>
      </c>
      <c r="J45" s="12">
        <f t="shared" si="20"/>
        <v>0</v>
      </c>
      <c r="K45" t="s">
        <v>465</v>
      </c>
    </row>
    <row r="46" spans="1:11" ht="15.6" x14ac:dyDescent="0.3">
      <c r="A46" s="1" t="s">
        <v>90</v>
      </c>
      <c r="B46" s="2" t="s">
        <v>91</v>
      </c>
      <c r="C46" s="20" t="s">
        <v>51</v>
      </c>
      <c r="D46" s="21">
        <f>SUM(D47:D67)</f>
        <v>841.875</v>
      </c>
      <c r="E46" s="21">
        <f>SUM(E47:E67)</f>
        <v>78.38924999999999</v>
      </c>
      <c r="F46" s="21">
        <f>SUM(F47:F67)</f>
        <v>1.7869999999999999</v>
      </c>
      <c r="G46" s="21">
        <f>SUM(G47:G67)</f>
        <v>0</v>
      </c>
      <c r="H46" s="21">
        <f>SUM(H47:H67)</f>
        <v>80.176249999999982</v>
      </c>
      <c r="I46" s="21">
        <f>SUM(I47:I67)</f>
        <v>761.69875000000002</v>
      </c>
      <c r="J46" s="19">
        <f t="shared" ref="J46:J67" si="24">IFERROR(H46/D46,0)</f>
        <v>9.5235337787676302E-2</v>
      </c>
      <c r="K46" t="s">
        <v>466</v>
      </c>
    </row>
    <row r="47" spans="1:11" ht="15" x14ac:dyDescent="0.3">
      <c r="A47" s="6" t="s">
        <v>92</v>
      </c>
      <c r="B47" s="22" t="s">
        <v>54</v>
      </c>
      <c r="C47" s="17" t="s">
        <v>51</v>
      </c>
      <c r="D47" s="14">
        <v>138.29900000000001</v>
      </c>
      <c r="E47" s="11">
        <v>0</v>
      </c>
      <c r="F47" s="11">
        <v>0</v>
      </c>
      <c r="G47" s="11">
        <f t="shared" ref="G47:G67" si="25">SUM(DK47+DL47+DM47+DN47+DW47+EE47+EM47+EN47+EO47+EP47+EQ47+ER47+ES47)</f>
        <v>0</v>
      </c>
      <c r="H47" s="11">
        <f t="shared" ref="H47:H67" si="26">+F47+E47</f>
        <v>0</v>
      </c>
      <c r="I47" s="10">
        <f t="shared" ref="I47:I67" si="27">+D47-H47</f>
        <v>138.29900000000001</v>
      </c>
      <c r="J47" s="12">
        <f t="shared" si="24"/>
        <v>0</v>
      </c>
      <c r="K47" t="s">
        <v>467</v>
      </c>
    </row>
    <row r="48" spans="1:11" ht="15" x14ac:dyDescent="0.3">
      <c r="A48" s="6" t="s">
        <v>93</v>
      </c>
      <c r="B48" s="22" t="s">
        <v>56</v>
      </c>
      <c r="C48" s="17" t="s">
        <v>51</v>
      </c>
      <c r="D48" s="14">
        <v>3.2410000000000001</v>
      </c>
      <c r="E48" s="11">
        <v>0</v>
      </c>
      <c r="F48" s="11">
        <v>0</v>
      </c>
      <c r="G48" s="11">
        <f t="shared" si="25"/>
        <v>0</v>
      </c>
      <c r="H48" s="11">
        <f t="shared" si="26"/>
        <v>0</v>
      </c>
      <c r="I48" s="10">
        <f t="shared" si="27"/>
        <v>3.2410000000000001</v>
      </c>
      <c r="J48" s="12">
        <f t="shared" si="24"/>
        <v>0</v>
      </c>
      <c r="K48" t="s">
        <v>468</v>
      </c>
    </row>
    <row r="49" spans="1:11" ht="15" x14ac:dyDescent="0.3">
      <c r="A49" s="6" t="s">
        <v>94</v>
      </c>
      <c r="B49" s="22" t="s">
        <v>58</v>
      </c>
      <c r="C49" s="17" t="s">
        <v>51</v>
      </c>
      <c r="D49" s="14">
        <v>43.685000000000002</v>
      </c>
      <c r="E49" s="11">
        <v>0</v>
      </c>
      <c r="F49" s="11">
        <v>0</v>
      </c>
      <c r="G49" s="11">
        <f t="shared" si="25"/>
        <v>0</v>
      </c>
      <c r="H49" s="11">
        <f t="shared" si="26"/>
        <v>0</v>
      </c>
      <c r="I49" s="10">
        <f t="shared" si="27"/>
        <v>43.685000000000002</v>
      </c>
      <c r="J49" s="12">
        <f t="shared" si="24"/>
        <v>0</v>
      </c>
      <c r="K49" t="s">
        <v>469</v>
      </c>
    </row>
    <row r="50" spans="1:11" ht="15" x14ac:dyDescent="0.3">
      <c r="A50" s="6" t="s">
        <v>95</v>
      </c>
      <c r="B50" s="22" t="s">
        <v>60</v>
      </c>
      <c r="C50" s="17" t="s">
        <v>51</v>
      </c>
      <c r="D50" s="14">
        <v>68.731999999999999</v>
      </c>
      <c r="E50" s="11">
        <v>0</v>
      </c>
      <c r="F50" s="11">
        <v>0</v>
      </c>
      <c r="G50" s="11">
        <f t="shared" si="25"/>
        <v>0</v>
      </c>
      <c r="H50" s="11">
        <f t="shared" si="26"/>
        <v>0</v>
      </c>
      <c r="I50" s="10">
        <f t="shared" si="27"/>
        <v>68.731999999999999</v>
      </c>
      <c r="J50" s="12">
        <f t="shared" si="24"/>
        <v>0</v>
      </c>
      <c r="K50" t="s">
        <v>470</v>
      </c>
    </row>
    <row r="51" spans="1:11" ht="15" x14ac:dyDescent="0.3">
      <c r="A51" s="6" t="s">
        <v>96</v>
      </c>
      <c r="B51" s="22" t="s">
        <v>27</v>
      </c>
      <c r="C51" s="17" t="s">
        <v>51</v>
      </c>
      <c r="D51" s="14">
        <v>102.152</v>
      </c>
      <c r="E51" s="11">
        <v>0</v>
      </c>
      <c r="F51" s="11">
        <v>0</v>
      </c>
      <c r="G51" s="11">
        <f t="shared" si="25"/>
        <v>0</v>
      </c>
      <c r="H51" s="11">
        <f t="shared" si="26"/>
        <v>0</v>
      </c>
      <c r="I51" s="10">
        <f t="shared" si="27"/>
        <v>102.152</v>
      </c>
      <c r="J51" s="12">
        <f t="shared" si="24"/>
        <v>0</v>
      </c>
      <c r="K51" t="s">
        <v>471</v>
      </c>
    </row>
    <row r="52" spans="1:11" ht="15" x14ac:dyDescent="0.3">
      <c r="A52" s="6" t="s">
        <v>97</v>
      </c>
      <c r="B52" s="22" t="s">
        <v>63</v>
      </c>
      <c r="C52" s="17" t="s">
        <v>51</v>
      </c>
      <c r="D52" s="14">
        <v>34.453000000000003</v>
      </c>
      <c r="E52" s="11">
        <v>0</v>
      </c>
      <c r="F52" s="11">
        <v>0</v>
      </c>
      <c r="G52" s="11">
        <f t="shared" si="25"/>
        <v>0</v>
      </c>
      <c r="H52" s="11">
        <f t="shared" si="26"/>
        <v>0</v>
      </c>
      <c r="I52" s="10">
        <f t="shared" si="27"/>
        <v>34.453000000000003</v>
      </c>
      <c r="J52" s="12">
        <f t="shared" si="24"/>
        <v>0</v>
      </c>
      <c r="K52" t="s">
        <v>472</v>
      </c>
    </row>
    <row r="53" spans="1:11" ht="15" x14ac:dyDescent="0.3">
      <c r="A53" s="6" t="s">
        <v>98</v>
      </c>
      <c r="B53" s="22" t="s">
        <v>16</v>
      </c>
      <c r="C53" s="17" t="s">
        <v>51</v>
      </c>
      <c r="D53" s="14">
        <v>75.486999999999995</v>
      </c>
      <c r="E53" s="11">
        <v>0</v>
      </c>
      <c r="F53" s="11">
        <v>0</v>
      </c>
      <c r="G53" s="11">
        <f t="shared" si="25"/>
        <v>0</v>
      </c>
      <c r="H53" s="11">
        <f t="shared" si="26"/>
        <v>0</v>
      </c>
      <c r="I53" s="10">
        <f t="shared" si="27"/>
        <v>75.486999999999995</v>
      </c>
      <c r="J53" s="12">
        <f t="shared" si="24"/>
        <v>0</v>
      </c>
      <c r="K53" t="s">
        <v>473</v>
      </c>
    </row>
    <row r="54" spans="1:11" ht="15" x14ac:dyDescent="0.3">
      <c r="A54" s="6" t="s">
        <v>99</v>
      </c>
      <c r="B54" s="22" t="s">
        <v>66</v>
      </c>
      <c r="C54" s="17" t="s">
        <v>51</v>
      </c>
      <c r="D54" s="14">
        <v>4.1790000000000003</v>
      </c>
      <c r="E54" s="11">
        <v>1.8833999999999942</v>
      </c>
      <c r="F54" s="11">
        <v>0</v>
      </c>
      <c r="G54" s="11">
        <f t="shared" si="25"/>
        <v>0</v>
      </c>
      <c r="H54" s="11">
        <f t="shared" si="26"/>
        <v>1.8833999999999942</v>
      </c>
      <c r="I54" s="10">
        <f t="shared" si="27"/>
        <v>2.2956000000000061</v>
      </c>
      <c r="J54" s="12">
        <f t="shared" si="24"/>
        <v>0.45068198133524623</v>
      </c>
      <c r="K54" t="s">
        <v>474</v>
      </c>
    </row>
    <row r="55" spans="1:11" ht="15" x14ac:dyDescent="0.3">
      <c r="A55" s="6" t="s">
        <v>100</v>
      </c>
      <c r="B55" s="22" t="s">
        <v>68</v>
      </c>
      <c r="C55" s="17" t="s">
        <v>51</v>
      </c>
      <c r="D55" s="14">
        <v>72.340999999999994</v>
      </c>
      <c r="E55" s="11">
        <v>33.218800000000009</v>
      </c>
      <c r="F55" s="11">
        <v>0</v>
      </c>
      <c r="G55" s="11">
        <f t="shared" si="25"/>
        <v>0</v>
      </c>
      <c r="H55" s="11">
        <f t="shared" si="26"/>
        <v>33.218800000000009</v>
      </c>
      <c r="I55" s="10">
        <f t="shared" si="27"/>
        <v>39.122199999999985</v>
      </c>
      <c r="J55" s="12">
        <f t="shared" si="24"/>
        <v>0.45919741225584398</v>
      </c>
      <c r="K55" t="s">
        <v>475</v>
      </c>
    </row>
    <row r="56" spans="1:11" ht="15" x14ac:dyDescent="0.3">
      <c r="A56" s="6" t="s">
        <v>101</v>
      </c>
      <c r="B56" s="22" t="s">
        <v>70</v>
      </c>
      <c r="C56" s="17" t="s">
        <v>51</v>
      </c>
      <c r="D56" s="14">
        <v>4.0060000000000002</v>
      </c>
      <c r="E56" s="11">
        <v>0</v>
      </c>
      <c r="F56" s="11">
        <v>0</v>
      </c>
      <c r="G56" s="11">
        <f t="shared" si="25"/>
        <v>0</v>
      </c>
      <c r="H56" s="11">
        <f t="shared" si="26"/>
        <v>0</v>
      </c>
      <c r="I56" s="10">
        <f t="shared" si="27"/>
        <v>4.0060000000000002</v>
      </c>
      <c r="J56" s="12">
        <f t="shared" si="24"/>
        <v>0</v>
      </c>
      <c r="K56" t="s">
        <v>476</v>
      </c>
    </row>
    <row r="57" spans="1:11" ht="15" x14ac:dyDescent="0.3">
      <c r="A57" s="6" t="s">
        <v>102</v>
      </c>
      <c r="B57" s="22" t="s">
        <v>72</v>
      </c>
      <c r="C57" s="17" t="s">
        <v>51</v>
      </c>
      <c r="D57" s="14">
        <v>21.422000000000001</v>
      </c>
      <c r="E57" s="11">
        <v>0</v>
      </c>
      <c r="F57" s="11">
        <v>0</v>
      </c>
      <c r="G57" s="11">
        <f t="shared" si="25"/>
        <v>0</v>
      </c>
      <c r="H57" s="11">
        <f t="shared" si="26"/>
        <v>0</v>
      </c>
      <c r="I57" s="10">
        <f t="shared" si="27"/>
        <v>21.422000000000001</v>
      </c>
      <c r="J57" s="12">
        <f t="shared" si="24"/>
        <v>0</v>
      </c>
      <c r="K57" t="s">
        <v>477</v>
      </c>
    </row>
    <row r="58" spans="1:11" ht="15" x14ac:dyDescent="0.3">
      <c r="A58" s="6" t="s">
        <v>103</v>
      </c>
      <c r="B58" s="22" t="s">
        <v>29</v>
      </c>
      <c r="C58" s="17" t="s">
        <v>51</v>
      </c>
      <c r="D58" s="14">
        <v>13.718999999999999</v>
      </c>
      <c r="E58" s="11">
        <v>0</v>
      </c>
      <c r="F58" s="11">
        <v>0</v>
      </c>
      <c r="G58" s="11">
        <f t="shared" si="25"/>
        <v>0</v>
      </c>
      <c r="H58" s="11">
        <f t="shared" si="26"/>
        <v>0</v>
      </c>
      <c r="I58" s="10">
        <f t="shared" si="27"/>
        <v>13.718999999999999</v>
      </c>
      <c r="J58" s="12">
        <f t="shared" si="24"/>
        <v>0</v>
      </c>
      <c r="K58" t="s">
        <v>478</v>
      </c>
    </row>
    <row r="59" spans="1:11" ht="15" x14ac:dyDescent="0.3">
      <c r="A59" s="6" t="s">
        <v>104</v>
      </c>
      <c r="B59" s="22" t="s">
        <v>19</v>
      </c>
      <c r="C59" s="17" t="s">
        <v>51</v>
      </c>
      <c r="D59" s="14">
        <v>4.657</v>
      </c>
      <c r="E59" s="11">
        <v>0</v>
      </c>
      <c r="F59" s="11">
        <v>0</v>
      </c>
      <c r="G59" s="11">
        <f t="shared" si="25"/>
        <v>0</v>
      </c>
      <c r="H59" s="11">
        <f t="shared" si="26"/>
        <v>0</v>
      </c>
      <c r="I59" s="10">
        <f t="shared" si="27"/>
        <v>4.657</v>
      </c>
      <c r="J59" s="12">
        <f t="shared" si="24"/>
        <v>0</v>
      </c>
      <c r="K59" t="s">
        <v>479</v>
      </c>
    </row>
    <row r="60" spans="1:11" ht="15" x14ac:dyDescent="0.3">
      <c r="A60" s="6" t="s">
        <v>105</v>
      </c>
      <c r="B60" s="22" t="s">
        <v>76</v>
      </c>
      <c r="C60" s="17" t="s">
        <v>51</v>
      </c>
      <c r="D60" s="14">
        <v>0</v>
      </c>
      <c r="E60" s="11">
        <v>0</v>
      </c>
      <c r="F60" s="11">
        <v>0</v>
      </c>
      <c r="G60" s="11">
        <f t="shared" si="25"/>
        <v>0</v>
      </c>
      <c r="H60" s="11">
        <f t="shared" si="26"/>
        <v>0</v>
      </c>
      <c r="I60" s="10">
        <f t="shared" si="27"/>
        <v>0</v>
      </c>
      <c r="J60" s="12">
        <f t="shared" si="24"/>
        <v>0</v>
      </c>
      <c r="K60" t="s">
        <v>480</v>
      </c>
    </row>
    <row r="61" spans="1:11" ht="15" x14ac:dyDescent="0.3">
      <c r="A61" s="6" t="s">
        <v>106</v>
      </c>
      <c r="B61" s="22" t="s">
        <v>78</v>
      </c>
      <c r="C61" s="17" t="s">
        <v>51</v>
      </c>
      <c r="D61" s="14">
        <v>40.484000000000002</v>
      </c>
      <c r="E61" s="11">
        <v>0</v>
      </c>
      <c r="F61" s="11">
        <v>0</v>
      </c>
      <c r="G61" s="11">
        <f t="shared" si="25"/>
        <v>0</v>
      </c>
      <c r="H61" s="11">
        <f t="shared" si="26"/>
        <v>0</v>
      </c>
      <c r="I61" s="10">
        <f t="shared" si="27"/>
        <v>40.484000000000002</v>
      </c>
      <c r="J61" s="12">
        <f t="shared" si="24"/>
        <v>0</v>
      </c>
      <c r="K61" t="s">
        <v>481</v>
      </c>
    </row>
    <row r="62" spans="1:11" ht="15" x14ac:dyDescent="0.3">
      <c r="A62" s="6" t="s">
        <v>107</v>
      </c>
      <c r="B62" s="22" t="s">
        <v>31</v>
      </c>
      <c r="C62" s="17" t="s">
        <v>51</v>
      </c>
      <c r="D62" s="14">
        <v>4.6790000000000003</v>
      </c>
      <c r="E62" s="11">
        <v>0</v>
      </c>
      <c r="F62" s="11">
        <v>0</v>
      </c>
      <c r="G62" s="11">
        <f t="shared" si="25"/>
        <v>0</v>
      </c>
      <c r="H62" s="11">
        <f t="shared" si="26"/>
        <v>0</v>
      </c>
      <c r="I62" s="10">
        <f t="shared" si="27"/>
        <v>4.6790000000000003</v>
      </c>
      <c r="J62" s="12">
        <f t="shared" si="24"/>
        <v>0</v>
      </c>
      <c r="K62" t="s">
        <v>482</v>
      </c>
    </row>
    <row r="63" spans="1:11" ht="15" x14ac:dyDescent="0.3">
      <c r="A63" s="6" t="s">
        <v>108</v>
      </c>
      <c r="B63" s="22" t="s">
        <v>81</v>
      </c>
      <c r="C63" s="17" t="s">
        <v>51</v>
      </c>
      <c r="D63" s="14">
        <v>37.902999999999999</v>
      </c>
      <c r="E63" s="11">
        <v>11.523549999999988</v>
      </c>
      <c r="F63" s="11">
        <v>0</v>
      </c>
      <c r="G63" s="11">
        <f t="shared" si="25"/>
        <v>0</v>
      </c>
      <c r="H63" s="11">
        <f t="shared" si="26"/>
        <v>11.523549999999988</v>
      </c>
      <c r="I63" s="10">
        <f t="shared" si="27"/>
        <v>26.379450000000013</v>
      </c>
      <c r="J63" s="12">
        <f t="shared" si="24"/>
        <v>0.30402738569506338</v>
      </c>
      <c r="K63" t="s">
        <v>483</v>
      </c>
    </row>
    <row r="64" spans="1:11" ht="15" x14ac:dyDescent="0.3">
      <c r="A64" s="6" t="s">
        <v>109</v>
      </c>
      <c r="B64" s="22" t="s">
        <v>83</v>
      </c>
      <c r="C64" s="17" t="s">
        <v>51</v>
      </c>
      <c r="D64" s="14">
        <v>78.727999999999994</v>
      </c>
      <c r="E64" s="11">
        <v>4.0819999999999972</v>
      </c>
      <c r="F64" s="11">
        <v>0</v>
      </c>
      <c r="G64" s="11">
        <f t="shared" si="25"/>
        <v>0</v>
      </c>
      <c r="H64" s="11">
        <f t="shared" si="26"/>
        <v>4.0819999999999972</v>
      </c>
      <c r="I64" s="10">
        <f t="shared" si="27"/>
        <v>74.646000000000001</v>
      </c>
      <c r="J64" s="12">
        <f t="shared" si="24"/>
        <v>5.1849405548216612E-2</v>
      </c>
      <c r="K64" t="s">
        <v>484</v>
      </c>
    </row>
    <row r="65" spans="1:11" ht="15" x14ac:dyDescent="0.3">
      <c r="A65" s="6" t="s">
        <v>110</v>
      </c>
      <c r="B65" s="22" t="s">
        <v>111</v>
      </c>
      <c r="C65" s="17" t="s">
        <v>51</v>
      </c>
      <c r="D65" s="14">
        <v>77.820999999999998</v>
      </c>
      <c r="E65" s="11">
        <v>27.6815</v>
      </c>
      <c r="F65" s="11">
        <v>1.7869999999999999</v>
      </c>
      <c r="G65" s="11">
        <f t="shared" si="25"/>
        <v>0</v>
      </c>
      <c r="H65" s="11">
        <f t="shared" si="26"/>
        <v>29.468499999999999</v>
      </c>
      <c r="I65" s="10">
        <f t="shared" si="27"/>
        <v>48.352499999999999</v>
      </c>
      <c r="J65" s="12">
        <f t="shared" si="24"/>
        <v>0.37867028180054224</v>
      </c>
      <c r="K65" t="s">
        <v>485</v>
      </c>
    </row>
    <row r="66" spans="1:11" ht="15" x14ac:dyDescent="0.3">
      <c r="A66" s="6" t="s">
        <v>112</v>
      </c>
      <c r="B66" s="22" t="s">
        <v>87</v>
      </c>
      <c r="C66" s="17" t="s">
        <v>51</v>
      </c>
      <c r="D66" s="14">
        <v>15.887</v>
      </c>
      <c r="E66" s="11">
        <v>0</v>
      </c>
      <c r="F66" s="11">
        <v>0</v>
      </c>
      <c r="G66" s="11">
        <f t="shared" si="25"/>
        <v>0</v>
      </c>
      <c r="H66" s="11">
        <f t="shared" si="26"/>
        <v>0</v>
      </c>
      <c r="I66" s="10">
        <f t="shared" si="27"/>
        <v>15.887</v>
      </c>
      <c r="J66" s="12">
        <f t="shared" si="24"/>
        <v>0</v>
      </c>
      <c r="K66" t="s">
        <v>486</v>
      </c>
    </row>
    <row r="67" spans="1:11" ht="15" x14ac:dyDescent="0.3">
      <c r="A67" s="6" t="s">
        <v>113</v>
      </c>
      <c r="B67" s="13" t="s">
        <v>89</v>
      </c>
      <c r="C67" s="17" t="s">
        <v>51</v>
      </c>
      <c r="D67" s="14">
        <v>0</v>
      </c>
      <c r="E67" s="11">
        <v>0</v>
      </c>
      <c r="F67" s="11">
        <v>0</v>
      </c>
      <c r="G67" s="11">
        <f t="shared" si="25"/>
        <v>0</v>
      </c>
      <c r="H67" s="11">
        <f t="shared" si="26"/>
        <v>0</v>
      </c>
      <c r="I67" s="10">
        <f t="shared" si="27"/>
        <v>0</v>
      </c>
      <c r="J67" s="12">
        <f t="shared" si="24"/>
        <v>0</v>
      </c>
      <c r="K67" t="s">
        <v>487</v>
      </c>
    </row>
    <row r="68" spans="1:11" ht="15.6" x14ac:dyDescent="0.3">
      <c r="A68" s="1" t="s">
        <v>114</v>
      </c>
      <c r="B68" s="2" t="s">
        <v>115</v>
      </c>
      <c r="C68" s="23" t="s">
        <v>116</v>
      </c>
      <c r="D68" s="4">
        <f>+D69+D73</f>
        <v>422678.68183308339</v>
      </c>
      <c r="E68" s="4">
        <f>+E69+E73</f>
        <v>69399.02</v>
      </c>
      <c r="F68" s="4">
        <f>+F69+F73</f>
        <v>545.9</v>
      </c>
      <c r="G68" s="4">
        <f>+G69+G73</f>
        <v>0</v>
      </c>
      <c r="H68" s="4">
        <f>+H69+H73</f>
        <v>69944.92</v>
      </c>
      <c r="I68" s="4">
        <f>+I69+I73</f>
        <v>352733.76183308335</v>
      </c>
      <c r="J68" s="24">
        <f t="shared" ref="J68:J94" si="28">IFERROR(H68/D68,0)</f>
        <v>0.16548012238672916</v>
      </c>
      <c r="K68" t="s">
        <v>488</v>
      </c>
    </row>
    <row r="69" spans="1:11" ht="15.6" x14ac:dyDescent="0.3">
      <c r="A69" s="1" t="s">
        <v>117</v>
      </c>
      <c r="B69" s="2" t="s">
        <v>118</v>
      </c>
      <c r="C69" s="18" t="s">
        <v>116</v>
      </c>
      <c r="D69" s="4">
        <f>SUM(D70:D72)</f>
        <v>40331.5</v>
      </c>
      <c r="E69" s="4">
        <f>SUM(E70:E72)</f>
        <v>23721.02</v>
      </c>
      <c r="F69" s="4">
        <f>SUM(F70:F72)</f>
        <v>216.75</v>
      </c>
      <c r="G69" s="4">
        <f>SUM(G70:G72)</f>
        <v>0</v>
      </c>
      <c r="H69" s="4">
        <f>SUM(H70:H72)</f>
        <v>23937.77</v>
      </c>
      <c r="I69" s="4">
        <f>SUM(I70:I72)</f>
        <v>16393.73</v>
      </c>
      <c r="J69" s="5">
        <f>IFERROR(H69/D69,0)</f>
        <v>0.59352540817971067</v>
      </c>
      <c r="K69" t="s">
        <v>489</v>
      </c>
    </row>
    <row r="70" spans="1:11" ht="15" x14ac:dyDescent="0.3">
      <c r="A70" s="25" t="s">
        <v>119</v>
      </c>
      <c r="B70" s="7" t="s">
        <v>120</v>
      </c>
      <c r="C70" s="16" t="s">
        <v>116</v>
      </c>
      <c r="D70" s="9">
        <v>22810</v>
      </c>
      <c r="E70" s="10">
        <v>21289</v>
      </c>
      <c r="F70" s="9">
        <v>168.75</v>
      </c>
      <c r="G70" s="9">
        <f t="shared" ref="G70:G95" si="29">SUM(DK70+DL70+DM70+DN70+DW70+EE70+EM70+EN70+EO70+EP70+EQ70+ER70+ES70)</f>
        <v>0</v>
      </c>
      <c r="H70" s="11">
        <f>+F70+E70</f>
        <v>21457.75</v>
      </c>
      <c r="I70" s="10">
        <f>+D70-H70</f>
        <v>1352.25</v>
      </c>
      <c r="J70" s="12">
        <f>IFERROR(H70/D70,0)</f>
        <v>0.94071679088119242</v>
      </c>
      <c r="K70" t="s">
        <v>490</v>
      </c>
    </row>
    <row r="71" spans="1:11" ht="15" x14ac:dyDescent="0.3">
      <c r="A71" s="25" t="s">
        <v>121</v>
      </c>
      <c r="B71" s="7" t="s">
        <v>122</v>
      </c>
      <c r="C71" s="16" t="s">
        <v>116</v>
      </c>
      <c r="D71" s="9">
        <v>14505</v>
      </c>
      <c r="E71" s="10">
        <v>2276</v>
      </c>
      <c r="F71" s="9">
        <v>48</v>
      </c>
      <c r="G71" s="9">
        <f t="shared" si="29"/>
        <v>0</v>
      </c>
      <c r="H71" s="11">
        <f>+F71+E71</f>
        <v>2324</v>
      </c>
      <c r="I71" s="10">
        <f>+D71-H71</f>
        <v>12181</v>
      </c>
      <c r="J71" s="12">
        <f>IFERROR(H71/D71,0)</f>
        <v>0.16022061358152362</v>
      </c>
      <c r="K71" t="s">
        <v>491</v>
      </c>
    </row>
    <row r="72" spans="1:11" ht="15" x14ac:dyDescent="0.3">
      <c r="A72" s="25" t="s">
        <v>123</v>
      </c>
      <c r="B72" s="7" t="s">
        <v>124</v>
      </c>
      <c r="C72" s="16" t="s">
        <v>116</v>
      </c>
      <c r="D72" s="9">
        <v>3016.5</v>
      </c>
      <c r="E72" s="10">
        <v>156.02000000000001</v>
      </c>
      <c r="F72" s="9">
        <v>0</v>
      </c>
      <c r="G72" s="9">
        <f t="shared" si="29"/>
        <v>0</v>
      </c>
      <c r="H72" s="11">
        <f>+F72+E72</f>
        <v>156.02000000000001</v>
      </c>
      <c r="I72" s="10">
        <f>+D72-H72</f>
        <v>2860.48</v>
      </c>
      <c r="J72" s="12">
        <f>IFERROR(H72/D72,0)</f>
        <v>5.1722194596386543E-2</v>
      </c>
      <c r="K72" t="s">
        <v>492</v>
      </c>
    </row>
    <row r="73" spans="1:11" ht="15.6" x14ac:dyDescent="0.3">
      <c r="A73" s="1" t="s">
        <v>125</v>
      </c>
      <c r="B73" s="2" t="s">
        <v>126</v>
      </c>
      <c r="C73" s="18" t="s">
        <v>116</v>
      </c>
      <c r="D73" s="4">
        <f>+SUM(D74+D96)</f>
        <v>382347.18183308339</v>
      </c>
      <c r="E73" s="4">
        <f>+SUM(E74+E96)</f>
        <v>45678</v>
      </c>
      <c r="F73" s="4">
        <f>+SUM(F74+F96)</f>
        <v>329.15</v>
      </c>
      <c r="G73" s="4">
        <f>+SUM(G74+G96)</f>
        <v>0</v>
      </c>
      <c r="H73" s="4">
        <f>+SUM(H74+H96)</f>
        <v>46007.15</v>
      </c>
      <c r="I73" s="4">
        <f>+SUM(I74+I96)</f>
        <v>336340.03183308337</v>
      </c>
      <c r="J73" s="24">
        <f>IFERROR(H73/D73,0)</f>
        <v>0.12032820479917851</v>
      </c>
      <c r="K73" t="s">
        <v>493</v>
      </c>
    </row>
    <row r="74" spans="1:11" ht="15.6" x14ac:dyDescent="0.3">
      <c r="A74" s="1" t="s">
        <v>127</v>
      </c>
      <c r="B74" s="2" t="s">
        <v>128</v>
      </c>
      <c r="C74" s="23" t="s">
        <v>116</v>
      </c>
      <c r="D74" s="4">
        <f>+SUM(D75:D95)</f>
        <v>261672.04235812166</v>
      </c>
      <c r="E74" s="4">
        <f>+SUM(E75:E95)</f>
        <v>45678</v>
      </c>
      <c r="F74" s="4">
        <f>+SUM(F75:F95)</f>
        <v>329.15</v>
      </c>
      <c r="G74" s="4">
        <f>+SUM(G75:G95)</f>
        <v>0</v>
      </c>
      <c r="H74" s="4">
        <f>+SUM(H75:H95)</f>
        <v>46007.15</v>
      </c>
      <c r="I74" s="4">
        <f>+SUM(I75:I95)</f>
        <v>215664.89235812167</v>
      </c>
      <c r="J74" s="24">
        <f t="shared" si="28"/>
        <v>0.17581989113317306</v>
      </c>
      <c r="K74" t="s">
        <v>494</v>
      </c>
    </row>
    <row r="75" spans="1:11" ht="15" x14ac:dyDescent="0.3">
      <c r="A75" s="6" t="s">
        <v>129</v>
      </c>
      <c r="B75" s="26" t="s">
        <v>54</v>
      </c>
      <c r="C75" s="27" t="s">
        <v>116</v>
      </c>
      <c r="D75" s="14">
        <v>34866.412228342495</v>
      </c>
      <c r="E75" s="11">
        <v>10476</v>
      </c>
      <c r="F75" s="14">
        <v>61</v>
      </c>
      <c r="G75" s="14">
        <f t="shared" si="29"/>
        <v>0</v>
      </c>
      <c r="H75" s="11">
        <f t="shared" ref="H75:H95" si="30">+F75+E75</f>
        <v>10537</v>
      </c>
      <c r="I75" s="11">
        <f t="shared" ref="I75:I95" si="31">+D75-H75</f>
        <v>24329.412228342495</v>
      </c>
      <c r="J75" s="28">
        <f t="shared" si="28"/>
        <v>0.302210618373708</v>
      </c>
      <c r="K75" t="s">
        <v>495</v>
      </c>
    </row>
    <row r="76" spans="1:11" ht="15" x14ac:dyDescent="0.3">
      <c r="A76" s="6" t="s">
        <v>130</v>
      </c>
      <c r="B76" s="26" t="s">
        <v>56</v>
      </c>
      <c r="C76" s="27" t="s">
        <v>116</v>
      </c>
      <c r="D76" s="14">
        <v>11673.138800758525</v>
      </c>
      <c r="E76" s="11">
        <v>1529.5</v>
      </c>
      <c r="F76" s="14">
        <v>30</v>
      </c>
      <c r="G76" s="14">
        <f>SUM(DK76+DL76+DM76+DN76+DW76+EE76+EM76+EN76+EO76+EP76+EQ76+ER76+ES76)</f>
        <v>0</v>
      </c>
      <c r="H76" s="11">
        <f t="shared" si="30"/>
        <v>1559.5</v>
      </c>
      <c r="I76" s="11">
        <f t="shared" si="31"/>
        <v>10113.638800758525</v>
      </c>
      <c r="J76" s="28">
        <f t="shared" si="28"/>
        <v>0.1335973148797531</v>
      </c>
      <c r="K76" t="s">
        <v>496</v>
      </c>
    </row>
    <row r="77" spans="1:11" ht="15" x14ac:dyDescent="0.3">
      <c r="A77" s="6" t="s">
        <v>131</v>
      </c>
      <c r="B77" s="26" t="s">
        <v>58</v>
      </c>
      <c r="C77" s="27" t="s">
        <v>116</v>
      </c>
      <c r="D77" s="14">
        <v>16428.02939353936</v>
      </c>
      <c r="E77" s="11">
        <v>2357.25</v>
      </c>
      <c r="F77" s="14">
        <v>25.4</v>
      </c>
      <c r="G77" s="14">
        <f t="shared" si="29"/>
        <v>0</v>
      </c>
      <c r="H77" s="11">
        <f>+F77+E77</f>
        <v>2382.65</v>
      </c>
      <c r="I77" s="11">
        <f t="shared" si="31"/>
        <v>14045.379393539361</v>
      </c>
      <c r="J77" s="28">
        <f t="shared" si="28"/>
        <v>0.14503565478991798</v>
      </c>
      <c r="K77" t="s">
        <v>497</v>
      </c>
    </row>
    <row r="78" spans="1:11" ht="15" x14ac:dyDescent="0.3">
      <c r="A78" s="6" t="s">
        <v>132</v>
      </c>
      <c r="B78" s="26" t="s">
        <v>60</v>
      </c>
      <c r="C78" s="27" t="s">
        <v>116</v>
      </c>
      <c r="D78" s="14">
        <v>24174.408397248098</v>
      </c>
      <c r="E78" s="11">
        <v>4374</v>
      </c>
      <c r="F78" s="14">
        <v>0</v>
      </c>
      <c r="G78" s="14">
        <f t="shared" si="29"/>
        <v>0</v>
      </c>
      <c r="H78" s="11">
        <f t="shared" si="30"/>
        <v>4374</v>
      </c>
      <c r="I78" s="11">
        <f t="shared" si="31"/>
        <v>19800.408397248098</v>
      </c>
      <c r="J78" s="28">
        <f t="shared" si="28"/>
        <v>0.18093514133309321</v>
      </c>
      <c r="K78" t="s">
        <v>498</v>
      </c>
    </row>
    <row r="79" spans="1:11" ht="15" x14ac:dyDescent="0.3">
      <c r="A79" s="6" t="s">
        <v>133</v>
      </c>
      <c r="B79" s="26" t="s">
        <v>27</v>
      </c>
      <c r="C79" s="27" t="s">
        <v>116</v>
      </c>
      <c r="D79" s="14">
        <v>33073.408402607543</v>
      </c>
      <c r="E79" s="11">
        <v>1292.25</v>
      </c>
      <c r="F79" s="14">
        <v>0</v>
      </c>
      <c r="G79" s="14">
        <f t="shared" si="29"/>
        <v>0</v>
      </c>
      <c r="H79" s="11">
        <f t="shared" si="30"/>
        <v>1292.25</v>
      </c>
      <c r="I79" s="11">
        <f t="shared" si="31"/>
        <v>31781.158402607543</v>
      </c>
      <c r="J79" s="28">
        <f t="shared" si="28"/>
        <v>3.90721749711807E-2</v>
      </c>
      <c r="K79" t="s">
        <v>499</v>
      </c>
    </row>
    <row r="80" spans="1:11" ht="15" x14ac:dyDescent="0.3">
      <c r="A80" s="6" t="s">
        <v>134</v>
      </c>
      <c r="B80" s="26" t="s">
        <v>63</v>
      </c>
      <c r="C80" s="27" t="s">
        <v>116</v>
      </c>
      <c r="D80" s="14">
        <v>8167.3912506022243</v>
      </c>
      <c r="E80" s="11">
        <v>1250</v>
      </c>
      <c r="F80" s="14">
        <v>0</v>
      </c>
      <c r="G80" s="14">
        <f t="shared" si="29"/>
        <v>0</v>
      </c>
      <c r="H80" s="11">
        <f t="shared" si="30"/>
        <v>1250</v>
      </c>
      <c r="I80" s="11">
        <f t="shared" si="31"/>
        <v>6917.3912506022243</v>
      </c>
      <c r="J80" s="28">
        <f t="shared" si="28"/>
        <v>0.15304764540425697</v>
      </c>
      <c r="K80" t="s">
        <v>500</v>
      </c>
    </row>
    <row r="81" spans="1:11" ht="15" x14ac:dyDescent="0.3">
      <c r="A81" s="6" t="s">
        <v>135</v>
      </c>
      <c r="B81" s="26" t="s">
        <v>16</v>
      </c>
      <c r="C81" s="27" t="s">
        <v>116</v>
      </c>
      <c r="D81" s="14">
        <v>31296.118652460998</v>
      </c>
      <c r="E81" s="11">
        <v>960.5</v>
      </c>
      <c r="F81" s="14">
        <v>10</v>
      </c>
      <c r="G81" s="14">
        <f t="shared" si="29"/>
        <v>0</v>
      </c>
      <c r="H81" s="11">
        <f t="shared" si="30"/>
        <v>970.5</v>
      </c>
      <c r="I81" s="11">
        <f t="shared" si="31"/>
        <v>30325.618652460998</v>
      </c>
      <c r="J81" s="28">
        <f t="shared" si="28"/>
        <v>3.1010235191694734E-2</v>
      </c>
      <c r="K81" t="s">
        <v>501</v>
      </c>
    </row>
    <row r="82" spans="1:11" ht="15" x14ac:dyDescent="0.3">
      <c r="A82" s="25" t="s">
        <v>136</v>
      </c>
      <c r="B82" s="29" t="s">
        <v>66</v>
      </c>
      <c r="C82" s="30" t="s">
        <v>116</v>
      </c>
      <c r="D82" s="9">
        <v>3358.598727654803</v>
      </c>
      <c r="E82" s="11">
        <v>336</v>
      </c>
      <c r="F82" s="14">
        <v>0</v>
      </c>
      <c r="G82" s="9">
        <f t="shared" si="29"/>
        <v>0</v>
      </c>
      <c r="H82" s="11">
        <f t="shared" si="30"/>
        <v>336</v>
      </c>
      <c r="I82" s="10">
        <f t="shared" si="31"/>
        <v>3022.598727654803</v>
      </c>
      <c r="J82" s="12">
        <f t="shared" si="28"/>
        <v>0.10004172193402144</v>
      </c>
      <c r="K82" t="s">
        <v>502</v>
      </c>
    </row>
    <row r="83" spans="1:11" ht="15" x14ac:dyDescent="0.3">
      <c r="A83" s="6" t="s">
        <v>137</v>
      </c>
      <c r="B83" s="26" t="s">
        <v>68</v>
      </c>
      <c r="C83" s="27" t="s">
        <v>116</v>
      </c>
      <c r="D83" s="14">
        <v>35211.405761349517</v>
      </c>
      <c r="E83" s="11">
        <v>12903.5</v>
      </c>
      <c r="F83" s="14">
        <v>105</v>
      </c>
      <c r="G83" s="14">
        <f t="shared" si="29"/>
        <v>0</v>
      </c>
      <c r="H83" s="11">
        <f t="shared" si="30"/>
        <v>13008.5</v>
      </c>
      <c r="I83" s="11">
        <f t="shared" si="31"/>
        <v>22202.905761349517</v>
      </c>
      <c r="J83" s="28">
        <f t="shared" si="28"/>
        <v>0.36943995045716216</v>
      </c>
      <c r="K83" t="s">
        <v>503</v>
      </c>
    </row>
    <row r="84" spans="1:11" ht="15" x14ac:dyDescent="0.3">
      <c r="A84" s="25" t="s">
        <v>138</v>
      </c>
      <c r="B84" s="29" t="s">
        <v>70</v>
      </c>
      <c r="C84" s="30" t="s">
        <v>116</v>
      </c>
      <c r="D84" s="9">
        <v>133.62370658608648</v>
      </c>
      <c r="E84" s="11">
        <v>0</v>
      </c>
      <c r="F84" s="14">
        <v>0</v>
      </c>
      <c r="G84" s="9">
        <f t="shared" si="29"/>
        <v>0</v>
      </c>
      <c r="H84" s="11">
        <f t="shared" si="30"/>
        <v>0</v>
      </c>
      <c r="I84" s="10">
        <f t="shared" si="31"/>
        <v>133.62370658608648</v>
      </c>
      <c r="J84" s="12">
        <f t="shared" si="28"/>
        <v>0</v>
      </c>
      <c r="K84" t="s">
        <v>504</v>
      </c>
    </row>
    <row r="85" spans="1:11" ht="15" x14ac:dyDescent="0.3">
      <c r="A85" s="6" t="s">
        <v>139</v>
      </c>
      <c r="B85" s="26" t="s">
        <v>72</v>
      </c>
      <c r="C85" s="27" t="s">
        <v>116</v>
      </c>
      <c r="D85" s="14">
        <v>9556.2919683033488</v>
      </c>
      <c r="E85" s="11">
        <v>523.25</v>
      </c>
      <c r="F85" s="14">
        <v>72</v>
      </c>
      <c r="G85" s="14">
        <f t="shared" si="29"/>
        <v>0</v>
      </c>
      <c r="H85" s="11">
        <f t="shared" si="30"/>
        <v>595.25</v>
      </c>
      <c r="I85" s="11">
        <f t="shared" si="31"/>
        <v>8961.0419683033488</v>
      </c>
      <c r="J85" s="28">
        <f t="shared" si="28"/>
        <v>6.2288804274120813E-2</v>
      </c>
      <c r="K85" t="s">
        <v>505</v>
      </c>
    </row>
    <row r="86" spans="1:11" ht="15" x14ac:dyDescent="0.3">
      <c r="A86" s="6" t="s">
        <v>140</v>
      </c>
      <c r="B86" s="26" t="s">
        <v>29</v>
      </c>
      <c r="C86" s="27" t="s">
        <v>116</v>
      </c>
      <c r="D86" s="14">
        <v>13244.147535261582</v>
      </c>
      <c r="E86" s="11">
        <v>630</v>
      </c>
      <c r="F86" s="14">
        <v>0</v>
      </c>
      <c r="G86" s="14">
        <f t="shared" si="29"/>
        <v>0</v>
      </c>
      <c r="H86" s="11">
        <f t="shared" si="30"/>
        <v>630</v>
      </c>
      <c r="I86" s="11">
        <f t="shared" si="31"/>
        <v>12614.147535261582</v>
      </c>
      <c r="J86" s="28">
        <f t="shared" si="28"/>
        <v>4.7568180460287893E-2</v>
      </c>
      <c r="K86" t="s">
        <v>506</v>
      </c>
    </row>
    <row r="87" spans="1:11" ht="15" x14ac:dyDescent="0.3">
      <c r="A87" s="6" t="s">
        <v>141</v>
      </c>
      <c r="B87" s="26" t="s">
        <v>19</v>
      </c>
      <c r="C87" s="27" t="s">
        <v>116</v>
      </c>
      <c r="D87" s="14">
        <v>5006.6494336648884</v>
      </c>
      <c r="E87" s="11">
        <v>381.5</v>
      </c>
      <c r="F87" s="14">
        <v>0</v>
      </c>
      <c r="G87" s="14">
        <f t="shared" si="29"/>
        <v>0</v>
      </c>
      <c r="H87" s="11">
        <f t="shared" si="30"/>
        <v>381.5</v>
      </c>
      <c r="I87" s="11">
        <f t="shared" si="31"/>
        <v>4625.1494336648884</v>
      </c>
      <c r="J87" s="28">
        <f t="shared" si="28"/>
        <v>7.6198664407134339E-2</v>
      </c>
      <c r="K87" t="s">
        <v>507</v>
      </c>
    </row>
    <row r="88" spans="1:11" ht="15" x14ac:dyDescent="0.3">
      <c r="A88" s="6" t="s">
        <v>142</v>
      </c>
      <c r="B88" s="26" t="s">
        <v>76</v>
      </c>
      <c r="C88" s="27" t="s">
        <v>116</v>
      </c>
      <c r="D88" s="14">
        <v>2684.9075672127497</v>
      </c>
      <c r="E88" s="11">
        <v>185</v>
      </c>
      <c r="F88" s="14">
        <v>0</v>
      </c>
      <c r="G88" s="14">
        <f t="shared" si="29"/>
        <v>0</v>
      </c>
      <c r="H88" s="11">
        <f t="shared" si="30"/>
        <v>185</v>
      </c>
      <c r="I88" s="11">
        <f t="shared" si="31"/>
        <v>2499.9075672127497</v>
      </c>
      <c r="J88" s="28">
        <f t="shared" si="28"/>
        <v>6.8903675589864641E-2</v>
      </c>
      <c r="K88" t="s">
        <v>508</v>
      </c>
    </row>
    <row r="89" spans="1:11" ht="15" x14ac:dyDescent="0.3">
      <c r="A89" s="6" t="s">
        <v>143</v>
      </c>
      <c r="B89" s="26" t="s">
        <v>78</v>
      </c>
      <c r="C89" s="27" t="s">
        <v>116</v>
      </c>
      <c r="D89" s="14">
        <v>9408.6793639053267</v>
      </c>
      <c r="E89" s="11">
        <v>489</v>
      </c>
      <c r="F89" s="14">
        <v>0</v>
      </c>
      <c r="G89" s="14">
        <f t="shared" si="29"/>
        <v>0</v>
      </c>
      <c r="H89" s="11">
        <f t="shared" si="30"/>
        <v>489</v>
      </c>
      <c r="I89" s="11">
        <f t="shared" si="31"/>
        <v>8919.6793639053267</v>
      </c>
      <c r="J89" s="28">
        <f t="shared" si="28"/>
        <v>5.19732877576803E-2</v>
      </c>
      <c r="K89" t="s">
        <v>509</v>
      </c>
    </row>
    <row r="90" spans="1:11" ht="15" x14ac:dyDescent="0.3">
      <c r="A90" s="6" t="s">
        <v>144</v>
      </c>
      <c r="B90" s="26" t="s">
        <v>31</v>
      </c>
      <c r="C90" s="27" t="s">
        <v>116</v>
      </c>
      <c r="D90" s="14">
        <v>1883.5957190256236</v>
      </c>
      <c r="E90" s="11">
        <v>168.25</v>
      </c>
      <c r="F90" s="14">
        <v>0</v>
      </c>
      <c r="G90" s="14">
        <f t="shared" si="29"/>
        <v>0</v>
      </c>
      <c r="H90" s="11">
        <f t="shared" si="30"/>
        <v>168.25</v>
      </c>
      <c r="I90" s="11">
        <f t="shared" si="31"/>
        <v>1715.3457190256236</v>
      </c>
      <c r="J90" s="28">
        <f t="shared" si="28"/>
        <v>8.9323838603240738E-2</v>
      </c>
      <c r="K90" t="s">
        <v>510</v>
      </c>
    </row>
    <row r="91" spans="1:11" ht="15" x14ac:dyDescent="0.3">
      <c r="A91" s="25" t="s">
        <v>145</v>
      </c>
      <c r="B91" s="29" t="s">
        <v>81</v>
      </c>
      <c r="C91" s="30" t="s">
        <v>116</v>
      </c>
      <c r="D91" s="9">
        <v>493.67280299372317</v>
      </c>
      <c r="E91" s="11">
        <v>137.5</v>
      </c>
      <c r="F91" s="14">
        <v>0</v>
      </c>
      <c r="G91" s="9">
        <f t="shared" si="29"/>
        <v>0</v>
      </c>
      <c r="H91" s="11">
        <f t="shared" si="30"/>
        <v>137.5</v>
      </c>
      <c r="I91" s="10">
        <f t="shared" si="31"/>
        <v>356.17280299372317</v>
      </c>
      <c r="J91" s="12">
        <f t="shared" si="28"/>
        <v>0.27852455951831773</v>
      </c>
      <c r="K91" t="s">
        <v>511</v>
      </c>
    </row>
    <row r="92" spans="1:11" ht="15" x14ac:dyDescent="0.3">
      <c r="A92" s="25" t="s">
        <v>146</v>
      </c>
      <c r="B92" s="29" t="s">
        <v>83</v>
      </c>
      <c r="C92" s="30" t="s">
        <v>116</v>
      </c>
      <c r="D92" s="9">
        <v>1555.381476661064</v>
      </c>
      <c r="E92" s="10">
        <v>408.5</v>
      </c>
      <c r="F92" s="14">
        <v>0</v>
      </c>
      <c r="G92" s="9">
        <f t="shared" si="29"/>
        <v>0</v>
      </c>
      <c r="H92" s="11">
        <f t="shared" si="30"/>
        <v>408.5</v>
      </c>
      <c r="I92" s="10">
        <f t="shared" si="31"/>
        <v>1146.881476661064</v>
      </c>
      <c r="J92" s="12">
        <f t="shared" si="28"/>
        <v>0.26263653394981057</v>
      </c>
      <c r="K92" t="s">
        <v>512</v>
      </c>
    </row>
    <row r="93" spans="1:11" ht="15" x14ac:dyDescent="0.3">
      <c r="A93" s="6" t="s">
        <v>147</v>
      </c>
      <c r="B93" s="26" t="s">
        <v>85</v>
      </c>
      <c r="C93" s="27" t="s">
        <v>116</v>
      </c>
      <c r="D93" s="14">
        <v>19037.978437006706</v>
      </c>
      <c r="E93" s="11">
        <v>7276</v>
      </c>
      <c r="F93" s="14">
        <v>25.75</v>
      </c>
      <c r="G93" s="14">
        <f t="shared" si="29"/>
        <v>0</v>
      </c>
      <c r="H93" s="11">
        <f t="shared" si="30"/>
        <v>7301.75</v>
      </c>
      <c r="I93" s="11">
        <f t="shared" si="31"/>
        <v>11736.228437006706</v>
      </c>
      <c r="J93" s="28">
        <f t="shared" si="28"/>
        <v>0.3835359948620698</v>
      </c>
      <c r="K93" t="s">
        <v>513</v>
      </c>
    </row>
    <row r="94" spans="1:11" ht="15" x14ac:dyDescent="0.3">
      <c r="A94" s="25" t="s">
        <v>148</v>
      </c>
      <c r="B94" s="29" t="s">
        <v>87</v>
      </c>
      <c r="C94" s="30" t="s">
        <v>116</v>
      </c>
      <c r="D94" s="9">
        <v>258.46936901054261</v>
      </c>
      <c r="E94" s="10">
        <v>0</v>
      </c>
      <c r="F94" s="14">
        <v>0</v>
      </c>
      <c r="G94" s="9">
        <f t="shared" si="29"/>
        <v>0</v>
      </c>
      <c r="H94" s="10">
        <f t="shared" si="30"/>
        <v>0</v>
      </c>
      <c r="I94" s="10">
        <f t="shared" si="31"/>
        <v>258.46936901054261</v>
      </c>
      <c r="J94" s="12">
        <f t="shared" si="28"/>
        <v>0</v>
      </c>
      <c r="K94" t="s">
        <v>514</v>
      </c>
    </row>
    <row r="95" spans="1:11" ht="15" x14ac:dyDescent="0.3">
      <c r="A95" s="25" t="s">
        <v>149</v>
      </c>
      <c r="B95" s="29" t="s">
        <v>89</v>
      </c>
      <c r="C95" s="30" t="s">
        <v>116</v>
      </c>
      <c r="D95" s="9">
        <v>159.7333639264312</v>
      </c>
      <c r="E95" s="10">
        <v>0</v>
      </c>
      <c r="F95" s="14">
        <v>0</v>
      </c>
      <c r="G95" s="9">
        <f t="shared" si="29"/>
        <v>0</v>
      </c>
      <c r="H95" s="10">
        <f t="shared" si="30"/>
        <v>0</v>
      </c>
      <c r="I95" s="10">
        <f t="shared" si="31"/>
        <v>159.7333639264312</v>
      </c>
      <c r="J95" s="12">
        <f>IFERROR(H95/D95,0)</f>
        <v>0</v>
      </c>
      <c r="K95" t="s">
        <v>515</v>
      </c>
    </row>
    <row r="96" spans="1:11" ht="15.6" x14ac:dyDescent="0.3">
      <c r="A96" s="1" t="s">
        <v>150</v>
      </c>
      <c r="B96" s="2" t="s">
        <v>151</v>
      </c>
      <c r="C96" s="23" t="s">
        <v>116</v>
      </c>
      <c r="D96" s="4">
        <f>+SUM(D97:D117)</f>
        <v>120675.13947496172</v>
      </c>
      <c r="E96" s="4">
        <f>+SUM(E97:E117)</f>
        <v>0</v>
      </c>
      <c r="F96" s="4">
        <f>+SUM(F97:F117)</f>
        <v>0</v>
      </c>
      <c r="G96" s="4">
        <f>+SUM(G97:G117)</f>
        <v>0</v>
      </c>
      <c r="H96" s="4">
        <f>+SUM(H97:H117)</f>
        <v>0</v>
      </c>
      <c r="I96" s="4">
        <f>+SUM(I97:I117)</f>
        <v>120675.13947496172</v>
      </c>
      <c r="J96" s="24">
        <f t="shared" ref="J96:J139" si="32">IFERROR(H96/D96,0)</f>
        <v>0</v>
      </c>
      <c r="K96" t="s">
        <v>516</v>
      </c>
    </row>
    <row r="97" spans="1:11" ht="15" x14ac:dyDescent="0.3">
      <c r="A97" s="25" t="s">
        <v>152</v>
      </c>
      <c r="B97" s="29" t="s">
        <v>54</v>
      </c>
      <c r="C97" s="30" t="s">
        <v>116</v>
      </c>
      <c r="D97" s="9">
        <v>13623.2970768713</v>
      </c>
      <c r="E97" s="10">
        <v>0</v>
      </c>
      <c r="F97" s="10">
        <v>0</v>
      </c>
      <c r="G97" s="10">
        <f t="shared" ref="G97:G117" si="33">SUM(DK97+DL97+DM97+DN97+DW97+EE97+EM97+EN97+EO97+EP97+EQ97+ER97+ES97)</f>
        <v>0</v>
      </c>
      <c r="H97" s="11">
        <f t="shared" ref="H97:H117" si="34">+F97+E97</f>
        <v>0</v>
      </c>
      <c r="I97" s="10">
        <f t="shared" ref="I97:I117" si="35">+D97-H97</f>
        <v>13623.2970768713</v>
      </c>
      <c r="J97" s="12">
        <f t="shared" si="32"/>
        <v>0</v>
      </c>
      <c r="K97" t="s">
        <v>517</v>
      </c>
    </row>
    <row r="98" spans="1:11" ht="15" x14ac:dyDescent="0.3">
      <c r="A98" s="25" t="s">
        <v>153</v>
      </c>
      <c r="B98" s="29" t="s">
        <v>56</v>
      </c>
      <c r="C98" s="30" t="s">
        <v>116</v>
      </c>
      <c r="D98" s="9">
        <v>6045.8003105577181</v>
      </c>
      <c r="E98" s="10">
        <v>0</v>
      </c>
      <c r="F98" s="10">
        <v>0</v>
      </c>
      <c r="G98" s="10">
        <f t="shared" si="33"/>
        <v>0</v>
      </c>
      <c r="H98" s="11">
        <f t="shared" si="34"/>
        <v>0</v>
      </c>
      <c r="I98" s="10">
        <f t="shared" si="35"/>
        <v>6045.8003105577181</v>
      </c>
      <c r="J98" s="12">
        <f t="shared" si="32"/>
        <v>0</v>
      </c>
      <c r="K98" t="s">
        <v>518</v>
      </c>
    </row>
    <row r="99" spans="1:11" ht="15" x14ac:dyDescent="0.3">
      <c r="A99" s="25" t="s">
        <v>154</v>
      </c>
      <c r="B99" s="29" t="s">
        <v>58</v>
      </c>
      <c r="C99" s="30" t="s">
        <v>116</v>
      </c>
      <c r="D99" s="9">
        <v>8001.2815123155469</v>
      </c>
      <c r="E99" s="10">
        <v>0</v>
      </c>
      <c r="F99" s="10">
        <v>0</v>
      </c>
      <c r="G99" s="10">
        <f t="shared" si="33"/>
        <v>0</v>
      </c>
      <c r="H99" s="11">
        <f t="shared" si="34"/>
        <v>0</v>
      </c>
      <c r="I99" s="10">
        <f t="shared" si="35"/>
        <v>8001.2815123155469</v>
      </c>
      <c r="J99" s="12">
        <f t="shared" si="32"/>
        <v>0</v>
      </c>
      <c r="K99" t="s">
        <v>519</v>
      </c>
    </row>
    <row r="100" spans="1:11" ht="15" x14ac:dyDescent="0.3">
      <c r="A100" s="25" t="s">
        <v>155</v>
      </c>
      <c r="B100" s="29" t="s">
        <v>60</v>
      </c>
      <c r="C100" s="30" t="s">
        <v>116</v>
      </c>
      <c r="D100" s="9">
        <v>10918.761757582844</v>
      </c>
      <c r="E100" s="10">
        <v>0</v>
      </c>
      <c r="F100" s="10">
        <v>0</v>
      </c>
      <c r="G100" s="10">
        <f t="shared" si="33"/>
        <v>0</v>
      </c>
      <c r="H100" s="11">
        <f t="shared" si="34"/>
        <v>0</v>
      </c>
      <c r="I100" s="10">
        <f t="shared" si="35"/>
        <v>10918.761757582844</v>
      </c>
      <c r="J100" s="12">
        <f t="shared" si="32"/>
        <v>0</v>
      </c>
      <c r="K100" t="s">
        <v>520</v>
      </c>
    </row>
    <row r="101" spans="1:11" ht="15" x14ac:dyDescent="0.3">
      <c r="A101" s="25" t="s">
        <v>156</v>
      </c>
      <c r="B101" s="29" t="s">
        <v>27</v>
      </c>
      <c r="C101" s="30" t="s">
        <v>116</v>
      </c>
      <c r="D101" s="9">
        <v>13694.949156237801</v>
      </c>
      <c r="E101" s="10">
        <v>0</v>
      </c>
      <c r="F101" s="10">
        <v>0</v>
      </c>
      <c r="G101" s="10">
        <f t="shared" si="33"/>
        <v>0</v>
      </c>
      <c r="H101" s="11">
        <f t="shared" si="34"/>
        <v>0</v>
      </c>
      <c r="I101" s="10">
        <f t="shared" si="35"/>
        <v>13694.949156237801</v>
      </c>
      <c r="J101" s="12">
        <f t="shared" si="32"/>
        <v>0</v>
      </c>
      <c r="K101" t="s">
        <v>521</v>
      </c>
    </row>
    <row r="102" spans="1:11" ht="15" x14ac:dyDescent="0.3">
      <c r="A102" s="25" t="s">
        <v>157</v>
      </c>
      <c r="B102" s="29" t="s">
        <v>63</v>
      </c>
      <c r="C102" s="30" t="s">
        <v>116</v>
      </c>
      <c r="D102" s="9">
        <v>3649.8861472703793</v>
      </c>
      <c r="E102" s="10">
        <v>0</v>
      </c>
      <c r="F102" s="10">
        <v>0</v>
      </c>
      <c r="G102" s="10">
        <f t="shared" si="33"/>
        <v>0</v>
      </c>
      <c r="H102" s="11">
        <f t="shared" si="34"/>
        <v>0</v>
      </c>
      <c r="I102" s="10">
        <f t="shared" si="35"/>
        <v>3649.8861472703793</v>
      </c>
      <c r="J102" s="12">
        <f t="shared" si="32"/>
        <v>0</v>
      </c>
      <c r="K102" t="s">
        <v>522</v>
      </c>
    </row>
    <row r="103" spans="1:11" ht="15" x14ac:dyDescent="0.3">
      <c r="A103" s="25" t="s">
        <v>158</v>
      </c>
      <c r="B103" s="29" t="s">
        <v>16</v>
      </c>
      <c r="C103" s="30" t="s">
        <v>116</v>
      </c>
      <c r="D103" s="9">
        <v>10228.4589290248</v>
      </c>
      <c r="E103" s="10">
        <v>0</v>
      </c>
      <c r="F103" s="10">
        <v>0</v>
      </c>
      <c r="G103" s="10">
        <f t="shared" si="33"/>
        <v>0</v>
      </c>
      <c r="H103" s="11">
        <f t="shared" si="34"/>
        <v>0</v>
      </c>
      <c r="I103" s="10">
        <f t="shared" si="35"/>
        <v>10228.4589290248</v>
      </c>
      <c r="J103" s="12">
        <f t="shared" si="32"/>
        <v>0</v>
      </c>
      <c r="K103" t="s">
        <v>523</v>
      </c>
    </row>
    <row r="104" spans="1:11" ht="15" x14ac:dyDescent="0.3">
      <c r="A104" s="25" t="s">
        <v>159</v>
      </c>
      <c r="B104" s="29" t="s">
        <v>66</v>
      </c>
      <c r="C104" s="30" t="s">
        <v>116</v>
      </c>
      <c r="D104" s="9">
        <v>1577.685168994916</v>
      </c>
      <c r="E104" s="10">
        <v>0</v>
      </c>
      <c r="F104" s="10">
        <v>0</v>
      </c>
      <c r="G104" s="10">
        <f t="shared" si="33"/>
        <v>0</v>
      </c>
      <c r="H104" s="11">
        <f t="shared" si="34"/>
        <v>0</v>
      </c>
      <c r="I104" s="10">
        <f t="shared" si="35"/>
        <v>1577.685168994916</v>
      </c>
      <c r="J104" s="12">
        <f t="shared" si="32"/>
        <v>0</v>
      </c>
      <c r="K104" t="s">
        <v>524</v>
      </c>
    </row>
    <row r="105" spans="1:11" ht="15" x14ac:dyDescent="0.3">
      <c r="A105" s="25" t="s">
        <v>160</v>
      </c>
      <c r="B105" s="29" t="s">
        <v>68</v>
      </c>
      <c r="C105" s="30" t="s">
        <v>116</v>
      </c>
      <c r="D105" s="9">
        <v>22991.422765050502</v>
      </c>
      <c r="E105" s="10">
        <v>0</v>
      </c>
      <c r="F105" s="10">
        <v>0</v>
      </c>
      <c r="G105" s="10">
        <f t="shared" si="33"/>
        <v>0</v>
      </c>
      <c r="H105" s="11">
        <f t="shared" si="34"/>
        <v>0</v>
      </c>
      <c r="I105" s="10">
        <f t="shared" si="35"/>
        <v>22991.422765050502</v>
      </c>
      <c r="J105" s="12">
        <f t="shared" si="32"/>
        <v>0</v>
      </c>
      <c r="K105" t="s">
        <v>525</v>
      </c>
    </row>
    <row r="106" spans="1:11" ht="15" x14ac:dyDescent="0.3">
      <c r="A106" s="25" t="s">
        <v>161</v>
      </c>
      <c r="B106" s="29" t="s">
        <v>70</v>
      </c>
      <c r="C106" s="30" t="s">
        <v>116</v>
      </c>
      <c r="D106" s="9">
        <v>57.267302822608485</v>
      </c>
      <c r="E106" s="10">
        <v>0</v>
      </c>
      <c r="F106" s="10">
        <v>0</v>
      </c>
      <c r="G106" s="10">
        <f t="shared" si="33"/>
        <v>0</v>
      </c>
      <c r="H106" s="11">
        <f t="shared" si="34"/>
        <v>0</v>
      </c>
      <c r="I106" s="10">
        <f t="shared" si="35"/>
        <v>57.267302822608485</v>
      </c>
      <c r="J106" s="12">
        <f t="shared" si="32"/>
        <v>0</v>
      </c>
      <c r="K106" t="s">
        <v>526</v>
      </c>
    </row>
    <row r="107" spans="1:11" ht="15" x14ac:dyDescent="0.3">
      <c r="A107" s="25" t="s">
        <v>162</v>
      </c>
      <c r="B107" s="29" t="s">
        <v>72</v>
      </c>
      <c r="C107" s="30" t="s">
        <v>116</v>
      </c>
      <c r="D107" s="9">
        <v>3111.2679864157199</v>
      </c>
      <c r="E107" s="10">
        <v>0</v>
      </c>
      <c r="F107" s="10">
        <v>0</v>
      </c>
      <c r="G107" s="10">
        <f t="shared" si="33"/>
        <v>0</v>
      </c>
      <c r="H107" s="11">
        <f t="shared" si="34"/>
        <v>0</v>
      </c>
      <c r="I107" s="10">
        <f t="shared" si="35"/>
        <v>3111.2679864157199</v>
      </c>
      <c r="J107" s="12">
        <f t="shared" si="32"/>
        <v>0</v>
      </c>
      <c r="K107" t="s">
        <v>527</v>
      </c>
    </row>
    <row r="108" spans="1:11" ht="15" x14ac:dyDescent="0.3">
      <c r="A108" s="25" t="s">
        <v>163</v>
      </c>
      <c r="B108" s="29" t="s">
        <v>29</v>
      </c>
      <c r="C108" s="30" t="s">
        <v>116</v>
      </c>
      <c r="D108" s="9">
        <v>5157.4892100713096</v>
      </c>
      <c r="E108" s="10">
        <v>0</v>
      </c>
      <c r="F108" s="10">
        <v>0</v>
      </c>
      <c r="G108" s="10">
        <f t="shared" si="33"/>
        <v>0</v>
      </c>
      <c r="H108" s="11">
        <f t="shared" si="34"/>
        <v>0</v>
      </c>
      <c r="I108" s="10">
        <f t="shared" si="35"/>
        <v>5157.4892100713096</v>
      </c>
      <c r="J108" s="12">
        <f t="shared" si="32"/>
        <v>0</v>
      </c>
      <c r="K108" t="s">
        <v>528</v>
      </c>
    </row>
    <row r="109" spans="1:11" ht="15" x14ac:dyDescent="0.3">
      <c r="A109" s="25" t="s">
        <v>164</v>
      </c>
      <c r="B109" s="29" t="s">
        <v>19</v>
      </c>
      <c r="C109" s="30" t="s">
        <v>116</v>
      </c>
      <c r="D109" s="9">
        <v>2148.7894280792721</v>
      </c>
      <c r="E109" s="10">
        <v>0</v>
      </c>
      <c r="F109" s="10">
        <v>0</v>
      </c>
      <c r="G109" s="10">
        <f t="shared" si="33"/>
        <v>0</v>
      </c>
      <c r="H109" s="11">
        <f t="shared" si="34"/>
        <v>0</v>
      </c>
      <c r="I109" s="10">
        <f t="shared" si="35"/>
        <v>2148.7894280792721</v>
      </c>
      <c r="J109" s="12">
        <f t="shared" si="32"/>
        <v>0</v>
      </c>
      <c r="K109" t="s">
        <v>529</v>
      </c>
    </row>
    <row r="110" spans="1:11" ht="15" x14ac:dyDescent="0.3">
      <c r="A110" s="25" t="s">
        <v>165</v>
      </c>
      <c r="B110" s="29" t="s">
        <v>76</v>
      </c>
      <c r="C110" s="30" t="s">
        <v>116</v>
      </c>
      <c r="D110" s="9">
        <v>1144.2461002340351</v>
      </c>
      <c r="E110" s="10">
        <v>0</v>
      </c>
      <c r="F110" s="10">
        <v>0</v>
      </c>
      <c r="G110" s="10">
        <f t="shared" si="33"/>
        <v>0</v>
      </c>
      <c r="H110" s="11">
        <f t="shared" si="34"/>
        <v>0</v>
      </c>
      <c r="I110" s="10">
        <f t="shared" si="35"/>
        <v>1144.2461002340351</v>
      </c>
      <c r="J110" s="12">
        <f t="shared" si="32"/>
        <v>0</v>
      </c>
      <c r="K110" t="s">
        <v>530</v>
      </c>
    </row>
    <row r="111" spans="1:11" ht="15" x14ac:dyDescent="0.3">
      <c r="A111" s="25" t="s">
        <v>166</v>
      </c>
      <c r="B111" s="29" t="s">
        <v>78</v>
      </c>
      <c r="C111" s="30" t="s">
        <v>116</v>
      </c>
      <c r="D111" s="9">
        <v>4043.070636094676</v>
      </c>
      <c r="E111" s="10">
        <v>0</v>
      </c>
      <c r="F111" s="10">
        <v>0</v>
      </c>
      <c r="G111" s="10">
        <f t="shared" si="33"/>
        <v>0</v>
      </c>
      <c r="H111" s="11">
        <f t="shared" si="34"/>
        <v>0</v>
      </c>
      <c r="I111" s="10">
        <f t="shared" si="35"/>
        <v>4043.070636094676</v>
      </c>
      <c r="J111" s="12">
        <f t="shared" si="32"/>
        <v>0</v>
      </c>
      <c r="K111" t="s">
        <v>531</v>
      </c>
    </row>
    <row r="112" spans="1:11" ht="15" x14ac:dyDescent="0.3">
      <c r="A112" s="25" t="s">
        <v>167</v>
      </c>
      <c r="B112" s="29" t="s">
        <v>31</v>
      </c>
      <c r="C112" s="30" t="s">
        <v>116</v>
      </c>
      <c r="D112" s="9">
        <v>807.25530815383831</v>
      </c>
      <c r="E112" s="10">
        <v>0</v>
      </c>
      <c r="F112" s="10">
        <v>0</v>
      </c>
      <c r="G112" s="10">
        <f t="shared" si="33"/>
        <v>0</v>
      </c>
      <c r="H112" s="11">
        <f t="shared" si="34"/>
        <v>0</v>
      </c>
      <c r="I112" s="10">
        <f t="shared" si="35"/>
        <v>807.25530815383831</v>
      </c>
      <c r="J112" s="12">
        <f t="shared" si="32"/>
        <v>0</v>
      </c>
      <c r="K112" t="s">
        <v>532</v>
      </c>
    </row>
    <row r="113" spans="1:11" ht="15" x14ac:dyDescent="0.3">
      <c r="A113" s="25" t="s">
        <v>168</v>
      </c>
      <c r="B113" s="29" t="s">
        <v>81</v>
      </c>
      <c r="C113" s="30" t="s">
        <v>116</v>
      </c>
      <c r="D113" s="9">
        <v>503.57719700627734</v>
      </c>
      <c r="E113" s="10">
        <v>0</v>
      </c>
      <c r="F113" s="10">
        <v>0</v>
      </c>
      <c r="G113" s="10">
        <f t="shared" si="33"/>
        <v>0</v>
      </c>
      <c r="H113" s="11">
        <f t="shared" si="34"/>
        <v>0</v>
      </c>
      <c r="I113" s="10">
        <f t="shared" si="35"/>
        <v>503.57719700627734</v>
      </c>
      <c r="J113" s="12">
        <f t="shared" si="32"/>
        <v>0</v>
      </c>
      <c r="K113" t="s">
        <v>533</v>
      </c>
    </row>
    <row r="114" spans="1:11" ht="15" x14ac:dyDescent="0.3">
      <c r="A114" s="25" t="s">
        <v>169</v>
      </c>
      <c r="B114" s="29" t="s">
        <v>83</v>
      </c>
      <c r="C114" s="30" t="s">
        <v>116</v>
      </c>
      <c r="D114" s="9">
        <v>894.00013175429649</v>
      </c>
      <c r="E114" s="10">
        <v>0</v>
      </c>
      <c r="F114" s="10">
        <v>0</v>
      </c>
      <c r="G114" s="10">
        <f t="shared" si="33"/>
        <v>0</v>
      </c>
      <c r="H114" s="11">
        <f t="shared" si="34"/>
        <v>0</v>
      </c>
      <c r="I114" s="10">
        <f t="shared" si="35"/>
        <v>894.00013175429649</v>
      </c>
      <c r="J114" s="12">
        <f t="shared" si="32"/>
        <v>0</v>
      </c>
      <c r="K114" t="s">
        <v>534</v>
      </c>
    </row>
    <row r="115" spans="1:11" ht="15" x14ac:dyDescent="0.3">
      <c r="A115" s="25" t="s">
        <v>170</v>
      </c>
      <c r="B115" s="29" t="s">
        <v>111</v>
      </c>
      <c r="C115" s="30" t="s">
        <v>116</v>
      </c>
      <c r="D115" s="9">
        <v>11897.291107736601</v>
      </c>
      <c r="E115" s="10">
        <v>0</v>
      </c>
      <c r="F115" s="10">
        <v>0</v>
      </c>
      <c r="G115" s="10">
        <f t="shared" si="33"/>
        <v>0</v>
      </c>
      <c r="H115" s="11">
        <f t="shared" si="34"/>
        <v>0</v>
      </c>
      <c r="I115" s="10">
        <f t="shared" si="35"/>
        <v>11897.291107736601</v>
      </c>
      <c r="J115" s="12">
        <f t="shared" si="32"/>
        <v>0</v>
      </c>
      <c r="K115" t="s">
        <v>535</v>
      </c>
    </row>
    <row r="116" spans="1:11" ht="15" x14ac:dyDescent="0.3">
      <c r="A116" s="25" t="s">
        <v>171</v>
      </c>
      <c r="B116" s="29" t="s">
        <v>87</v>
      </c>
      <c r="C116" s="30" t="s">
        <v>116</v>
      </c>
      <c r="D116" s="9">
        <v>110.81008671880392</v>
      </c>
      <c r="E116" s="10">
        <v>0</v>
      </c>
      <c r="F116" s="10">
        <v>0</v>
      </c>
      <c r="G116" s="10">
        <f t="shared" si="33"/>
        <v>0</v>
      </c>
      <c r="H116" s="11">
        <f t="shared" si="34"/>
        <v>0</v>
      </c>
      <c r="I116" s="10">
        <f t="shared" si="35"/>
        <v>110.81008671880392</v>
      </c>
      <c r="J116" s="12">
        <f t="shared" si="32"/>
        <v>0</v>
      </c>
      <c r="K116" t="s">
        <v>536</v>
      </c>
    </row>
    <row r="117" spans="1:11" ht="15" x14ac:dyDescent="0.3">
      <c r="A117" s="25" t="s">
        <v>172</v>
      </c>
      <c r="B117" s="29" t="s">
        <v>89</v>
      </c>
      <c r="C117" s="30" t="s">
        <v>116</v>
      </c>
      <c r="D117" s="9">
        <v>68.532155968470505</v>
      </c>
      <c r="E117" s="10">
        <v>0</v>
      </c>
      <c r="F117" s="10">
        <v>0</v>
      </c>
      <c r="G117" s="10">
        <f t="shared" si="33"/>
        <v>0</v>
      </c>
      <c r="H117" s="11">
        <f t="shared" si="34"/>
        <v>0</v>
      </c>
      <c r="I117" s="10">
        <f t="shared" si="35"/>
        <v>68.532155968470505</v>
      </c>
      <c r="J117" s="12">
        <f t="shared" si="32"/>
        <v>0</v>
      </c>
      <c r="K117" t="s">
        <v>537</v>
      </c>
    </row>
    <row r="118" spans="1:11" ht="15.6" x14ac:dyDescent="0.3">
      <c r="A118" s="1" t="s">
        <v>173</v>
      </c>
      <c r="B118" s="2" t="s">
        <v>174</v>
      </c>
      <c r="C118" s="23" t="s">
        <v>42</v>
      </c>
      <c r="D118" s="4">
        <f>+SUM(D119:D139)</f>
        <v>61709</v>
      </c>
      <c r="E118" s="4">
        <f>+SUM(E119:E139)</f>
        <v>0</v>
      </c>
      <c r="F118" s="4">
        <f>+SUM(F119:F139)</f>
        <v>0</v>
      </c>
      <c r="G118" s="4">
        <f>+SUM(G119:G139)</f>
        <v>0</v>
      </c>
      <c r="H118" s="4">
        <f>+SUM(H119:H139)</f>
        <v>0</v>
      </c>
      <c r="I118" s="4">
        <f>+SUM(I119:I139)</f>
        <v>61709</v>
      </c>
      <c r="J118" s="24">
        <f t="shared" si="32"/>
        <v>0</v>
      </c>
      <c r="K118" t="s">
        <v>538</v>
      </c>
    </row>
    <row r="119" spans="1:11" ht="15" x14ac:dyDescent="0.3">
      <c r="A119" s="25" t="s">
        <v>175</v>
      </c>
      <c r="B119" s="29" t="s">
        <v>54</v>
      </c>
      <c r="C119" s="30" t="s">
        <v>42</v>
      </c>
      <c r="D119" s="9">
        <v>9544</v>
      </c>
      <c r="E119" s="10">
        <v>0</v>
      </c>
      <c r="F119" s="10">
        <v>0</v>
      </c>
      <c r="G119" s="10">
        <f t="shared" ref="G119:G139" si="36">SUM(DK119+DL119+DM119+DN119+DW119+EE119+EM119+EN119+EO119+EP119+EQ119+ER119+ES119)</f>
        <v>0</v>
      </c>
      <c r="H119" s="11">
        <f t="shared" ref="H119:H139" si="37">+F119+E119</f>
        <v>0</v>
      </c>
      <c r="I119" s="10">
        <f t="shared" ref="I119:I139" si="38">+D119-H119</f>
        <v>9544</v>
      </c>
      <c r="J119" s="12">
        <f t="shared" si="32"/>
        <v>0</v>
      </c>
      <c r="K119" t="s">
        <v>539</v>
      </c>
    </row>
    <row r="120" spans="1:11" ht="15" x14ac:dyDescent="0.3">
      <c r="A120" s="25" t="s">
        <v>176</v>
      </c>
      <c r="B120" s="29" t="s">
        <v>56</v>
      </c>
      <c r="C120" s="30" t="s">
        <v>42</v>
      </c>
      <c r="D120" s="9">
        <v>3850</v>
      </c>
      <c r="E120" s="10">
        <v>0</v>
      </c>
      <c r="F120" s="10">
        <v>0</v>
      </c>
      <c r="G120" s="10">
        <f t="shared" si="36"/>
        <v>0</v>
      </c>
      <c r="H120" s="11">
        <f t="shared" si="37"/>
        <v>0</v>
      </c>
      <c r="I120" s="10">
        <f t="shared" si="38"/>
        <v>3850</v>
      </c>
      <c r="J120" s="12">
        <f t="shared" si="32"/>
        <v>0</v>
      </c>
      <c r="K120" t="s">
        <v>540</v>
      </c>
    </row>
    <row r="121" spans="1:11" ht="15" x14ac:dyDescent="0.3">
      <c r="A121" s="25" t="s">
        <v>177</v>
      </c>
      <c r="B121" s="29" t="s">
        <v>58</v>
      </c>
      <c r="C121" s="30" t="s">
        <v>42</v>
      </c>
      <c r="D121" s="9">
        <v>3382</v>
      </c>
      <c r="E121" s="10">
        <v>0</v>
      </c>
      <c r="F121" s="10">
        <v>0</v>
      </c>
      <c r="G121" s="10">
        <f t="shared" si="36"/>
        <v>0</v>
      </c>
      <c r="H121" s="11">
        <f t="shared" si="37"/>
        <v>0</v>
      </c>
      <c r="I121" s="10">
        <f t="shared" si="38"/>
        <v>3382</v>
      </c>
      <c r="J121" s="12">
        <f t="shared" si="32"/>
        <v>0</v>
      </c>
      <c r="K121" t="s">
        <v>541</v>
      </c>
    </row>
    <row r="122" spans="1:11" ht="15" x14ac:dyDescent="0.3">
      <c r="A122" s="25" t="s">
        <v>178</v>
      </c>
      <c r="B122" s="29" t="s">
        <v>60</v>
      </c>
      <c r="C122" s="30" t="s">
        <v>42</v>
      </c>
      <c r="D122" s="9">
        <v>5284</v>
      </c>
      <c r="E122" s="10">
        <v>0</v>
      </c>
      <c r="F122" s="10">
        <v>0</v>
      </c>
      <c r="G122" s="10">
        <f t="shared" si="36"/>
        <v>0</v>
      </c>
      <c r="H122" s="11">
        <f t="shared" si="37"/>
        <v>0</v>
      </c>
      <c r="I122" s="10">
        <f t="shared" si="38"/>
        <v>5284</v>
      </c>
      <c r="J122" s="12">
        <f t="shared" si="32"/>
        <v>0</v>
      </c>
      <c r="K122" t="s">
        <v>542</v>
      </c>
    </row>
    <row r="123" spans="1:11" ht="15" x14ac:dyDescent="0.3">
      <c r="A123" s="25" t="s">
        <v>179</v>
      </c>
      <c r="B123" s="29" t="s">
        <v>27</v>
      </c>
      <c r="C123" s="30" t="s">
        <v>42</v>
      </c>
      <c r="D123" s="9">
        <v>12078</v>
      </c>
      <c r="E123" s="10">
        <v>0</v>
      </c>
      <c r="F123" s="10">
        <v>0</v>
      </c>
      <c r="G123" s="10">
        <f t="shared" si="36"/>
        <v>0</v>
      </c>
      <c r="H123" s="11">
        <f t="shared" si="37"/>
        <v>0</v>
      </c>
      <c r="I123" s="10">
        <f t="shared" si="38"/>
        <v>12078</v>
      </c>
      <c r="J123" s="12">
        <f t="shared" si="32"/>
        <v>0</v>
      </c>
      <c r="K123" t="s">
        <v>543</v>
      </c>
    </row>
    <row r="124" spans="1:11" ht="15" x14ac:dyDescent="0.3">
      <c r="A124" s="25" t="s">
        <v>180</v>
      </c>
      <c r="B124" s="29" t="s">
        <v>63</v>
      </c>
      <c r="C124" s="30" t="s">
        <v>42</v>
      </c>
      <c r="D124" s="9">
        <v>3315</v>
      </c>
      <c r="E124" s="10">
        <v>0</v>
      </c>
      <c r="F124" s="10">
        <v>0</v>
      </c>
      <c r="G124" s="10">
        <f t="shared" si="36"/>
        <v>0</v>
      </c>
      <c r="H124" s="11">
        <f t="shared" si="37"/>
        <v>0</v>
      </c>
      <c r="I124" s="10">
        <f t="shared" si="38"/>
        <v>3315</v>
      </c>
      <c r="J124" s="12">
        <f t="shared" si="32"/>
        <v>0</v>
      </c>
      <c r="K124" t="s">
        <v>544</v>
      </c>
    </row>
    <row r="125" spans="1:11" ht="15" x14ac:dyDescent="0.3">
      <c r="A125" s="25" t="s">
        <v>181</v>
      </c>
      <c r="B125" s="29" t="s">
        <v>16</v>
      </c>
      <c r="C125" s="30" t="s">
        <v>42</v>
      </c>
      <c r="D125" s="9">
        <v>5469</v>
      </c>
      <c r="E125" s="10">
        <v>0</v>
      </c>
      <c r="F125" s="10">
        <v>0</v>
      </c>
      <c r="G125" s="10">
        <f t="shared" si="36"/>
        <v>0</v>
      </c>
      <c r="H125" s="11">
        <f t="shared" si="37"/>
        <v>0</v>
      </c>
      <c r="I125" s="10">
        <f t="shared" si="38"/>
        <v>5469</v>
      </c>
      <c r="J125" s="12">
        <f t="shared" si="32"/>
        <v>0</v>
      </c>
      <c r="K125" t="s">
        <v>545</v>
      </c>
    </row>
    <row r="126" spans="1:11" ht="15" x14ac:dyDescent="0.3">
      <c r="A126" s="25" t="s">
        <v>182</v>
      </c>
      <c r="B126" s="29" t="s">
        <v>66</v>
      </c>
      <c r="C126" s="30" t="s">
        <v>42</v>
      </c>
      <c r="D126" s="9">
        <v>4354</v>
      </c>
      <c r="E126" s="10">
        <v>0</v>
      </c>
      <c r="F126" s="10">
        <v>0</v>
      </c>
      <c r="G126" s="10">
        <f t="shared" si="36"/>
        <v>0</v>
      </c>
      <c r="H126" s="11">
        <f t="shared" si="37"/>
        <v>0</v>
      </c>
      <c r="I126" s="10">
        <f t="shared" si="38"/>
        <v>4354</v>
      </c>
      <c r="J126" s="12">
        <f t="shared" si="32"/>
        <v>0</v>
      </c>
      <c r="K126" t="s">
        <v>546</v>
      </c>
    </row>
    <row r="127" spans="1:11" ht="15" x14ac:dyDescent="0.3">
      <c r="A127" s="25" t="s">
        <v>183</v>
      </c>
      <c r="B127" s="29" t="s">
        <v>68</v>
      </c>
      <c r="C127" s="30" t="s">
        <v>42</v>
      </c>
      <c r="D127" s="9">
        <v>6775</v>
      </c>
      <c r="E127" s="10">
        <v>0</v>
      </c>
      <c r="F127" s="10">
        <v>0</v>
      </c>
      <c r="G127" s="10">
        <f t="shared" si="36"/>
        <v>0</v>
      </c>
      <c r="H127" s="11">
        <f t="shared" si="37"/>
        <v>0</v>
      </c>
      <c r="I127" s="10">
        <f t="shared" si="38"/>
        <v>6775</v>
      </c>
      <c r="J127" s="12">
        <f t="shared" si="32"/>
        <v>0</v>
      </c>
      <c r="K127" t="s">
        <v>547</v>
      </c>
    </row>
    <row r="128" spans="1:11" ht="15" x14ac:dyDescent="0.3">
      <c r="A128" s="25" t="s">
        <v>184</v>
      </c>
      <c r="B128" s="29" t="s">
        <v>70</v>
      </c>
      <c r="C128" s="30" t="s">
        <v>42</v>
      </c>
      <c r="D128" s="9">
        <v>48</v>
      </c>
      <c r="E128" s="10">
        <v>0</v>
      </c>
      <c r="F128" s="10">
        <v>0</v>
      </c>
      <c r="G128" s="10">
        <f t="shared" si="36"/>
        <v>0</v>
      </c>
      <c r="H128" s="11">
        <f t="shared" si="37"/>
        <v>0</v>
      </c>
      <c r="I128" s="10">
        <f t="shared" si="38"/>
        <v>48</v>
      </c>
      <c r="J128" s="12">
        <f t="shared" si="32"/>
        <v>0</v>
      </c>
      <c r="K128" t="s">
        <v>548</v>
      </c>
    </row>
    <row r="129" spans="1:11" ht="15" x14ac:dyDescent="0.3">
      <c r="A129" s="25" t="s">
        <v>185</v>
      </c>
      <c r="B129" s="29" t="s">
        <v>72</v>
      </c>
      <c r="C129" s="30" t="s">
        <v>42</v>
      </c>
      <c r="D129" s="9">
        <v>2120</v>
      </c>
      <c r="E129" s="10">
        <v>0</v>
      </c>
      <c r="F129" s="10">
        <v>0</v>
      </c>
      <c r="G129" s="10">
        <f t="shared" si="36"/>
        <v>0</v>
      </c>
      <c r="H129" s="11">
        <f t="shared" si="37"/>
        <v>0</v>
      </c>
      <c r="I129" s="10">
        <f t="shared" si="38"/>
        <v>2120</v>
      </c>
      <c r="J129" s="12">
        <f t="shared" si="32"/>
        <v>0</v>
      </c>
      <c r="K129" t="s">
        <v>549</v>
      </c>
    </row>
    <row r="130" spans="1:11" ht="15" x14ac:dyDescent="0.3">
      <c r="A130" s="25" t="s">
        <v>186</v>
      </c>
      <c r="B130" s="29" t="s">
        <v>29</v>
      </c>
      <c r="C130" s="30" t="s">
        <v>42</v>
      </c>
      <c r="D130" s="9">
        <v>1682</v>
      </c>
      <c r="E130" s="10">
        <v>0</v>
      </c>
      <c r="F130" s="10">
        <v>0</v>
      </c>
      <c r="G130" s="10">
        <f t="shared" si="36"/>
        <v>0</v>
      </c>
      <c r="H130" s="11">
        <f t="shared" si="37"/>
        <v>0</v>
      </c>
      <c r="I130" s="10">
        <f t="shared" si="38"/>
        <v>1682</v>
      </c>
      <c r="J130" s="12">
        <f t="shared" si="32"/>
        <v>0</v>
      </c>
      <c r="K130" t="s">
        <v>550</v>
      </c>
    </row>
    <row r="131" spans="1:11" ht="15" x14ac:dyDescent="0.3">
      <c r="A131" s="25" t="s">
        <v>187</v>
      </c>
      <c r="B131" s="29" t="s">
        <v>19</v>
      </c>
      <c r="C131" s="30" t="s">
        <v>42</v>
      </c>
      <c r="D131" s="9">
        <v>1095</v>
      </c>
      <c r="E131" s="10">
        <v>0</v>
      </c>
      <c r="F131" s="10">
        <v>0</v>
      </c>
      <c r="G131" s="10">
        <f t="shared" si="36"/>
        <v>0</v>
      </c>
      <c r="H131" s="11">
        <f t="shared" si="37"/>
        <v>0</v>
      </c>
      <c r="I131" s="10">
        <f t="shared" si="38"/>
        <v>1095</v>
      </c>
      <c r="J131" s="12">
        <f t="shared" si="32"/>
        <v>0</v>
      </c>
      <c r="K131" t="s">
        <v>551</v>
      </c>
    </row>
    <row r="132" spans="1:11" ht="15" x14ac:dyDescent="0.3">
      <c r="A132" s="25" t="s">
        <v>188</v>
      </c>
      <c r="B132" s="29" t="s">
        <v>76</v>
      </c>
      <c r="C132" s="30" t="s">
        <v>42</v>
      </c>
      <c r="D132" s="9">
        <v>1120</v>
      </c>
      <c r="E132" s="10">
        <v>0</v>
      </c>
      <c r="F132" s="10">
        <v>0</v>
      </c>
      <c r="G132" s="10">
        <f t="shared" si="36"/>
        <v>0</v>
      </c>
      <c r="H132" s="11">
        <f t="shared" si="37"/>
        <v>0</v>
      </c>
      <c r="I132" s="10">
        <f t="shared" si="38"/>
        <v>1120</v>
      </c>
      <c r="J132" s="12">
        <f t="shared" si="32"/>
        <v>0</v>
      </c>
      <c r="K132" t="s">
        <v>552</v>
      </c>
    </row>
    <row r="133" spans="1:11" ht="15" x14ac:dyDescent="0.3">
      <c r="A133" s="25" t="s">
        <v>189</v>
      </c>
      <c r="B133" s="29" t="s">
        <v>78</v>
      </c>
      <c r="C133" s="30" t="s">
        <v>42</v>
      </c>
      <c r="D133" s="9">
        <v>58</v>
      </c>
      <c r="E133" s="10">
        <v>0</v>
      </c>
      <c r="F133" s="10">
        <v>0</v>
      </c>
      <c r="G133" s="10">
        <f t="shared" si="36"/>
        <v>0</v>
      </c>
      <c r="H133" s="11">
        <f t="shared" si="37"/>
        <v>0</v>
      </c>
      <c r="I133" s="10">
        <f t="shared" si="38"/>
        <v>58</v>
      </c>
      <c r="J133" s="12">
        <f t="shared" si="32"/>
        <v>0</v>
      </c>
      <c r="K133" t="s">
        <v>553</v>
      </c>
    </row>
    <row r="134" spans="1:11" ht="15" x14ac:dyDescent="0.3">
      <c r="A134" s="25" t="s">
        <v>190</v>
      </c>
      <c r="B134" s="29" t="s">
        <v>31</v>
      </c>
      <c r="C134" s="30" t="s">
        <v>42</v>
      </c>
      <c r="D134" s="9">
        <v>154</v>
      </c>
      <c r="E134" s="10">
        <v>0</v>
      </c>
      <c r="F134" s="10">
        <v>0</v>
      </c>
      <c r="G134" s="10">
        <f t="shared" si="36"/>
        <v>0</v>
      </c>
      <c r="H134" s="11">
        <f t="shared" si="37"/>
        <v>0</v>
      </c>
      <c r="I134" s="10">
        <f t="shared" si="38"/>
        <v>154</v>
      </c>
      <c r="J134" s="12">
        <f t="shared" si="32"/>
        <v>0</v>
      </c>
      <c r="K134" t="s">
        <v>554</v>
      </c>
    </row>
    <row r="135" spans="1:11" ht="15" x14ac:dyDescent="0.3">
      <c r="A135" s="25" t="s">
        <v>191</v>
      </c>
      <c r="B135" s="29" t="s">
        <v>81</v>
      </c>
      <c r="C135" s="30" t="s">
        <v>42</v>
      </c>
      <c r="D135" s="9">
        <v>71</v>
      </c>
      <c r="E135" s="10">
        <v>0</v>
      </c>
      <c r="F135" s="10">
        <v>0</v>
      </c>
      <c r="G135" s="10">
        <f t="shared" si="36"/>
        <v>0</v>
      </c>
      <c r="H135" s="11">
        <f t="shared" si="37"/>
        <v>0</v>
      </c>
      <c r="I135" s="10">
        <f t="shared" si="38"/>
        <v>71</v>
      </c>
      <c r="J135" s="12">
        <f t="shared" si="32"/>
        <v>0</v>
      </c>
      <c r="K135" t="s">
        <v>555</v>
      </c>
    </row>
    <row r="136" spans="1:11" ht="15" x14ac:dyDescent="0.3">
      <c r="A136" s="25" t="s">
        <v>192</v>
      </c>
      <c r="B136" s="29" t="s">
        <v>83</v>
      </c>
      <c r="C136" s="30" t="s">
        <v>42</v>
      </c>
      <c r="D136" s="9">
        <v>0</v>
      </c>
      <c r="E136" s="10">
        <v>0</v>
      </c>
      <c r="F136" s="10">
        <v>0</v>
      </c>
      <c r="G136" s="10">
        <f t="shared" si="36"/>
        <v>0</v>
      </c>
      <c r="H136" s="11">
        <f t="shared" si="37"/>
        <v>0</v>
      </c>
      <c r="I136" s="10">
        <f t="shared" si="38"/>
        <v>0</v>
      </c>
      <c r="J136" s="12">
        <f t="shared" si="32"/>
        <v>0</v>
      </c>
      <c r="K136" t="s">
        <v>556</v>
      </c>
    </row>
    <row r="137" spans="1:11" ht="15" x14ac:dyDescent="0.3">
      <c r="A137" s="25" t="s">
        <v>193</v>
      </c>
      <c r="B137" s="29" t="s">
        <v>111</v>
      </c>
      <c r="C137" s="30" t="s">
        <v>42</v>
      </c>
      <c r="D137" s="9">
        <v>420</v>
      </c>
      <c r="E137" s="10">
        <v>0</v>
      </c>
      <c r="F137" s="10">
        <v>0</v>
      </c>
      <c r="G137" s="10">
        <f t="shared" si="36"/>
        <v>0</v>
      </c>
      <c r="H137" s="11">
        <f t="shared" si="37"/>
        <v>0</v>
      </c>
      <c r="I137" s="10">
        <f t="shared" si="38"/>
        <v>420</v>
      </c>
      <c r="J137" s="12">
        <f t="shared" si="32"/>
        <v>0</v>
      </c>
      <c r="K137" t="s">
        <v>557</v>
      </c>
    </row>
    <row r="138" spans="1:11" ht="15" x14ac:dyDescent="0.3">
      <c r="A138" s="25" t="s">
        <v>194</v>
      </c>
      <c r="B138" s="29" t="s">
        <v>87</v>
      </c>
      <c r="C138" s="30" t="s">
        <v>42</v>
      </c>
      <c r="D138" s="9">
        <v>890</v>
      </c>
      <c r="E138" s="10">
        <v>0</v>
      </c>
      <c r="F138" s="10">
        <v>0</v>
      </c>
      <c r="G138" s="10">
        <f t="shared" si="36"/>
        <v>0</v>
      </c>
      <c r="H138" s="11">
        <f t="shared" si="37"/>
        <v>0</v>
      </c>
      <c r="I138" s="10">
        <f t="shared" si="38"/>
        <v>890</v>
      </c>
      <c r="J138" s="12">
        <f t="shared" si="32"/>
        <v>0</v>
      </c>
      <c r="K138" t="s">
        <v>558</v>
      </c>
    </row>
    <row r="139" spans="1:11" ht="15" x14ac:dyDescent="0.3">
      <c r="A139" s="25" t="s">
        <v>195</v>
      </c>
      <c r="B139" s="29" t="s">
        <v>89</v>
      </c>
      <c r="C139" s="30" t="s">
        <v>42</v>
      </c>
      <c r="D139" s="9">
        <v>0</v>
      </c>
      <c r="E139" s="10">
        <v>0</v>
      </c>
      <c r="F139" s="10">
        <v>0</v>
      </c>
      <c r="G139" s="10">
        <f t="shared" si="36"/>
        <v>0</v>
      </c>
      <c r="H139" s="11">
        <f t="shared" si="37"/>
        <v>0</v>
      </c>
      <c r="I139" s="10">
        <f t="shared" si="38"/>
        <v>0</v>
      </c>
      <c r="J139" s="12">
        <f t="shared" si="32"/>
        <v>0</v>
      </c>
      <c r="K139" t="s">
        <v>559</v>
      </c>
    </row>
    <row r="140" spans="1:11" ht="15.6" x14ac:dyDescent="0.3">
      <c r="A140" s="1" t="s">
        <v>196</v>
      </c>
      <c r="B140" s="2" t="s">
        <v>197</v>
      </c>
      <c r="C140" s="23"/>
      <c r="D140" s="4"/>
      <c r="E140" s="4"/>
      <c r="F140" s="4"/>
      <c r="G140" s="4"/>
      <c r="H140" s="4"/>
      <c r="I140" s="4"/>
      <c r="J140" s="24"/>
      <c r="K140" t="s">
        <v>560</v>
      </c>
    </row>
    <row r="141" spans="1:11" ht="15.6" x14ac:dyDescent="0.3">
      <c r="A141" s="1" t="s">
        <v>198</v>
      </c>
      <c r="B141" s="2" t="s">
        <v>199</v>
      </c>
      <c r="C141" s="23" t="s">
        <v>200</v>
      </c>
      <c r="D141" s="4">
        <f>+SUM(D142:D162)</f>
        <v>810176.71849999973</v>
      </c>
      <c r="E141" s="4">
        <f>+SUM(E142:E162)</f>
        <v>19831.77</v>
      </c>
      <c r="F141" s="4">
        <f>+SUM(F142:F162)</f>
        <v>0</v>
      </c>
      <c r="G141" s="4">
        <f>+SUM(G142:G162)</f>
        <v>0</v>
      </c>
      <c r="H141" s="4">
        <f>+SUM(H142:H162)</f>
        <v>19831.77</v>
      </c>
      <c r="I141" s="4">
        <f>+SUM(I142:I162)</f>
        <v>790344.94849999982</v>
      </c>
      <c r="J141" s="24">
        <f>IFERROR(H141/D141,0)</f>
        <v>2.4478326206062176E-2</v>
      </c>
      <c r="K141" t="s">
        <v>561</v>
      </c>
    </row>
    <row r="142" spans="1:11" ht="15.6" x14ac:dyDescent="0.3">
      <c r="A142" s="25" t="s">
        <v>201</v>
      </c>
      <c r="B142" s="31" t="s">
        <v>54</v>
      </c>
      <c r="C142" s="32" t="s">
        <v>200</v>
      </c>
      <c r="D142" s="9">
        <v>98009.871941966223</v>
      </c>
      <c r="E142" s="10">
        <v>0</v>
      </c>
      <c r="F142" s="10">
        <v>0</v>
      </c>
      <c r="G142" s="10">
        <f t="shared" ref="G142:G162" si="39">SUM(DK142+DL142+DM142+DN142+DW142+EE142+EM142+EN142+EO142+EP142+EQ142+ER142+ES142)</f>
        <v>0</v>
      </c>
      <c r="H142" s="11">
        <f t="shared" ref="H142:H162" si="40">+F142+E142</f>
        <v>0</v>
      </c>
      <c r="I142" s="10">
        <f t="shared" ref="I142:I162" si="41">+D142-H142</f>
        <v>98009.871941966223</v>
      </c>
      <c r="J142" s="12">
        <f t="shared" ref="J142:J162" si="42">IFERROR(H142/D142,0)</f>
        <v>0</v>
      </c>
      <c r="K142" t="s">
        <v>562</v>
      </c>
    </row>
    <row r="143" spans="1:11" ht="15.6" x14ac:dyDescent="0.3">
      <c r="A143" s="25" t="s">
        <v>202</v>
      </c>
      <c r="B143" s="31" t="s">
        <v>56</v>
      </c>
      <c r="C143" s="32" t="s">
        <v>200</v>
      </c>
      <c r="D143" s="9">
        <v>32653.126777574987</v>
      </c>
      <c r="E143" s="10">
        <v>0</v>
      </c>
      <c r="F143" s="10">
        <v>0</v>
      </c>
      <c r="G143" s="10">
        <f t="shared" si="39"/>
        <v>0</v>
      </c>
      <c r="H143" s="11">
        <f t="shared" si="40"/>
        <v>0</v>
      </c>
      <c r="I143" s="10">
        <f t="shared" si="41"/>
        <v>32653.126777574987</v>
      </c>
      <c r="J143" s="12">
        <f t="shared" si="42"/>
        <v>0</v>
      </c>
      <c r="K143" t="s">
        <v>563</v>
      </c>
    </row>
    <row r="144" spans="1:11" ht="15.6" x14ac:dyDescent="0.3">
      <c r="A144" s="25" t="s">
        <v>203</v>
      </c>
      <c r="B144" s="31" t="s">
        <v>58</v>
      </c>
      <c r="C144" s="32" t="s">
        <v>200</v>
      </c>
      <c r="D144" s="9">
        <v>53204.106076368727</v>
      </c>
      <c r="E144" s="10">
        <v>0</v>
      </c>
      <c r="F144" s="10">
        <v>0</v>
      </c>
      <c r="G144" s="10">
        <f t="shared" si="39"/>
        <v>0</v>
      </c>
      <c r="H144" s="11">
        <f t="shared" si="40"/>
        <v>0</v>
      </c>
      <c r="I144" s="10">
        <f t="shared" si="41"/>
        <v>53204.106076368727</v>
      </c>
      <c r="J144" s="12">
        <f t="shared" si="42"/>
        <v>0</v>
      </c>
      <c r="K144" t="s">
        <v>564</v>
      </c>
    </row>
    <row r="145" spans="1:11" ht="15.6" x14ac:dyDescent="0.3">
      <c r="A145" s="25" t="s">
        <v>204</v>
      </c>
      <c r="B145" s="31" t="s">
        <v>60</v>
      </c>
      <c r="C145" s="32" t="s">
        <v>200</v>
      </c>
      <c r="D145" s="9">
        <v>76998.973227787312</v>
      </c>
      <c r="E145" s="10">
        <v>0</v>
      </c>
      <c r="F145" s="10">
        <v>0</v>
      </c>
      <c r="G145" s="10">
        <f t="shared" si="39"/>
        <v>0</v>
      </c>
      <c r="H145" s="11">
        <f t="shared" si="40"/>
        <v>0</v>
      </c>
      <c r="I145" s="10">
        <f t="shared" si="41"/>
        <v>76998.973227787312</v>
      </c>
      <c r="J145" s="12">
        <f t="shared" si="42"/>
        <v>0</v>
      </c>
      <c r="K145" t="s">
        <v>565</v>
      </c>
    </row>
    <row r="146" spans="1:11" ht="15.6" x14ac:dyDescent="0.3">
      <c r="A146" s="25" t="s">
        <v>205</v>
      </c>
      <c r="B146" s="31" t="s">
        <v>27</v>
      </c>
      <c r="C146" s="32" t="s">
        <v>200</v>
      </c>
      <c r="D146" s="9">
        <v>105756.22171214169</v>
      </c>
      <c r="E146" s="10">
        <v>0</v>
      </c>
      <c r="F146" s="10">
        <v>0</v>
      </c>
      <c r="G146" s="10">
        <f t="shared" si="39"/>
        <v>0</v>
      </c>
      <c r="H146" s="11">
        <f t="shared" si="40"/>
        <v>0</v>
      </c>
      <c r="I146" s="10">
        <f t="shared" si="41"/>
        <v>105756.22171214169</v>
      </c>
      <c r="J146" s="12">
        <f t="shared" si="42"/>
        <v>0</v>
      </c>
      <c r="K146" t="s">
        <v>566</v>
      </c>
    </row>
    <row r="147" spans="1:11" ht="15.6" x14ac:dyDescent="0.3">
      <c r="A147" s="25" t="s">
        <v>206</v>
      </c>
      <c r="B147" s="31" t="s">
        <v>63</v>
      </c>
      <c r="C147" s="32" t="s">
        <v>200</v>
      </c>
      <c r="D147" s="9">
        <v>22590.61197877397</v>
      </c>
      <c r="E147" s="10">
        <v>0</v>
      </c>
      <c r="F147" s="10">
        <v>0</v>
      </c>
      <c r="G147" s="10">
        <f t="shared" si="39"/>
        <v>0</v>
      </c>
      <c r="H147" s="11">
        <f t="shared" si="40"/>
        <v>0</v>
      </c>
      <c r="I147" s="10">
        <f t="shared" si="41"/>
        <v>22590.61197877397</v>
      </c>
      <c r="J147" s="12">
        <f t="shared" si="42"/>
        <v>0</v>
      </c>
      <c r="K147" t="s">
        <v>567</v>
      </c>
    </row>
    <row r="148" spans="1:11" ht="15.6" x14ac:dyDescent="0.3">
      <c r="A148" s="25" t="s">
        <v>207</v>
      </c>
      <c r="B148" s="31" t="s">
        <v>16</v>
      </c>
      <c r="C148" s="32" t="s">
        <v>200</v>
      </c>
      <c r="D148" s="9">
        <v>96976.341758746843</v>
      </c>
      <c r="E148" s="10">
        <v>0</v>
      </c>
      <c r="F148" s="10">
        <v>0</v>
      </c>
      <c r="G148" s="10">
        <f t="shared" si="39"/>
        <v>0</v>
      </c>
      <c r="H148" s="11">
        <f t="shared" si="40"/>
        <v>0</v>
      </c>
      <c r="I148" s="10">
        <f t="shared" si="41"/>
        <v>96976.341758746843</v>
      </c>
      <c r="J148" s="12">
        <f t="shared" si="42"/>
        <v>0</v>
      </c>
      <c r="K148" t="s">
        <v>568</v>
      </c>
    </row>
    <row r="149" spans="1:11" ht="15.6" x14ac:dyDescent="0.3">
      <c r="A149" s="25" t="s">
        <v>208</v>
      </c>
      <c r="B149" s="31" t="s">
        <v>66</v>
      </c>
      <c r="C149" s="32" t="s">
        <v>200</v>
      </c>
      <c r="D149" s="9">
        <v>35627.173779722209</v>
      </c>
      <c r="E149" s="10">
        <v>0</v>
      </c>
      <c r="F149" s="10">
        <v>0</v>
      </c>
      <c r="G149" s="10">
        <f t="shared" si="39"/>
        <v>0</v>
      </c>
      <c r="H149" s="11">
        <f t="shared" si="40"/>
        <v>0</v>
      </c>
      <c r="I149" s="10">
        <f t="shared" si="41"/>
        <v>35627.173779722209</v>
      </c>
      <c r="J149" s="12">
        <f t="shared" si="42"/>
        <v>0</v>
      </c>
      <c r="K149" t="s">
        <v>569</v>
      </c>
    </row>
    <row r="150" spans="1:11" ht="15.6" x14ac:dyDescent="0.3">
      <c r="A150" s="25" t="s">
        <v>209</v>
      </c>
      <c r="B150" s="31" t="s">
        <v>68</v>
      </c>
      <c r="C150" s="32" t="s">
        <v>200</v>
      </c>
      <c r="D150" s="9">
        <v>140831.62804691802</v>
      </c>
      <c r="E150" s="10">
        <v>18167.77</v>
      </c>
      <c r="F150" s="10">
        <v>0</v>
      </c>
      <c r="G150" s="10">
        <f t="shared" si="39"/>
        <v>0</v>
      </c>
      <c r="H150" s="11">
        <f t="shared" si="40"/>
        <v>18167.77</v>
      </c>
      <c r="I150" s="10">
        <f t="shared" si="41"/>
        <v>122663.85804691802</v>
      </c>
      <c r="J150" s="12">
        <f t="shared" si="42"/>
        <v>0.12900347920388602</v>
      </c>
      <c r="K150" t="s">
        <v>570</v>
      </c>
    </row>
    <row r="151" spans="1:11" ht="15.6" x14ac:dyDescent="0.3">
      <c r="A151" s="25" t="s">
        <v>210</v>
      </c>
      <c r="B151" s="31" t="s">
        <v>70</v>
      </c>
      <c r="C151" s="32" t="s">
        <v>200</v>
      </c>
      <c r="D151" s="9">
        <v>326.51520501881811</v>
      </c>
      <c r="E151" s="10">
        <v>0</v>
      </c>
      <c r="F151" s="10">
        <v>0</v>
      </c>
      <c r="G151" s="10">
        <f t="shared" si="39"/>
        <v>0</v>
      </c>
      <c r="H151" s="11">
        <f t="shared" si="40"/>
        <v>0</v>
      </c>
      <c r="I151" s="10">
        <f t="shared" si="41"/>
        <v>326.51520501881811</v>
      </c>
      <c r="J151" s="12">
        <f t="shared" si="42"/>
        <v>0</v>
      </c>
      <c r="K151" t="s">
        <v>571</v>
      </c>
    </row>
    <row r="152" spans="1:11" ht="15.6" x14ac:dyDescent="0.3">
      <c r="A152" s="25" t="s">
        <v>211</v>
      </c>
      <c r="B152" s="31" t="s">
        <v>72</v>
      </c>
      <c r="C152" s="32" t="s">
        <v>200</v>
      </c>
      <c r="D152" s="9">
        <v>20600.100418624141</v>
      </c>
      <c r="E152" s="10">
        <v>0</v>
      </c>
      <c r="F152" s="10">
        <v>0</v>
      </c>
      <c r="G152" s="10">
        <f t="shared" si="39"/>
        <v>0</v>
      </c>
      <c r="H152" s="11">
        <f t="shared" si="40"/>
        <v>0</v>
      </c>
      <c r="I152" s="10">
        <f t="shared" si="41"/>
        <v>20600.100418624141</v>
      </c>
      <c r="J152" s="12">
        <f t="shared" si="42"/>
        <v>0</v>
      </c>
      <c r="K152" t="s">
        <v>572</v>
      </c>
    </row>
    <row r="153" spans="1:11" ht="15.6" x14ac:dyDescent="0.3">
      <c r="A153" s="25" t="s">
        <v>212</v>
      </c>
      <c r="B153" s="31" t="s">
        <v>29</v>
      </c>
      <c r="C153" s="32" t="s">
        <v>200</v>
      </c>
      <c r="D153" s="9">
        <v>18334.012006889188</v>
      </c>
      <c r="E153" s="10">
        <v>0</v>
      </c>
      <c r="F153" s="10">
        <v>0</v>
      </c>
      <c r="G153" s="10">
        <f t="shared" si="39"/>
        <v>0</v>
      </c>
      <c r="H153" s="11">
        <f t="shared" si="40"/>
        <v>0</v>
      </c>
      <c r="I153" s="10">
        <f t="shared" si="41"/>
        <v>18334.012006889188</v>
      </c>
      <c r="J153" s="12">
        <f t="shared" si="42"/>
        <v>0</v>
      </c>
      <c r="K153" t="s">
        <v>573</v>
      </c>
    </row>
    <row r="154" spans="1:11" ht="15.6" x14ac:dyDescent="0.3">
      <c r="A154" s="25" t="s">
        <v>213</v>
      </c>
      <c r="B154" s="31" t="s">
        <v>19</v>
      </c>
      <c r="C154" s="32" t="s">
        <v>200</v>
      </c>
      <c r="D154" s="9">
        <v>14709.727153598822</v>
      </c>
      <c r="E154" s="10">
        <v>0</v>
      </c>
      <c r="F154" s="10">
        <v>0</v>
      </c>
      <c r="G154" s="10">
        <f t="shared" si="39"/>
        <v>0</v>
      </c>
      <c r="H154" s="11">
        <f t="shared" si="40"/>
        <v>0</v>
      </c>
      <c r="I154" s="10">
        <f t="shared" si="41"/>
        <v>14709.727153598822</v>
      </c>
      <c r="J154" s="12">
        <f t="shared" si="42"/>
        <v>0</v>
      </c>
      <c r="K154" t="s">
        <v>574</v>
      </c>
    </row>
    <row r="155" spans="1:11" ht="15.6" x14ac:dyDescent="0.3">
      <c r="A155" s="25" t="s">
        <v>214</v>
      </c>
      <c r="B155" s="31" t="s">
        <v>76</v>
      </c>
      <c r="C155" s="32" t="s">
        <v>200</v>
      </c>
      <c r="D155" s="9">
        <v>3574.1333217226565</v>
      </c>
      <c r="E155" s="10">
        <v>0</v>
      </c>
      <c r="F155" s="10">
        <v>0</v>
      </c>
      <c r="G155" s="10">
        <f t="shared" si="39"/>
        <v>0</v>
      </c>
      <c r="H155" s="11">
        <f t="shared" si="40"/>
        <v>0</v>
      </c>
      <c r="I155" s="10">
        <f t="shared" si="41"/>
        <v>3574.1333217226565</v>
      </c>
      <c r="J155" s="12">
        <f t="shared" si="42"/>
        <v>0</v>
      </c>
      <c r="K155" t="s">
        <v>575</v>
      </c>
    </row>
    <row r="156" spans="1:11" ht="15.6" x14ac:dyDescent="0.3">
      <c r="A156" s="25" t="s">
        <v>215</v>
      </c>
      <c r="B156" s="31" t="s">
        <v>78</v>
      </c>
      <c r="C156" s="32" t="s">
        <v>200</v>
      </c>
      <c r="D156" s="9">
        <v>14662.299719092547</v>
      </c>
      <c r="E156" s="10">
        <v>0</v>
      </c>
      <c r="F156" s="10">
        <v>0</v>
      </c>
      <c r="G156" s="10">
        <f t="shared" si="39"/>
        <v>0</v>
      </c>
      <c r="H156" s="11">
        <f t="shared" si="40"/>
        <v>0</v>
      </c>
      <c r="I156" s="10">
        <f t="shared" si="41"/>
        <v>14662.299719092547</v>
      </c>
      <c r="J156" s="12">
        <f t="shared" si="42"/>
        <v>0</v>
      </c>
      <c r="K156" t="s">
        <v>576</v>
      </c>
    </row>
    <row r="157" spans="1:11" ht="15.6" x14ac:dyDescent="0.3">
      <c r="A157" s="25" t="s">
        <v>216</v>
      </c>
      <c r="B157" s="31" t="s">
        <v>31</v>
      </c>
      <c r="C157" s="32" t="s">
        <v>200</v>
      </c>
      <c r="D157" s="9">
        <v>2322.0380070477363</v>
      </c>
      <c r="E157" s="10">
        <v>0</v>
      </c>
      <c r="F157" s="10">
        <v>0</v>
      </c>
      <c r="G157" s="10">
        <f t="shared" si="39"/>
        <v>0</v>
      </c>
      <c r="H157" s="11">
        <f t="shared" si="40"/>
        <v>0</v>
      </c>
      <c r="I157" s="10">
        <f t="shared" si="41"/>
        <v>2322.0380070477363</v>
      </c>
      <c r="J157" s="12">
        <f t="shared" si="42"/>
        <v>0</v>
      </c>
      <c r="K157" t="s">
        <v>577</v>
      </c>
    </row>
    <row r="158" spans="1:11" ht="15.6" x14ac:dyDescent="0.3">
      <c r="A158" s="25" t="s">
        <v>217</v>
      </c>
      <c r="B158" s="31" t="s">
        <v>81</v>
      </c>
      <c r="C158" s="32" t="s">
        <v>200</v>
      </c>
      <c r="D158" s="9">
        <v>2878.5695307660303</v>
      </c>
      <c r="E158" s="10">
        <v>0</v>
      </c>
      <c r="F158" s="10">
        <v>0</v>
      </c>
      <c r="G158" s="10">
        <f t="shared" si="39"/>
        <v>0</v>
      </c>
      <c r="H158" s="11">
        <f t="shared" si="40"/>
        <v>0</v>
      </c>
      <c r="I158" s="10">
        <f t="shared" si="41"/>
        <v>2878.5695307660303</v>
      </c>
      <c r="J158" s="12">
        <f t="shared" si="42"/>
        <v>0</v>
      </c>
      <c r="K158" t="s">
        <v>578</v>
      </c>
    </row>
    <row r="159" spans="1:11" ht="15.6" x14ac:dyDescent="0.3">
      <c r="A159" s="25" t="s">
        <v>218</v>
      </c>
      <c r="B159" s="31" t="s">
        <v>83</v>
      </c>
      <c r="C159" s="32" t="s">
        <v>200</v>
      </c>
      <c r="D159" s="9">
        <v>2540.7171041222136</v>
      </c>
      <c r="E159" s="10">
        <v>1664</v>
      </c>
      <c r="F159" s="10">
        <v>0</v>
      </c>
      <c r="G159" s="10">
        <f t="shared" si="39"/>
        <v>0</v>
      </c>
      <c r="H159" s="11">
        <f t="shared" si="40"/>
        <v>1664</v>
      </c>
      <c r="I159" s="10">
        <f t="shared" si="41"/>
        <v>876.71710412221364</v>
      </c>
      <c r="J159" s="12">
        <f t="shared" si="42"/>
        <v>0.6549332065739335</v>
      </c>
      <c r="K159" t="s">
        <v>579</v>
      </c>
    </row>
    <row r="160" spans="1:11" ht="15.6" x14ac:dyDescent="0.3">
      <c r="A160" s="25" t="s">
        <v>219</v>
      </c>
      <c r="B160" s="31" t="s">
        <v>111</v>
      </c>
      <c r="C160" s="32" t="s">
        <v>200</v>
      </c>
      <c r="D160" s="9">
        <v>66047.506733117843</v>
      </c>
      <c r="E160" s="10">
        <v>0</v>
      </c>
      <c r="F160" s="10">
        <v>0</v>
      </c>
      <c r="G160" s="10">
        <f t="shared" si="39"/>
        <v>0</v>
      </c>
      <c r="H160" s="11">
        <f t="shared" si="40"/>
        <v>0</v>
      </c>
      <c r="I160" s="10">
        <f t="shared" si="41"/>
        <v>66047.506733117843</v>
      </c>
      <c r="J160" s="12">
        <f t="shared" si="42"/>
        <v>0</v>
      </c>
      <c r="K160" t="s">
        <v>580</v>
      </c>
    </row>
    <row r="161" spans="1:11" ht="15.6" x14ac:dyDescent="0.3">
      <c r="A161" s="25" t="s">
        <v>220</v>
      </c>
      <c r="B161" s="31" t="s">
        <v>87</v>
      </c>
      <c r="C161" s="32" t="s">
        <v>200</v>
      </c>
      <c r="D161" s="9">
        <v>988.6463</v>
      </c>
      <c r="E161" s="10">
        <v>0</v>
      </c>
      <c r="F161" s="10">
        <v>0</v>
      </c>
      <c r="G161" s="10">
        <f t="shared" si="39"/>
        <v>0</v>
      </c>
      <c r="H161" s="11">
        <f t="shared" si="40"/>
        <v>0</v>
      </c>
      <c r="I161" s="10">
        <f t="shared" si="41"/>
        <v>988.6463</v>
      </c>
      <c r="J161" s="12">
        <f t="shared" si="42"/>
        <v>0</v>
      </c>
      <c r="K161" t="s">
        <v>581</v>
      </c>
    </row>
    <row r="162" spans="1:11" ht="15.6" x14ac:dyDescent="0.3">
      <c r="A162" s="25" t="s">
        <v>221</v>
      </c>
      <c r="B162" s="31" t="s">
        <v>89</v>
      </c>
      <c r="C162" s="32" t="s">
        <v>200</v>
      </c>
      <c r="D162" s="9">
        <v>544.39769999999999</v>
      </c>
      <c r="E162" s="10">
        <v>0</v>
      </c>
      <c r="F162" s="10">
        <v>0</v>
      </c>
      <c r="G162" s="10">
        <f t="shared" si="39"/>
        <v>0</v>
      </c>
      <c r="H162" s="11">
        <f t="shared" si="40"/>
        <v>0</v>
      </c>
      <c r="I162" s="10">
        <f t="shared" si="41"/>
        <v>544.39769999999999</v>
      </c>
      <c r="J162" s="12">
        <f t="shared" si="42"/>
        <v>0</v>
      </c>
      <c r="K162" t="s">
        <v>582</v>
      </c>
    </row>
    <row r="163" spans="1:11" ht="15.6" x14ac:dyDescent="0.3">
      <c r="A163" s="1" t="s">
        <v>222</v>
      </c>
      <c r="B163" s="2" t="s">
        <v>223</v>
      </c>
      <c r="C163" s="23" t="s">
        <v>200</v>
      </c>
      <c r="D163" s="4">
        <f>+SUM(D164:D184)</f>
        <v>826380.25349999999</v>
      </c>
      <c r="E163" s="4">
        <f>+SUM(E164:E184)</f>
        <v>0</v>
      </c>
      <c r="F163" s="4">
        <f>+SUM(F164:F184)</f>
        <v>0</v>
      </c>
      <c r="G163" s="4">
        <f>+SUM(G164:G184)</f>
        <v>0</v>
      </c>
      <c r="H163" s="4">
        <f>+SUM(H164:H184)</f>
        <v>0</v>
      </c>
      <c r="I163" s="4">
        <f>+SUM(I164:I184)</f>
        <v>826380.25349999999</v>
      </c>
      <c r="J163" s="24">
        <f>IFERROR(H163/D163,0)</f>
        <v>0</v>
      </c>
      <c r="K163" t="s">
        <v>583</v>
      </c>
    </row>
    <row r="164" spans="1:11" ht="15.6" x14ac:dyDescent="0.3">
      <c r="A164" s="25" t="s">
        <v>224</v>
      </c>
      <c r="B164" s="31" t="s">
        <v>54</v>
      </c>
      <c r="C164" s="32" t="s">
        <v>200</v>
      </c>
      <c r="D164" s="33">
        <v>99964.112426636115</v>
      </c>
      <c r="E164" s="10">
        <v>0</v>
      </c>
      <c r="F164" s="10">
        <v>0</v>
      </c>
      <c r="G164" s="10">
        <f t="shared" ref="G164:G184" si="43">SUM(DK164+DL164+DM164+DN164+DW164+EE164+EM164+EN164+EO164+EP164+EQ164+ER164+ES164)</f>
        <v>0</v>
      </c>
      <c r="H164" s="11">
        <f t="shared" ref="H164:H184" si="44">+F164+E164</f>
        <v>0</v>
      </c>
      <c r="I164" s="10">
        <f t="shared" ref="I164:I184" si="45">+D164-H164</f>
        <v>99964.112426636115</v>
      </c>
      <c r="J164" s="12">
        <f t="shared" ref="J164:J184" si="46">IFERROR(H164/D164,0)</f>
        <v>0</v>
      </c>
      <c r="K164" t="s">
        <v>584</v>
      </c>
    </row>
    <row r="165" spans="1:11" ht="15.6" x14ac:dyDescent="0.3">
      <c r="A165" s="25" t="s">
        <v>224</v>
      </c>
      <c r="B165" s="31" t="s">
        <v>56</v>
      </c>
      <c r="C165" s="32" t="s">
        <v>200</v>
      </c>
      <c r="D165" s="33">
        <v>33304.621094464761</v>
      </c>
      <c r="E165" s="10">
        <v>0</v>
      </c>
      <c r="F165" s="10">
        <v>0</v>
      </c>
      <c r="G165" s="10">
        <f t="shared" si="43"/>
        <v>0</v>
      </c>
      <c r="H165" s="11">
        <f t="shared" si="44"/>
        <v>0</v>
      </c>
      <c r="I165" s="10">
        <f t="shared" si="45"/>
        <v>33304.621094464761</v>
      </c>
      <c r="J165" s="12">
        <f t="shared" si="46"/>
        <v>0</v>
      </c>
      <c r="K165" t="s">
        <v>584</v>
      </c>
    </row>
    <row r="166" spans="1:11" ht="15.6" x14ac:dyDescent="0.3">
      <c r="A166" s="25" t="s">
        <v>224</v>
      </c>
      <c r="B166" s="31" t="s">
        <v>58</v>
      </c>
      <c r="C166" s="32" t="s">
        <v>200</v>
      </c>
      <c r="D166" s="33">
        <v>54272.26326194065</v>
      </c>
      <c r="E166" s="10">
        <v>0</v>
      </c>
      <c r="F166" s="10">
        <v>0</v>
      </c>
      <c r="G166" s="10">
        <f t="shared" si="43"/>
        <v>0</v>
      </c>
      <c r="H166" s="11">
        <f t="shared" si="44"/>
        <v>0</v>
      </c>
      <c r="I166" s="10">
        <f t="shared" si="45"/>
        <v>54272.26326194065</v>
      </c>
      <c r="J166" s="12">
        <f t="shared" si="46"/>
        <v>0</v>
      </c>
      <c r="K166" t="s">
        <v>584</v>
      </c>
    </row>
    <row r="167" spans="1:11" ht="15.6" x14ac:dyDescent="0.3">
      <c r="A167" s="25" t="s">
        <v>224</v>
      </c>
      <c r="B167" s="31" t="s">
        <v>60</v>
      </c>
      <c r="C167" s="32" t="s">
        <v>200</v>
      </c>
      <c r="D167" s="33">
        <v>78538.456287157489</v>
      </c>
      <c r="E167" s="10">
        <v>0</v>
      </c>
      <c r="F167" s="10">
        <v>0</v>
      </c>
      <c r="G167" s="10">
        <f t="shared" si="43"/>
        <v>0</v>
      </c>
      <c r="H167" s="11">
        <f t="shared" si="44"/>
        <v>0</v>
      </c>
      <c r="I167" s="10">
        <f t="shared" si="45"/>
        <v>78538.456287157489</v>
      </c>
      <c r="J167" s="12">
        <f t="shared" si="46"/>
        <v>0</v>
      </c>
      <c r="K167" t="s">
        <v>584</v>
      </c>
    </row>
    <row r="168" spans="1:11" ht="15.6" x14ac:dyDescent="0.3">
      <c r="A168" s="25" t="s">
        <v>224</v>
      </c>
      <c r="B168" s="31" t="s">
        <v>27</v>
      </c>
      <c r="C168" s="32" t="s">
        <v>200</v>
      </c>
      <c r="D168" s="33">
        <v>107915.97781015545</v>
      </c>
      <c r="E168" s="10">
        <v>0</v>
      </c>
      <c r="F168" s="10">
        <v>0</v>
      </c>
      <c r="G168" s="10">
        <f t="shared" si="43"/>
        <v>0</v>
      </c>
      <c r="H168" s="11">
        <f t="shared" si="44"/>
        <v>0</v>
      </c>
      <c r="I168" s="10">
        <f t="shared" si="45"/>
        <v>107915.97781015545</v>
      </c>
      <c r="J168" s="12">
        <f t="shared" si="46"/>
        <v>0</v>
      </c>
      <c r="K168" t="s">
        <v>584</v>
      </c>
    </row>
    <row r="169" spans="1:11" ht="15.6" x14ac:dyDescent="0.3">
      <c r="A169" s="25" t="s">
        <v>224</v>
      </c>
      <c r="B169" s="31" t="s">
        <v>63</v>
      </c>
      <c r="C169" s="32" t="s">
        <v>200</v>
      </c>
      <c r="D169" s="33">
        <v>23040.690718141115</v>
      </c>
      <c r="E169" s="10">
        <v>0</v>
      </c>
      <c r="F169" s="10">
        <v>0</v>
      </c>
      <c r="G169" s="10">
        <f t="shared" si="43"/>
        <v>0</v>
      </c>
      <c r="H169" s="11">
        <f t="shared" si="44"/>
        <v>0</v>
      </c>
      <c r="I169" s="10">
        <f t="shared" si="45"/>
        <v>23040.690718141115</v>
      </c>
      <c r="J169" s="12">
        <f t="shared" si="46"/>
        <v>0</v>
      </c>
      <c r="K169" t="s">
        <v>584</v>
      </c>
    </row>
    <row r="170" spans="1:11" ht="15.6" x14ac:dyDescent="0.3">
      <c r="A170" s="25" t="s">
        <v>224</v>
      </c>
      <c r="B170" s="31" t="s">
        <v>16</v>
      </c>
      <c r="C170" s="32" t="s">
        <v>200</v>
      </c>
      <c r="D170" s="33">
        <v>98912.456714682412</v>
      </c>
      <c r="E170" s="10">
        <v>0</v>
      </c>
      <c r="F170" s="10">
        <v>0</v>
      </c>
      <c r="G170" s="10">
        <f t="shared" si="43"/>
        <v>0</v>
      </c>
      <c r="H170" s="11">
        <f t="shared" si="44"/>
        <v>0</v>
      </c>
      <c r="I170" s="10">
        <f t="shared" si="45"/>
        <v>98912.456714682412</v>
      </c>
      <c r="J170" s="12">
        <f t="shared" si="46"/>
        <v>0</v>
      </c>
      <c r="K170" t="s">
        <v>584</v>
      </c>
    </row>
    <row r="171" spans="1:11" ht="15.6" x14ac:dyDescent="0.3">
      <c r="A171" s="25" t="s">
        <v>224</v>
      </c>
      <c r="B171" s="31" t="s">
        <v>66</v>
      </c>
      <c r="C171" s="32" t="s">
        <v>200</v>
      </c>
      <c r="D171" s="33">
        <v>36338.408574592802</v>
      </c>
      <c r="E171" s="10">
        <v>0</v>
      </c>
      <c r="F171" s="10">
        <v>0</v>
      </c>
      <c r="G171" s="10">
        <f t="shared" si="43"/>
        <v>0</v>
      </c>
      <c r="H171" s="11">
        <f t="shared" si="44"/>
        <v>0</v>
      </c>
      <c r="I171" s="10">
        <f t="shared" si="45"/>
        <v>36338.408574592802</v>
      </c>
      <c r="J171" s="12">
        <f t="shared" si="46"/>
        <v>0</v>
      </c>
      <c r="K171" t="s">
        <v>584</v>
      </c>
    </row>
    <row r="172" spans="1:11" ht="15.6" x14ac:dyDescent="0.3">
      <c r="A172" s="25" t="s">
        <v>224</v>
      </c>
      <c r="B172" s="31" t="s">
        <v>68</v>
      </c>
      <c r="C172" s="32" t="s">
        <v>200</v>
      </c>
      <c r="D172" s="33">
        <v>143614.0294122292</v>
      </c>
      <c r="E172" s="10">
        <v>0</v>
      </c>
      <c r="F172" s="10">
        <v>0</v>
      </c>
      <c r="G172" s="10">
        <f t="shared" si="43"/>
        <v>0</v>
      </c>
      <c r="H172" s="11">
        <f t="shared" si="44"/>
        <v>0</v>
      </c>
      <c r="I172" s="10">
        <f t="shared" si="45"/>
        <v>143614.0294122292</v>
      </c>
      <c r="J172" s="12">
        <f t="shared" si="46"/>
        <v>0</v>
      </c>
      <c r="K172" t="s">
        <v>584</v>
      </c>
    </row>
    <row r="173" spans="1:11" ht="15.6" x14ac:dyDescent="0.3">
      <c r="A173" s="25" t="s">
        <v>224</v>
      </c>
      <c r="B173" s="31" t="s">
        <v>70</v>
      </c>
      <c r="C173" s="32" t="s">
        <v>200</v>
      </c>
      <c r="D173" s="33">
        <v>333.01998664952254</v>
      </c>
      <c r="E173" s="10">
        <v>0</v>
      </c>
      <c r="F173" s="10">
        <v>0</v>
      </c>
      <c r="G173" s="10">
        <f t="shared" si="43"/>
        <v>0</v>
      </c>
      <c r="H173" s="11">
        <f t="shared" si="44"/>
        <v>0</v>
      </c>
      <c r="I173" s="10">
        <f t="shared" si="45"/>
        <v>333.01998664952254</v>
      </c>
      <c r="J173" s="12">
        <f t="shared" si="46"/>
        <v>0</v>
      </c>
      <c r="K173" t="s">
        <v>584</v>
      </c>
    </row>
    <row r="174" spans="1:11" ht="15.6" x14ac:dyDescent="0.3">
      <c r="A174" s="25" t="s">
        <v>224</v>
      </c>
      <c r="B174" s="31" t="s">
        <v>72</v>
      </c>
      <c r="C174" s="32" t="s">
        <v>200</v>
      </c>
      <c r="D174" s="33">
        <v>21010.860292658279</v>
      </c>
      <c r="E174" s="10">
        <v>0</v>
      </c>
      <c r="F174" s="10">
        <v>0</v>
      </c>
      <c r="G174" s="10">
        <f t="shared" si="43"/>
        <v>0</v>
      </c>
      <c r="H174" s="11">
        <f t="shared" si="44"/>
        <v>0</v>
      </c>
      <c r="I174" s="10">
        <f t="shared" si="45"/>
        <v>21010.860292658279</v>
      </c>
      <c r="J174" s="12">
        <f t="shared" si="46"/>
        <v>0</v>
      </c>
      <c r="K174" t="s">
        <v>584</v>
      </c>
    </row>
    <row r="175" spans="1:11" ht="15.6" x14ac:dyDescent="0.3">
      <c r="A175" s="25" t="s">
        <v>224</v>
      </c>
      <c r="B175" s="31" t="s">
        <v>29</v>
      </c>
      <c r="C175" s="32" t="s">
        <v>200</v>
      </c>
      <c r="D175" s="33">
        <v>18703.429205841498</v>
      </c>
      <c r="E175" s="10">
        <v>0</v>
      </c>
      <c r="F175" s="10">
        <v>0</v>
      </c>
      <c r="G175" s="10">
        <f t="shared" si="43"/>
        <v>0</v>
      </c>
      <c r="H175" s="11">
        <f t="shared" si="44"/>
        <v>0</v>
      </c>
      <c r="I175" s="10">
        <f t="shared" si="45"/>
        <v>18703.429205841498</v>
      </c>
      <c r="J175" s="12">
        <f t="shared" si="46"/>
        <v>0</v>
      </c>
      <c r="K175" t="s">
        <v>584</v>
      </c>
    </row>
    <row r="176" spans="1:11" ht="15.6" x14ac:dyDescent="0.3">
      <c r="A176" s="25" t="s">
        <v>224</v>
      </c>
      <c r="B176" s="31" t="s">
        <v>19</v>
      </c>
      <c r="C176" s="32" t="s">
        <v>200</v>
      </c>
      <c r="D176" s="33">
        <v>15002.776991731587</v>
      </c>
      <c r="E176" s="10">
        <v>0</v>
      </c>
      <c r="F176" s="10">
        <v>0</v>
      </c>
      <c r="G176" s="10">
        <f t="shared" si="43"/>
        <v>0</v>
      </c>
      <c r="H176" s="11">
        <f t="shared" si="44"/>
        <v>0</v>
      </c>
      <c r="I176" s="10">
        <f t="shared" si="45"/>
        <v>15002.776991731587</v>
      </c>
      <c r="J176" s="12">
        <f t="shared" si="46"/>
        <v>0</v>
      </c>
      <c r="K176" t="s">
        <v>584</v>
      </c>
    </row>
    <row r="177" spans="1:11" ht="15.6" x14ac:dyDescent="0.3">
      <c r="A177" s="25" t="s">
        <v>224</v>
      </c>
      <c r="B177" s="31" t="s">
        <v>76</v>
      </c>
      <c r="C177" s="32" t="s">
        <v>200</v>
      </c>
      <c r="D177" s="33">
        <v>3645.766700737458</v>
      </c>
      <c r="E177" s="10">
        <v>0</v>
      </c>
      <c r="F177" s="10">
        <v>0</v>
      </c>
      <c r="G177" s="10">
        <f t="shared" si="43"/>
        <v>0</v>
      </c>
      <c r="H177" s="11">
        <f t="shared" si="44"/>
        <v>0</v>
      </c>
      <c r="I177" s="10">
        <f t="shared" si="45"/>
        <v>3645.766700737458</v>
      </c>
      <c r="J177" s="12">
        <f t="shared" si="46"/>
        <v>0</v>
      </c>
      <c r="K177" t="s">
        <v>584</v>
      </c>
    </row>
    <row r="178" spans="1:11" ht="15.6" x14ac:dyDescent="0.3">
      <c r="A178" s="25" t="s">
        <v>224</v>
      </c>
      <c r="B178" s="31" t="s">
        <v>78</v>
      </c>
      <c r="C178" s="32" t="s">
        <v>200</v>
      </c>
      <c r="D178" s="33">
        <v>14956.153681895534</v>
      </c>
      <c r="E178" s="10">
        <v>0</v>
      </c>
      <c r="F178" s="10">
        <v>0</v>
      </c>
      <c r="G178" s="10">
        <f t="shared" si="43"/>
        <v>0</v>
      </c>
      <c r="H178" s="11">
        <f t="shared" si="44"/>
        <v>0</v>
      </c>
      <c r="I178" s="10">
        <f t="shared" si="45"/>
        <v>14956.153681895534</v>
      </c>
      <c r="J178" s="12">
        <f t="shared" si="46"/>
        <v>0</v>
      </c>
      <c r="K178" t="s">
        <v>584</v>
      </c>
    </row>
    <row r="179" spans="1:11" ht="15.6" x14ac:dyDescent="0.3">
      <c r="A179" s="25" t="s">
        <v>224</v>
      </c>
      <c r="B179" s="31" t="s">
        <v>31</v>
      </c>
      <c r="C179" s="32" t="s">
        <v>200</v>
      </c>
      <c r="D179" s="33">
        <v>2368.3225997353861</v>
      </c>
      <c r="E179" s="10">
        <v>0</v>
      </c>
      <c r="F179" s="10">
        <v>0</v>
      </c>
      <c r="G179" s="10">
        <f t="shared" si="43"/>
        <v>0</v>
      </c>
      <c r="H179" s="11">
        <f t="shared" si="44"/>
        <v>0</v>
      </c>
      <c r="I179" s="10">
        <f t="shared" si="45"/>
        <v>2368.3225997353861</v>
      </c>
      <c r="J179" s="12">
        <f t="shared" si="46"/>
        <v>0</v>
      </c>
      <c r="K179" t="s">
        <v>584</v>
      </c>
    </row>
    <row r="180" spans="1:11" ht="15.6" x14ac:dyDescent="0.3">
      <c r="A180" s="25" t="s">
        <v>224</v>
      </c>
      <c r="B180" s="31" t="s">
        <v>81</v>
      </c>
      <c r="C180" s="32" t="s">
        <v>200</v>
      </c>
      <c r="D180" s="33">
        <v>2936.8613818436356</v>
      </c>
      <c r="E180" s="10">
        <v>0</v>
      </c>
      <c r="F180" s="10">
        <v>0</v>
      </c>
      <c r="G180" s="10">
        <f t="shared" si="43"/>
        <v>0</v>
      </c>
      <c r="H180" s="11">
        <f t="shared" si="44"/>
        <v>0</v>
      </c>
      <c r="I180" s="10">
        <f t="shared" si="45"/>
        <v>2936.8613818436356</v>
      </c>
      <c r="J180" s="12">
        <f t="shared" si="46"/>
        <v>0</v>
      </c>
      <c r="K180" t="s">
        <v>584</v>
      </c>
    </row>
    <row r="181" spans="1:11" ht="15.6" x14ac:dyDescent="0.3">
      <c r="A181" s="25" t="s">
        <v>224</v>
      </c>
      <c r="B181" s="31" t="s">
        <v>83</v>
      </c>
      <c r="C181" s="32" t="s">
        <v>200</v>
      </c>
      <c r="D181" s="33">
        <v>2590.6370811487359</v>
      </c>
      <c r="E181" s="10">
        <v>0</v>
      </c>
      <c r="F181" s="10">
        <v>0</v>
      </c>
      <c r="G181" s="10">
        <f t="shared" si="43"/>
        <v>0</v>
      </c>
      <c r="H181" s="11">
        <f t="shared" si="44"/>
        <v>0</v>
      </c>
      <c r="I181" s="10">
        <f t="shared" si="45"/>
        <v>2590.6370811487359</v>
      </c>
      <c r="J181" s="12">
        <f t="shared" si="46"/>
        <v>0</v>
      </c>
      <c r="K181" t="s">
        <v>584</v>
      </c>
    </row>
    <row r="182" spans="1:11" ht="15.6" x14ac:dyDescent="0.3">
      <c r="A182" s="25" t="s">
        <v>224</v>
      </c>
      <c r="B182" s="31" t="s">
        <v>111</v>
      </c>
      <c r="C182" s="32" t="s">
        <v>200</v>
      </c>
      <c r="D182" s="33">
        <v>67367.70427775837</v>
      </c>
      <c r="E182" s="10">
        <v>0</v>
      </c>
      <c r="F182" s="10">
        <v>0</v>
      </c>
      <c r="G182" s="10">
        <f t="shared" si="43"/>
        <v>0</v>
      </c>
      <c r="H182" s="11">
        <f t="shared" si="44"/>
        <v>0</v>
      </c>
      <c r="I182" s="10">
        <f t="shared" si="45"/>
        <v>67367.70427775837</v>
      </c>
      <c r="J182" s="12">
        <f t="shared" si="46"/>
        <v>0</v>
      </c>
      <c r="K182" t="s">
        <v>584</v>
      </c>
    </row>
    <row r="183" spans="1:11" ht="15.6" x14ac:dyDescent="0.3">
      <c r="A183" s="25" t="s">
        <v>224</v>
      </c>
      <c r="B183" s="31" t="s">
        <v>87</v>
      </c>
      <c r="C183" s="32" t="s">
        <v>200</v>
      </c>
      <c r="D183" s="33">
        <v>1008.4192999999999</v>
      </c>
      <c r="E183" s="10">
        <v>0</v>
      </c>
      <c r="F183" s="10">
        <v>0</v>
      </c>
      <c r="G183" s="10">
        <f t="shared" si="43"/>
        <v>0</v>
      </c>
      <c r="H183" s="11">
        <f t="shared" si="44"/>
        <v>0</v>
      </c>
      <c r="I183" s="10">
        <f t="shared" si="45"/>
        <v>1008.4192999999999</v>
      </c>
      <c r="J183" s="12">
        <f t="shared" si="46"/>
        <v>0</v>
      </c>
      <c r="K183" t="s">
        <v>584</v>
      </c>
    </row>
    <row r="184" spans="1:11" ht="15.6" x14ac:dyDescent="0.3">
      <c r="A184" s="25" t="s">
        <v>224</v>
      </c>
      <c r="B184" s="31" t="s">
        <v>89</v>
      </c>
      <c r="C184" s="32" t="s">
        <v>200</v>
      </c>
      <c r="D184" s="33">
        <v>555.28570000000002</v>
      </c>
      <c r="E184" s="10">
        <v>0</v>
      </c>
      <c r="F184" s="10">
        <v>0</v>
      </c>
      <c r="G184" s="10">
        <f t="shared" si="43"/>
        <v>0</v>
      </c>
      <c r="H184" s="11">
        <f t="shared" si="44"/>
        <v>0</v>
      </c>
      <c r="I184" s="10">
        <f t="shared" si="45"/>
        <v>555.28570000000002</v>
      </c>
      <c r="J184" s="12">
        <f t="shared" si="46"/>
        <v>0</v>
      </c>
      <c r="K184" t="s">
        <v>584</v>
      </c>
    </row>
    <row r="185" spans="1:11" ht="15.6" x14ac:dyDescent="0.3">
      <c r="A185" s="1" t="s">
        <v>225</v>
      </c>
      <c r="B185" s="34" t="s">
        <v>226</v>
      </c>
      <c r="C185" s="18" t="s">
        <v>51</v>
      </c>
      <c r="D185" s="4">
        <f>SUM(D186+D201+D214+D226)</f>
        <v>15943.877</v>
      </c>
      <c r="E185" s="4">
        <f>SUM(E186+E201+E214+E226)</f>
        <v>271.19839999999999</v>
      </c>
      <c r="F185" s="4">
        <f>SUM(F186+F201+F214+F226)</f>
        <v>0</v>
      </c>
      <c r="G185" s="4">
        <f>SUM(G186+G201+G214+G226)</f>
        <v>0</v>
      </c>
      <c r="H185" s="4">
        <f>SUM(H186+H201+H214+H226)</f>
        <v>271.19839999999999</v>
      </c>
      <c r="I185" s="4">
        <f>SUM(I186+I201+I214+I226)</f>
        <v>15672.678599999999</v>
      </c>
      <c r="J185" s="5">
        <f>IFERROR(H185/D185,0)</f>
        <v>1.7009564235850538E-2</v>
      </c>
      <c r="K185" t="s">
        <v>585</v>
      </c>
    </row>
    <row r="186" spans="1:11" ht="15.6" x14ac:dyDescent="0.3">
      <c r="A186" s="1" t="s">
        <v>227</v>
      </c>
      <c r="B186" s="2" t="s">
        <v>228</v>
      </c>
      <c r="C186" s="18" t="s">
        <v>51</v>
      </c>
      <c r="D186" s="4">
        <f>SUM(D187:D200)</f>
        <v>6805.12</v>
      </c>
      <c r="E186" s="4">
        <f>SUM(E187:E200)</f>
        <v>38.72</v>
      </c>
      <c r="F186" s="4">
        <f>SUM(F187:F200)</f>
        <v>0</v>
      </c>
      <c r="G186" s="4">
        <f>SUM(G187:G200)</f>
        <v>0</v>
      </c>
      <c r="H186" s="4">
        <f>SUM(H187:H200)</f>
        <v>38.72</v>
      </c>
      <c r="I186" s="4">
        <f>SUM(I187:I200)</f>
        <v>6766.4</v>
      </c>
      <c r="J186" s="5">
        <f t="shared" ref="J186:J200" si="47">IFERROR(H186/D186,0)</f>
        <v>5.6898335371014762E-3</v>
      </c>
      <c r="K186" t="s">
        <v>586</v>
      </c>
    </row>
    <row r="187" spans="1:11" ht="15.6" x14ac:dyDescent="0.3">
      <c r="A187" s="6" t="s">
        <v>229</v>
      </c>
      <c r="B187" s="31" t="s">
        <v>54</v>
      </c>
      <c r="C187" s="32" t="s">
        <v>51</v>
      </c>
      <c r="D187" s="9">
        <v>459.62</v>
      </c>
      <c r="E187" s="11">
        <v>38.72</v>
      </c>
      <c r="F187" s="11">
        <v>0</v>
      </c>
      <c r="G187" s="11">
        <f t="shared" ref="G187:G200" si="48">SUM(DK187+DL187+DM187+DN187+DW187+EE187+EM187+EN187+EO187+EP187+EQ187+ER187+ES187)</f>
        <v>0</v>
      </c>
      <c r="H187" s="11">
        <f t="shared" ref="H187:H200" si="49">+F187+E187</f>
        <v>38.72</v>
      </c>
      <c r="I187" s="10">
        <f t="shared" ref="I187:I200" si="50">+D187-H187</f>
        <v>420.9</v>
      </c>
      <c r="J187" s="12">
        <f t="shared" si="47"/>
        <v>8.4243505504547234E-2</v>
      </c>
      <c r="K187" t="s">
        <v>587</v>
      </c>
    </row>
    <row r="188" spans="1:11" ht="15.6" x14ac:dyDescent="0.3">
      <c r="A188" s="6" t="s">
        <v>230</v>
      </c>
      <c r="B188" s="31" t="s">
        <v>56</v>
      </c>
      <c r="C188" s="32" t="s">
        <v>51</v>
      </c>
      <c r="D188" s="9">
        <v>304.13</v>
      </c>
      <c r="E188" s="11">
        <v>0</v>
      </c>
      <c r="F188" s="11">
        <v>0</v>
      </c>
      <c r="G188" s="11">
        <f t="shared" si="48"/>
        <v>0</v>
      </c>
      <c r="H188" s="11">
        <f t="shared" si="49"/>
        <v>0</v>
      </c>
      <c r="I188" s="10">
        <f t="shared" si="50"/>
        <v>304.13</v>
      </c>
      <c r="J188" s="12">
        <f t="shared" si="47"/>
        <v>0</v>
      </c>
      <c r="K188" t="s">
        <v>588</v>
      </c>
    </row>
    <row r="189" spans="1:11" ht="15.6" x14ac:dyDescent="0.3">
      <c r="A189" s="6" t="s">
        <v>231</v>
      </c>
      <c r="B189" s="31" t="s">
        <v>58</v>
      </c>
      <c r="C189" s="32" t="s">
        <v>51</v>
      </c>
      <c r="D189" s="9">
        <v>1929.7</v>
      </c>
      <c r="E189" s="11">
        <v>0</v>
      </c>
      <c r="F189" s="11">
        <v>0</v>
      </c>
      <c r="G189" s="11">
        <f t="shared" si="48"/>
        <v>0</v>
      </c>
      <c r="H189" s="11">
        <f t="shared" si="49"/>
        <v>0</v>
      </c>
      <c r="I189" s="10">
        <f t="shared" si="50"/>
        <v>1929.7</v>
      </c>
      <c r="J189" s="12">
        <f t="shared" si="47"/>
        <v>0</v>
      </c>
      <c r="K189" t="s">
        <v>589</v>
      </c>
    </row>
    <row r="190" spans="1:11" ht="15.6" x14ac:dyDescent="0.3">
      <c r="A190" s="6" t="s">
        <v>232</v>
      </c>
      <c r="B190" s="31" t="s">
        <v>60</v>
      </c>
      <c r="C190" s="32" t="s">
        <v>51</v>
      </c>
      <c r="D190" s="9">
        <v>1346.55</v>
      </c>
      <c r="E190" s="11">
        <v>0</v>
      </c>
      <c r="F190" s="11">
        <v>0</v>
      </c>
      <c r="G190" s="11">
        <f t="shared" si="48"/>
        <v>0</v>
      </c>
      <c r="H190" s="11">
        <f t="shared" si="49"/>
        <v>0</v>
      </c>
      <c r="I190" s="10">
        <f t="shared" si="50"/>
        <v>1346.55</v>
      </c>
      <c r="J190" s="12">
        <f t="shared" si="47"/>
        <v>0</v>
      </c>
      <c r="K190" t="s">
        <v>590</v>
      </c>
    </row>
    <row r="191" spans="1:11" ht="15.6" x14ac:dyDescent="0.3">
      <c r="A191" s="6" t="s">
        <v>233</v>
      </c>
      <c r="B191" s="31" t="s">
        <v>27</v>
      </c>
      <c r="C191" s="32" t="s">
        <v>51</v>
      </c>
      <c r="D191" s="9">
        <v>1625.472</v>
      </c>
      <c r="E191" s="11">
        <v>0</v>
      </c>
      <c r="F191" s="11">
        <v>0</v>
      </c>
      <c r="G191" s="11">
        <f t="shared" si="48"/>
        <v>0</v>
      </c>
      <c r="H191" s="11">
        <f t="shared" si="49"/>
        <v>0</v>
      </c>
      <c r="I191" s="10">
        <f t="shared" si="50"/>
        <v>1625.472</v>
      </c>
      <c r="J191" s="12">
        <f t="shared" si="47"/>
        <v>0</v>
      </c>
      <c r="K191" t="s">
        <v>591</v>
      </c>
    </row>
    <row r="192" spans="1:11" ht="15.6" x14ac:dyDescent="0.3">
      <c r="A192" s="6" t="s">
        <v>234</v>
      </c>
      <c r="B192" s="31" t="s">
        <v>63</v>
      </c>
      <c r="C192" s="32" t="s">
        <v>51</v>
      </c>
      <c r="D192" s="9">
        <v>155.65799999999999</v>
      </c>
      <c r="E192" s="11">
        <v>0</v>
      </c>
      <c r="F192" s="11">
        <v>0</v>
      </c>
      <c r="G192" s="11">
        <f t="shared" si="48"/>
        <v>0</v>
      </c>
      <c r="H192" s="11">
        <f t="shared" si="49"/>
        <v>0</v>
      </c>
      <c r="I192" s="10">
        <f t="shared" si="50"/>
        <v>155.65799999999999</v>
      </c>
      <c r="J192" s="12">
        <f t="shared" si="47"/>
        <v>0</v>
      </c>
      <c r="K192" t="s">
        <v>592</v>
      </c>
    </row>
    <row r="193" spans="1:11" ht="15.6" x14ac:dyDescent="0.3">
      <c r="A193" s="6" t="s">
        <v>235</v>
      </c>
      <c r="B193" s="31" t="s">
        <v>16</v>
      </c>
      <c r="C193" s="32" t="s">
        <v>51</v>
      </c>
      <c r="D193" s="9">
        <v>785.7</v>
      </c>
      <c r="E193" s="11">
        <v>0</v>
      </c>
      <c r="F193" s="11">
        <v>0</v>
      </c>
      <c r="G193" s="11">
        <f t="shared" si="48"/>
        <v>0</v>
      </c>
      <c r="H193" s="11">
        <f t="shared" si="49"/>
        <v>0</v>
      </c>
      <c r="I193" s="10">
        <f t="shared" si="50"/>
        <v>785.7</v>
      </c>
      <c r="J193" s="12">
        <f t="shared" si="47"/>
        <v>0</v>
      </c>
      <c r="K193" t="s">
        <v>593</v>
      </c>
    </row>
    <row r="194" spans="1:11" ht="15.6" x14ac:dyDescent="0.3">
      <c r="A194" s="6" t="s">
        <v>236</v>
      </c>
      <c r="B194" s="31" t="s">
        <v>66</v>
      </c>
      <c r="C194" s="32" t="s">
        <v>51</v>
      </c>
      <c r="D194" s="9">
        <v>95</v>
      </c>
      <c r="E194" s="11">
        <v>0</v>
      </c>
      <c r="F194" s="11">
        <v>0</v>
      </c>
      <c r="G194" s="11">
        <f t="shared" si="48"/>
        <v>0</v>
      </c>
      <c r="H194" s="11">
        <f t="shared" si="49"/>
        <v>0</v>
      </c>
      <c r="I194" s="10">
        <f t="shared" si="50"/>
        <v>95</v>
      </c>
      <c r="J194" s="12">
        <f t="shared" si="47"/>
        <v>0</v>
      </c>
      <c r="K194" t="s">
        <v>594</v>
      </c>
    </row>
    <row r="195" spans="1:11" ht="15.6" x14ac:dyDescent="0.3">
      <c r="A195" s="6" t="s">
        <v>237</v>
      </c>
      <c r="B195" s="31" t="s">
        <v>29</v>
      </c>
      <c r="C195" s="32" t="s">
        <v>51</v>
      </c>
      <c r="D195" s="9">
        <v>26.79</v>
      </c>
      <c r="E195" s="11">
        <v>0</v>
      </c>
      <c r="F195" s="11">
        <v>0</v>
      </c>
      <c r="G195" s="11">
        <f t="shared" si="48"/>
        <v>0</v>
      </c>
      <c r="H195" s="11">
        <f t="shared" si="49"/>
        <v>0</v>
      </c>
      <c r="I195" s="10">
        <f t="shared" si="50"/>
        <v>26.79</v>
      </c>
      <c r="J195" s="12">
        <f t="shared" si="47"/>
        <v>0</v>
      </c>
      <c r="K195" t="s">
        <v>595</v>
      </c>
    </row>
    <row r="196" spans="1:11" ht="15.6" x14ac:dyDescent="0.3">
      <c r="A196" s="6" t="s">
        <v>238</v>
      </c>
      <c r="B196" s="31" t="s">
        <v>19</v>
      </c>
      <c r="C196" s="32" t="s">
        <v>51</v>
      </c>
      <c r="D196" s="9">
        <v>9.6999999999999993</v>
      </c>
      <c r="E196" s="11">
        <v>0</v>
      </c>
      <c r="F196" s="11">
        <v>0</v>
      </c>
      <c r="G196" s="11">
        <f t="shared" si="48"/>
        <v>0</v>
      </c>
      <c r="H196" s="11">
        <f t="shared" si="49"/>
        <v>0</v>
      </c>
      <c r="I196" s="10">
        <f t="shared" si="50"/>
        <v>9.6999999999999993</v>
      </c>
      <c r="J196" s="12">
        <f t="shared" si="47"/>
        <v>0</v>
      </c>
      <c r="K196" t="s">
        <v>596</v>
      </c>
    </row>
    <row r="197" spans="1:11" ht="15.6" x14ac:dyDescent="0.3">
      <c r="A197" s="6" t="s">
        <v>239</v>
      </c>
      <c r="B197" s="31" t="s">
        <v>76</v>
      </c>
      <c r="C197" s="32" t="s">
        <v>51</v>
      </c>
      <c r="D197" s="9">
        <v>6.1</v>
      </c>
      <c r="E197" s="11">
        <v>0</v>
      </c>
      <c r="F197" s="11">
        <v>0</v>
      </c>
      <c r="G197" s="11">
        <f t="shared" si="48"/>
        <v>0</v>
      </c>
      <c r="H197" s="11">
        <f t="shared" si="49"/>
        <v>0</v>
      </c>
      <c r="I197" s="10">
        <f t="shared" si="50"/>
        <v>6.1</v>
      </c>
      <c r="J197" s="12">
        <f t="shared" si="47"/>
        <v>0</v>
      </c>
      <c r="K197" t="s">
        <v>597</v>
      </c>
    </row>
    <row r="198" spans="1:11" ht="15.6" x14ac:dyDescent="0.3">
      <c r="A198" s="6" t="s">
        <v>240</v>
      </c>
      <c r="B198" s="31" t="s">
        <v>31</v>
      </c>
      <c r="C198" s="32" t="s">
        <v>51</v>
      </c>
      <c r="D198" s="9">
        <v>20.6</v>
      </c>
      <c r="E198" s="11">
        <v>0</v>
      </c>
      <c r="F198" s="11">
        <v>0</v>
      </c>
      <c r="G198" s="11">
        <f t="shared" si="48"/>
        <v>0</v>
      </c>
      <c r="H198" s="11">
        <f t="shared" si="49"/>
        <v>0</v>
      </c>
      <c r="I198" s="10">
        <f t="shared" si="50"/>
        <v>20.6</v>
      </c>
      <c r="J198" s="12">
        <f t="shared" si="47"/>
        <v>0</v>
      </c>
      <c r="K198" t="s">
        <v>598</v>
      </c>
    </row>
    <row r="199" spans="1:11" ht="15.6" x14ac:dyDescent="0.3">
      <c r="A199" s="6" t="s">
        <v>241</v>
      </c>
      <c r="B199" s="31" t="s">
        <v>111</v>
      </c>
      <c r="C199" s="32" t="s">
        <v>51</v>
      </c>
      <c r="D199" s="9">
        <v>39.200000000000003</v>
      </c>
      <c r="E199" s="11">
        <v>0</v>
      </c>
      <c r="F199" s="11">
        <v>0</v>
      </c>
      <c r="G199" s="11">
        <f t="shared" si="48"/>
        <v>0</v>
      </c>
      <c r="H199" s="11">
        <f t="shared" si="49"/>
        <v>0</v>
      </c>
      <c r="I199" s="10">
        <f t="shared" si="50"/>
        <v>39.200000000000003</v>
      </c>
      <c r="J199" s="12">
        <f t="shared" si="47"/>
        <v>0</v>
      </c>
      <c r="K199" t="s">
        <v>599</v>
      </c>
    </row>
    <row r="200" spans="1:11" ht="15.6" x14ac:dyDescent="0.3">
      <c r="A200" s="6" t="s">
        <v>242</v>
      </c>
      <c r="B200" s="31" t="s">
        <v>89</v>
      </c>
      <c r="C200" s="32" t="s">
        <v>51</v>
      </c>
      <c r="D200" s="9">
        <v>0.9</v>
      </c>
      <c r="E200" s="11">
        <v>0</v>
      </c>
      <c r="F200" s="11">
        <v>0</v>
      </c>
      <c r="G200" s="11">
        <f t="shared" si="48"/>
        <v>0</v>
      </c>
      <c r="H200" s="11">
        <f t="shared" si="49"/>
        <v>0</v>
      </c>
      <c r="I200" s="10">
        <f t="shared" si="50"/>
        <v>0.9</v>
      </c>
      <c r="J200" s="12">
        <f t="shared" si="47"/>
        <v>0</v>
      </c>
      <c r="K200" t="s">
        <v>600</v>
      </c>
    </row>
    <row r="201" spans="1:11" ht="15.6" x14ac:dyDescent="0.3">
      <c r="A201" s="1" t="s">
        <v>243</v>
      </c>
      <c r="B201" s="2" t="s">
        <v>244</v>
      </c>
      <c r="C201" s="18" t="s">
        <v>51</v>
      </c>
      <c r="D201" s="4">
        <f>SUM(D202:D213)</f>
        <v>1142.597</v>
      </c>
      <c r="E201" s="4">
        <f>SUM(E202:E213)</f>
        <v>0</v>
      </c>
      <c r="F201" s="4">
        <f>SUM(F202:F213)</f>
        <v>0</v>
      </c>
      <c r="G201" s="4">
        <f>SUM(G202:G213)</f>
        <v>0</v>
      </c>
      <c r="H201" s="4">
        <f>SUM(H202:H213)</f>
        <v>0</v>
      </c>
      <c r="I201" s="4">
        <f>SUM(I202:I213)</f>
        <v>1142.597</v>
      </c>
      <c r="J201" s="5">
        <f t="shared" ref="J201:J213" si="51">IFERROR(H201/D201,0)</f>
        <v>0</v>
      </c>
      <c r="K201" t="s">
        <v>601</v>
      </c>
    </row>
    <row r="202" spans="1:11" ht="15.6" x14ac:dyDescent="0.3">
      <c r="A202" s="6" t="s">
        <v>245</v>
      </c>
      <c r="B202" s="31" t="s">
        <v>54</v>
      </c>
      <c r="C202" s="32" t="s">
        <v>51</v>
      </c>
      <c r="D202" s="14">
        <v>557.81100000000004</v>
      </c>
      <c r="E202" s="11">
        <v>0</v>
      </c>
      <c r="F202" s="11">
        <v>0</v>
      </c>
      <c r="G202" s="11">
        <f t="shared" ref="G202:G213" si="52">SUM(DK202+DL202+DM202+DN202+DW202+EE202+EM202+EN202+EO202+EP202+EQ202+ER202+ES202)</f>
        <v>0</v>
      </c>
      <c r="H202" s="11">
        <f t="shared" ref="H202:H213" si="53">+F202+E202</f>
        <v>0</v>
      </c>
      <c r="I202" s="10">
        <f t="shared" ref="I202:I213" si="54">+D202-H202</f>
        <v>557.81100000000004</v>
      </c>
      <c r="J202" s="12">
        <f t="shared" si="51"/>
        <v>0</v>
      </c>
      <c r="K202" t="s">
        <v>602</v>
      </c>
    </row>
    <row r="203" spans="1:11" ht="15.6" x14ac:dyDescent="0.3">
      <c r="A203" s="6" t="s">
        <v>246</v>
      </c>
      <c r="B203" s="31" t="s">
        <v>56</v>
      </c>
      <c r="C203" s="32" t="s">
        <v>51</v>
      </c>
      <c r="D203" s="14">
        <v>64.947000000000003</v>
      </c>
      <c r="E203" s="11">
        <v>0</v>
      </c>
      <c r="F203" s="11">
        <v>0</v>
      </c>
      <c r="G203" s="11">
        <f t="shared" si="52"/>
        <v>0</v>
      </c>
      <c r="H203" s="11">
        <f t="shared" si="53"/>
        <v>0</v>
      </c>
      <c r="I203" s="10">
        <f t="shared" si="54"/>
        <v>64.947000000000003</v>
      </c>
      <c r="J203" s="12">
        <f t="shared" si="51"/>
        <v>0</v>
      </c>
      <c r="K203" t="s">
        <v>603</v>
      </c>
    </row>
    <row r="204" spans="1:11" ht="15.6" x14ac:dyDescent="0.3">
      <c r="A204" s="6" t="s">
        <v>247</v>
      </c>
      <c r="B204" s="31" t="s">
        <v>58</v>
      </c>
      <c r="C204" s="32" t="s">
        <v>51</v>
      </c>
      <c r="D204" s="14">
        <v>46.7</v>
      </c>
      <c r="E204" s="11">
        <v>0</v>
      </c>
      <c r="F204" s="11">
        <v>0</v>
      </c>
      <c r="G204" s="11">
        <f t="shared" si="52"/>
        <v>0</v>
      </c>
      <c r="H204" s="11">
        <f t="shared" si="53"/>
        <v>0</v>
      </c>
      <c r="I204" s="10">
        <f t="shared" si="54"/>
        <v>46.7</v>
      </c>
      <c r="J204" s="12">
        <f t="shared" si="51"/>
        <v>0</v>
      </c>
      <c r="K204" t="s">
        <v>604</v>
      </c>
    </row>
    <row r="205" spans="1:11" ht="15.6" x14ac:dyDescent="0.3">
      <c r="A205" s="6" t="s">
        <v>248</v>
      </c>
      <c r="B205" s="31" t="s">
        <v>60</v>
      </c>
      <c r="C205" s="32" t="s">
        <v>51</v>
      </c>
      <c r="D205" s="14">
        <v>1.04</v>
      </c>
      <c r="E205" s="11">
        <v>0</v>
      </c>
      <c r="F205" s="11">
        <v>0</v>
      </c>
      <c r="G205" s="11">
        <f t="shared" si="52"/>
        <v>0</v>
      </c>
      <c r="H205" s="11">
        <f t="shared" si="53"/>
        <v>0</v>
      </c>
      <c r="I205" s="10">
        <f t="shared" si="54"/>
        <v>1.04</v>
      </c>
      <c r="J205" s="12">
        <f t="shared" si="51"/>
        <v>0</v>
      </c>
      <c r="K205" t="s">
        <v>605</v>
      </c>
    </row>
    <row r="206" spans="1:11" ht="15.6" x14ac:dyDescent="0.3">
      <c r="A206" s="6" t="s">
        <v>249</v>
      </c>
      <c r="B206" s="31" t="s">
        <v>27</v>
      </c>
      <c r="C206" s="32" t="s">
        <v>51</v>
      </c>
      <c r="D206" s="14">
        <v>164.45699999999999</v>
      </c>
      <c r="E206" s="11">
        <v>0</v>
      </c>
      <c r="F206" s="11">
        <v>0</v>
      </c>
      <c r="G206" s="11">
        <f t="shared" si="52"/>
        <v>0</v>
      </c>
      <c r="H206" s="11">
        <f t="shared" si="53"/>
        <v>0</v>
      </c>
      <c r="I206" s="10">
        <f t="shared" si="54"/>
        <v>164.45699999999999</v>
      </c>
      <c r="J206" s="12">
        <f t="shared" si="51"/>
        <v>0</v>
      </c>
      <c r="K206" t="s">
        <v>606</v>
      </c>
    </row>
    <row r="207" spans="1:11" ht="15.6" x14ac:dyDescent="0.3">
      <c r="A207" s="6" t="s">
        <v>250</v>
      </c>
      <c r="B207" s="31" t="s">
        <v>63</v>
      </c>
      <c r="C207" s="32" t="s">
        <v>51</v>
      </c>
      <c r="D207" s="14">
        <v>17.102</v>
      </c>
      <c r="E207" s="11">
        <v>0</v>
      </c>
      <c r="F207" s="11">
        <v>0</v>
      </c>
      <c r="G207" s="11">
        <f t="shared" si="52"/>
        <v>0</v>
      </c>
      <c r="H207" s="11">
        <f t="shared" si="53"/>
        <v>0</v>
      </c>
      <c r="I207" s="10">
        <f t="shared" si="54"/>
        <v>17.102</v>
      </c>
      <c r="J207" s="12">
        <f t="shared" si="51"/>
        <v>0</v>
      </c>
      <c r="K207" t="s">
        <v>607</v>
      </c>
    </row>
    <row r="208" spans="1:11" ht="15.6" x14ac:dyDescent="0.3">
      <c r="A208" s="6" t="s">
        <v>251</v>
      </c>
      <c r="B208" s="31" t="s">
        <v>72</v>
      </c>
      <c r="C208" s="32" t="s">
        <v>51</v>
      </c>
      <c r="D208" s="14">
        <v>163.52000000000001</v>
      </c>
      <c r="E208" s="11">
        <v>0</v>
      </c>
      <c r="F208" s="11">
        <v>0</v>
      </c>
      <c r="G208" s="11">
        <f t="shared" si="52"/>
        <v>0</v>
      </c>
      <c r="H208" s="11">
        <f t="shared" si="53"/>
        <v>0</v>
      </c>
      <c r="I208" s="10">
        <f t="shared" si="54"/>
        <v>163.52000000000001</v>
      </c>
      <c r="J208" s="12">
        <f t="shared" si="51"/>
        <v>0</v>
      </c>
      <c r="K208" t="s">
        <v>608</v>
      </c>
    </row>
    <row r="209" spans="1:11" ht="15.6" x14ac:dyDescent="0.3">
      <c r="A209" s="6" t="s">
        <v>252</v>
      </c>
      <c r="B209" s="31" t="s">
        <v>29</v>
      </c>
      <c r="C209" s="32" t="s">
        <v>51</v>
      </c>
      <c r="D209" s="14">
        <v>55.72</v>
      </c>
      <c r="E209" s="11">
        <v>0</v>
      </c>
      <c r="F209" s="11">
        <v>0</v>
      </c>
      <c r="G209" s="11">
        <f t="shared" si="52"/>
        <v>0</v>
      </c>
      <c r="H209" s="11">
        <f t="shared" si="53"/>
        <v>0</v>
      </c>
      <c r="I209" s="10">
        <f t="shared" si="54"/>
        <v>55.72</v>
      </c>
      <c r="J209" s="12">
        <f t="shared" si="51"/>
        <v>0</v>
      </c>
      <c r="K209" t="s">
        <v>609</v>
      </c>
    </row>
    <row r="210" spans="1:11" ht="15.6" x14ac:dyDescent="0.3">
      <c r="A210" s="6" t="s">
        <v>253</v>
      </c>
      <c r="B210" s="31" t="s">
        <v>19</v>
      </c>
      <c r="C210" s="32" t="s">
        <v>51</v>
      </c>
      <c r="D210" s="14">
        <v>24.8</v>
      </c>
      <c r="E210" s="11">
        <v>0</v>
      </c>
      <c r="F210" s="11">
        <v>0</v>
      </c>
      <c r="G210" s="11">
        <f t="shared" si="52"/>
        <v>0</v>
      </c>
      <c r="H210" s="11">
        <f t="shared" si="53"/>
        <v>0</v>
      </c>
      <c r="I210" s="10">
        <f t="shared" si="54"/>
        <v>24.8</v>
      </c>
      <c r="J210" s="12">
        <f t="shared" si="51"/>
        <v>0</v>
      </c>
      <c r="K210" t="s">
        <v>610</v>
      </c>
    </row>
    <row r="211" spans="1:11" ht="15.6" x14ac:dyDescent="0.3">
      <c r="A211" s="6" t="s">
        <v>254</v>
      </c>
      <c r="B211" s="31" t="s">
        <v>76</v>
      </c>
      <c r="C211" s="32" t="s">
        <v>51</v>
      </c>
      <c r="D211" s="14">
        <v>23.87</v>
      </c>
      <c r="E211" s="11">
        <v>0</v>
      </c>
      <c r="F211" s="11">
        <v>0</v>
      </c>
      <c r="G211" s="11">
        <f t="shared" si="52"/>
        <v>0</v>
      </c>
      <c r="H211" s="11">
        <f t="shared" si="53"/>
        <v>0</v>
      </c>
      <c r="I211" s="10">
        <f t="shared" si="54"/>
        <v>23.87</v>
      </c>
      <c r="J211" s="12">
        <f t="shared" si="51"/>
        <v>0</v>
      </c>
      <c r="K211" t="s">
        <v>611</v>
      </c>
    </row>
    <row r="212" spans="1:11" ht="15.6" x14ac:dyDescent="0.3">
      <c r="A212" s="6" t="s">
        <v>255</v>
      </c>
      <c r="B212" s="31" t="s">
        <v>78</v>
      </c>
      <c r="C212" s="32" t="s">
        <v>51</v>
      </c>
      <c r="D212" s="14">
        <v>16</v>
      </c>
      <c r="E212" s="11">
        <v>0</v>
      </c>
      <c r="F212" s="11">
        <v>0</v>
      </c>
      <c r="G212" s="11">
        <f t="shared" si="52"/>
        <v>0</v>
      </c>
      <c r="H212" s="11">
        <f t="shared" si="53"/>
        <v>0</v>
      </c>
      <c r="I212" s="10">
        <f t="shared" si="54"/>
        <v>16</v>
      </c>
      <c r="J212" s="12">
        <f t="shared" si="51"/>
        <v>0</v>
      </c>
      <c r="K212" t="s">
        <v>612</v>
      </c>
    </row>
    <row r="213" spans="1:11" ht="15.6" x14ac:dyDescent="0.3">
      <c r="A213" s="6" t="s">
        <v>256</v>
      </c>
      <c r="B213" s="31" t="s">
        <v>31</v>
      </c>
      <c r="C213" s="32" t="s">
        <v>51</v>
      </c>
      <c r="D213" s="14">
        <v>6.63</v>
      </c>
      <c r="E213" s="11">
        <v>0</v>
      </c>
      <c r="F213" s="11">
        <v>0</v>
      </c>
      <c r="G213" s="11">
        <f t="shared" si="52"/>
        <v>0</v>
      </c>
      <c r="H213" s="11">
        <f t="shared" si="53"/>
        <v>0</v>
      </c>
      <c r="I213" s="10">
        <f t="shared" si="54"/>
        <v>6.63</v>
      </c>
      <c r="J213" s="12">
        <f t="shared" si="51"/>
        <v>0</v>
      </c>
      <c r="K213" t="s">
        <v>613</v>
      </c>
    </row>
    <row r="214" spans="1:11" ht="15.6" x14ac:dyDescent="0.3">
      <c r="A214" s="1" t="s">
        <v>257</v>
      </c>
      <c r="B214" s="2" t="s">
        <v>258</v>
      </c>
      <c r="C214" s="18" t="s">
        <v>51</v>
      </c>
      <c r="D214" s="4">
        <f>SUM(D215:D225)</f>
        <v>7375.96</v>
      </c>
      <c r="E214" s="4">
        <f>SUM(E215:E225)</f>
        <v>232.47839999999999</v>
      </c>
      <c r="F214" s="4">
        <f>SUM(F215:F225)</f>
        <v>0</v>
      </c>
      <c r="G214" s="4">
        <f>SUM(G215:G225)</f>
        <v>0</v>
      </c>
      <c r="H214" s="4">
        <f>SUM(H215:H225)</f>
        <v>232.47839999999999</v>
      </c>
      <c r="I214" s="4">
        <f>SUM(I215:I225)</f>
        <v>7143.4816000000001</v>
      </c>
      <c r="J214" s="5">
        <f t="shared" ref="J214:J225" si="55">IFERROR(H214/D214,0)</f>
        <v>3.1518392182170181E-2</v>
      </c>
      <c r="K214" t="s">
        <v>614</v>
      </c>
    </row>
    <row r="215" spans="1:11" ht="15.6" x14ac:dyDescent="0.3">
      <c r="A215" s="6" t="s">
        <v>259</v>
      </c>
      <c r="B215" s="31" t="s">
        <v>54</v>
      </c>
      <c r="C215" s="32" t="s">
        <v>51</v>
      </c>
      <c r="D215" s="14">
        <v>33.299999999999997</v>
      </c>
      <c r="E215" s="11">
        <v>0</v>
      </c>
      <c r="F215" s="11">
        <v>0</v>
      </c>
      <c r="G215" s="11">
        <f t="shared" ref="G215:G225" si="56">SUM(DK215+DL215+DM215+DN215+DW215+EE215+EM215+EN215+EO215+EP215+EQ215+ER215+ES215)</f>
        <v>0</v>
      </c>
      <c r="H215" s="11">
        <f t="shared" ref="H215:H225" si="57">+F215+E215</f>
        <v>0</v>
      </c>
      <c r="I215" s="10">
        <f t="shared" ref="I215:I225" si="58">+D215-H215</f>
        <v>33.299999999999997</v>
      </c>
      <c r="J215" s="12">
        <f t="shared" si="55"/>
        <v>0</v>
      </c>
      <c r="K215" t="s">
        <v>615</v>
      </c>
    </row>
    <row r="216" spans="1:11" ht="15.6" x14ac:dyDescent="0.3">
      <c r="A216" s="6" t="s">
        <v>260</v>
      </c>
      <c r="B216" s="31" t="s">
        <v>56</v>
      </c>
      <c r="C216" s="32" t="s">
        <v>51</v>
      </c>
      <c r="D216" s="14">
        <v>39</v>
      </c>
      <c r="E216" s="11">
        <v>0</v>
      </c>
      <c r="F216" s="11">
        <v>0</v>
      </c>
      <c r="G216" s="11">
        <f t="shared" si="56"/>
        <v>0</v>
      </c>
      <c r="H216" s="11">
        <f t="shared" si="57"/>
        <v>0</v>
      </c>
      <c r="I216" s="10">
        <f t="shared" si="58"/>
        <v>39</v>
      </c>
      <c r="J216" s="12">
        <f t="shared" si="55"/>
        <v>0</v>
      </c>
      <c r="K216" t="s">
        <v>616</v>
      </c>
    </row>
    <row r="217" spans="1:11" ht="15.6" x14ac:dyDescent="0.3">
      <c r="A217" s="6" t="s">
        <v>261</v>
      </c>
      <c r="B217" s="31" t="s">
        <v>58</v>
      </c>
      <c r="C217" s="32" t="s">
        <v>51</v>
      </c>
      <c r="D217" s="14">
        <v>325</v>
      </c>
      <c r="E217" s="11">
        <v>0</v>
      </c>
      <c r="F217" s="11">
        <v>0</v>
      </c>
      <c r="G217" s="11">
        <f t="shared" si="56"/>
        <v>0</v>
      </c>
      <c r="H217" s="11">
        <f t="shared" si="57"/>
        <v>0</v>
      </c>
      <c r="I217" s="10">
        <f t="shared" si="58"/>
        <v>325</v>
      </c>
      <c r="J217" s="12">
        <f t="shared" si="55"/>
        <v>0</v>
      </c>
      <c r="K217" t="s">
        <v>617</v>
      </c>
    </row>
    <row r="218" spans="1:11" ht="15.6" x14ac:dyDescent="0.3">
      <c r="A218" s="6" t="s">
        <v>262</v>
      </c>
      <c r="B218" s="31" t="s">
        <v>60</v>
      </c>
      <c r="C218" s="32" t="s">
        <v>51</v>
      </c>
      <c r="D218" s="14">
        <v>16.649999999999999</v>
      </c>
      <c r="E218" s="11">
        <v>0</v>
      </c>
      <c r="F218" s="11">
        <v>0</v>
      </c>
      <c r="G218" s="11">
        <f t="shared" si="56"/>
        <v>0</v>
      </c>
      <c r="H218" s="11">
        <f t="shared" si="57"/>
        <v>0</v>
      </c>
      <c r="I218" s="10">
        <f t="shared" si="58"/>
        <v>16.649999999999999</v>
      </c>
      <c r="J218" s="12">
        <f t="shared" si="55"/>
        <v>0</v>
      </c>
      <c r="K218" t="s">
        <v>618</v>
      </c>
    </row>
    <row r="219" spans="1:11" ht="15.6" x14ac:dyDescent="0.3">
      <c r="A219" s="6" t="s">
        <v>263</v>
      </c>
      <c r="B219" s="31" t="s">
        <v>27</v>
      </c>
      <c r="C219" s="32" t="s">
        <v>51</v>
      </c>
      <c r="D219" s="14">
        <v>4.5</v>
      </c>
      <c r="E219" s="11">
        <v>0</v>
      </c>
      <c r="F219" s="11">
        <v>0</v>
      </c>
      <c r="G219" s="11">
        <f t="shared" si="56"/>
        <v>0</v>
      </c>
      <c r="H219" s="11">
        <f t="shared" si="57"/>
        <v>0</v>
      </c>
      <c r="I219" s="10">
        <f t="shared" si="58"/>
        <v>4.5</v>
      </c>
      <c r="J219" s="12">
        <f t="shared" si="55"/>
        <v>0</v>
      </c>
      <c r="K219" t="s">
        <v>619</v>
      </c>
    </row>
    <row r="220" spans="1:11" ht="15.6" x14ac:dyDescent="0.3">
      <c r="A220" s="6" t="s">
        <v>264</v>
      </c>
      <c r="B220" s="31" t="s">
        <v>16</v>
      </c>
      <c r="C220" s="32" t="s">
        <v>51</v>
      </c>
      <c r="D220" s="14">
        <v>3288.11</v>
      </c>
      <c r="E220" s="11">
        <v>230.3732</v>
      </c>
      <c r="F220" s="11">
        <v>0</v>
      </c>
      <c r="G220" s="11">
        <f t="shared" si="56"/>
        <v>0</v>
      </c>
      <c r="H220" s="11">
        <f t="shared" si="57"/>
        <v>230.3732</v>
      </c>
      <c r="I220" s="10">
        <f t="shared" si="58"/>
        <v>3057.7368000000001</v>
      </c>
      <c r="J220" s="12">
        <f t="shared" si="55"/>
        <v>7.0062497909133201E-2</v>
      </c>
      <c r="K220" t="s">
        <v>620</v>
      </c>
    </row>
    <row r="221" spans="1:11" ht="15.6" x14ac:dyDescent="0.3">
      <c r="A221" s="6" t="s">
        <v>265</v>
      </c>
      <c r="B221" s="31" t="s">
        <v>66</v>
      </c>
      <c r="C221" s="32" t="s">
        <v>51</v>
      </c>
      <c r="D221" s="14">
        <v>207.8</v>
      </c>
      <c r="E221" s="11">
        <v>0</v>
      </c>
      <c r="F221" s="11">
        <v>0</v>
      </c>
      <c r="G221" s="11">
        <f t="shared" si="56"/>
        <v>0</v>
      </c>
      <c r="H221" s="11">
        <f t="shared" si="57"/>
        <v>0</v>
      </c>
      <c r="I221" s="10">
        <f t="shared" si="58"/>
        <v>207.8</v>
      </c>
      <c r="J221" s="12">
        <f t="shared" si="55"/>
        <v>0</v>
      </c>
      <c r="K221" t="s">
        <v>621</v>
      </c>
    </row>
    <row r="222" spans="1:11" ht="15.6" x14ac:dyDescent="0.3">
      <c r="A222" s="6" t="s">
        <v>266</v>
      </c>
      <c r="B222" s="31" t="s">
        <v>72</v>
      </c>
      <c r="C222" s="32" t="s">
        <v>51</v>
      </c>
      <c r="D222" s="14">
        <v>466.1</v>
      </c>
      <c r="E222" s="11">
        <v>0</v>
      </c>
      <c r="F222" s="11">
        <v>0</v>
      </c>
      <c r="G222" s="11">
        <f t="shared" si="56"/>
        <v>0</v>
      </c>
      <c r="H222" s="11">
        <f t="shared" si="57"/>
        <v>0</v>
      </c>
      <c r="I222" s="10">
        <f t="shared" si="58"/>
        <v>466.1</v>
      </c>
      <c r="J222" s="12">
        <f t="shared" si="55"/>
        <v>0</v>
      </c>
      <c r="K222" t="s">
        <v>622</v>
      </c>
    </row>
    <row r="223" spans="1:11" ht="15.6" x14ac:dyDescent="0.3">
      <c r="A223" s="6" t="s">
        <v>267</v>
      </c>
      <c r="B223" s="31" t="s">
        <v>29</v>
      </c>
      <c r="C223" s="32" t="s">
        <v>51</v>
      </c>
      <c r="D223" s="14">
        <v>553</v>
      </c>
      <c r="E223" s="11">
        <v>0</v>
      </c>
      <c r="F223" s="11">
        <v>0</v>
      </c>
      <c r="G223" s="11">
        <f t="shared" si="56"/>
        <v>0</v>
      </c>
      <c r="H223" s="11">
        <f t="shared" si="57"/>
        <v>0</v>
      </c>
      <c r="I223" s="10">
        <f t="shared" si="58"/>
        <v>553</v>
      </c>
      <c r="J223" s="12">
        <f t="shared" si="55"/>
        <v>0</v>
      </c>
      <c r="K223" t="s">
        <v>623</v>
      </c>
    </row>
    <row r="224" spans="1:11" ht="15.6" x14ac:dyDescent="0.3">
      <c r="A224" s="6" t="s">
        <v>268</v>
      </c>
      <c r="B224" s="31" t="s">
        <v>19</v>
      </c>
      <c r="C224" s="32" t="s">
        <v>51</v>
      </c>
      <c r="D224" s="14">
        <v>1005.5</v>
      </c>
      <c r="E224" s="11">
        <v>2.1052</v>
      </c>
      <c r="F224" s="11">
        <v>0</v>
      </c>
      <c r="G224" s="11">
        <f t="shared" si="56"/>
        <v>0</v>
      </c>
      <c r="H224" s="11">
        <f t="shared" si="57"/>
        <v>2.1052</v>
      </c>
      <c r="I224" s="10">
        <f t="shared" si="58"/>
        <v>1003.3948</v>
      </c>
      <c r="J224" s="12">
        <f t="shared" si="55"/>
        <v>2.0936847339632025E-3</v>
      </c>
      <c r="K224" t="s">
        <v>624</v>
      </c>
    </row>
    <row r="225" spans="1:11" ht="15.6" x14ac:dyDescent="0.3">
      <c r="A225" s="6" t="s">
        <v>269</v>
      </c>
      <c r="B225" s="31" t="s">
        <v>78</v>
      </c>
      <c r="C225" s="32" t="s">
        <v>51</v>
      </c>
      <c r="D225" s="14">
        <v>1437</v>
      </c>
      <c r="E225" s="11">
        <v>0</v>
      </c>
      <c r="F225" s="11">
        <v>0</v>
      </c>
      <c r="G225" s="11">
        <f t="shared" si="56"/>
        <v>0</v>
      </c>
      <c r="H225" s="11">
        <f t="shared" si="57"/>
        <v>0</v>
      </c>
      <c r="I225" s="10">
        <f t="shared" si="58"/>
        <v>1437</v>
      </c>
      <c r="J225" s="12">
        <f t="shared" si="55"/>
        <v>0</v>
      </c>
      <c r="K225" t="s">
        <v>625</v>
      </c>
    </row>
    <row r="226" spans="1:11" ht="15.6" x14ac:dyDescent="0.3">
      <c r="A226" s="1" t="s">
        <v>270</v>
      </c>
      <c r="B226" s="2" t="s">
        <v>271</v>
      </c>
      <c r="C226" s="18" t="s">
        <v>51</v>
      </c>
      <c r="D226" s="4">
        <f>SUM(D227:D228)</f>
        <v>620.20000000000005</v>
      </c>
      <c r="E226" s="4">
        <f>SUM(E227:E228)</f>
        <v>0</v>
      </c>
      <c r="F226" s="4">
        <f>SUM(F227:F228)</f>
        <v>0</v>
      </c>
      <c r="G226" s="4">
        <f>SUM(G227:G228)</f>
        <v>0</v>
      </c>
      <c r="H226" s="4">
        <f>SUM(H227:H228)</f>
        <v>0</v>
      </c>
      <c r="I226" s="4">
        <f>SUM(I227:I228)</f>
        <v>620.20000000000005</v>
      </c>
      <c r="J226" s="5">
        <f>IFERROR(H226/D226,0)</f>
        <v>0</v>
      </c>
      <c r="K226" t="s">
        <v>626</v>
      </c>
    </row>
    <row r="227" spans="1:11" ht="15.6" x14ac:dyDescent="0.3">
      <c r="A227" s="6" t="s">
        <v>272</v>
      </c>
      <c r="B227" s="31" t="s">
        <v>29</v>
      </c>
      <c r="C227" s="32" t="s">
        <v>51</v>
      </c>
      <c r="D227" s="14">
        <v>306.39999999999998</v>
      </c>
      <c r="E227" s="11">
        <v>0</v>
      </c>
      <c r="F227" s="11">
        <v>0</v>
      </c>
      <c r="G227" s="11">
        <f t="shared" ref="G227:G228" si="59">SUM(DK227+DL227+DM227+DN227+DW227+EE227+EM227+EN227+EO227+EP227+EQ227+ER227+ES227)</f>
        <v>0</v>
      </c>
      <c r="H227" s="11">
        <f>+F227+E227</f>
        <v>0</v>
      </c>
      <c r="I227" s="10">
        <f>+D227-H227</f>
        <v>306.39999999999998</v>
      </c>
      <c r="J227" s="12">
        <f>IFERROR(H227/D227,0)</f>
        <v>0</v>
      </c>
      <c r="K227" t="s">
        <v>627</v>
      </c>
    </row>
    <row r="228" spans="1:11" ht="15.6" x14ac:dyDescent="0.3">
      <c r="A228" s="6" t="s">
        <v>273</v>
      </c>
      <c r="B228" s="31" t="s">
        <v>78</v>
      </c>
      <c r="C228" s="32" t="s">
        <v>51</v>
      </c>
      <c r="D228" s="14">
        <v>313.8</v>
      </c>
      <c r="E228" s="11">
        <v>0</v>
      </c>
      <c r="F228" s="11">
        <v>0</v>
      </c>
      <c r="G228" s="11">
        <f t="shared" si="59"/>
        <v>0</v>
      </c>
      <c r="H228" s="11">
        <f>+F228+E228</f>
        <v>0</v>
      </c>
      <c r="I228" s="10">
        <f>+D228-H228</f>
        <v>313.8</v>
      </c>
      <c r="J228" s="12">
        <f>IFERROR(H228/D228,0)</f>
        <v>0</v>
      </c>
      <c r="K228" t="s">
        <v>628</v>
      </c>
    </row>
    <row r="229" spans="1:11" ht="15.6" x14ac:dyDescent="0.3">
      <c r="A229" s="1" t="s">
        <v>274</v>
      </c>
      <c r="B229" s="2" t="s">
        <v>275</v>
      </c>
      <c r="C229" s="18"/>
      <c r="D229" s="4"/>
      <c r="E229" s="4"/>
      <c r="F229" s="4"/>
      <c r="G229" s="4"/>
      <c r="H229" s="4"/>
      <c r="I229" s="4"/>
      <c r="J229" s="5"/>
      <c r="K229" t="s">
        <v>629</v>
      </c>
    </row>
    <row r="230" spans="1:11" ht="15.6" x14ac:dyDescent="0.3">
      <c r="A230" s="1" t="s">
        <v>276</v>
      </c>
      <c r="B230" s="2" t="s">
        <v>277</v>
      </c>
      <c r="C230" s="18" t="s">
        <v>42</v>
      </c>
      <c r="D230" s="4">
        <f>SUM(D231:D251)</f>
        <v>77414</v>
      </c>
      <c r="E230" s="4">
        <f t="shared" ref="E230:I230" si="60">SUM(E231:E251)</f>
        <v>390</v>
      </c>
      <c r="F230" s="4">
        <f t="shared" si="60"/>
        <v>0</v>
      </c>
      <c r="G230" s="4">
        <f t="shared" si="60"/>
        <v>0</v>
      </c>
      <c r="H230" s="4">
        <f t="shared" si="60"/>
        <v>390</v>
      </c>
      <c r="I230" s="4">
        <f t="shared" si="60"/>
        <v>77024</v>
      </c>
      <c r="J230" s="5">
        <f>IFERROR(H230/D230,0)</f>
        <v>5.0378484511845404E-3</v>
      </c>
      <c r="K230" t="s">
        <v>630</v>
      </c>
    </row>
    <row r="231" spans="1:11" ht="15.6" x14ac:dyDescent="0.3">
      <c r="A231" s="6" t="s">
        <v>278</v>
      </c>
      <c r="B231" s="31" t="s">
        <v>54</v>
      </c>
      <c r="C231" s="32" t="s">
        <v>42</v>
      </c>
      <c r="D231" s="14">
        <v>3526</v>
      </c>
      <c r="E231" s="11">
        <v>0</v>
      </c>
      <c r="F231" s="11">
        <v>0</v>
      </c>
      <c r="G231" s="11">
        <f t="shared" ref="G231:G273" si="61">SUM(DK231+DL231+DM231+DN231+DW231+EE231+EM231+EN231+EO231+EP231+EQ231+ER231+ES231)</f>
        <v>0</v>
      </c>
      <c r="H231" s="11">
        <f t="shared" ref="H231:H251" si="62">+F231+E231</f>
        <v>0</v>
      </c>
      <c r="I231" s="10">
        <f t="shared" ref="I231:I251" si="63">+D231-H231</f>
        <v>3526</v>
      </c>
      <c r="J231" s="12">
        <f t="shared" ref="J231:J251" si="64">IFERROR(H231/D231,0)</f>
        <v>0</v>
      </c>
      <c r="K231" t="s">
        <v>631</v>
      </c>
    </row>
    <row r="232" spans="1:11" ht="15.6" x14ac:dyDescent="0.3">
      <c r="A232" s="6" t="s">
        <v>279</v>
      </c>
      <c r="B232" s="31" t="s">
        <v>56</v>
      </c>
      <c r="C232" s="32" t="s">
        <v>42</v>
      </c>
      <c r="D232" s="14">
        <v>708</v>
      </c>
      <c r="E232" s="11">
        <v>0</v>
      </c>
      <c r="F232" s="11">
        <v>0</v>
      </c>
      <c r="G232" s="11">
        <f t="shared" si="61"/>
        <v>0</v>
      </c>
      <c r="H232" s="11">
        <f t="shared" si="62"/>
        <v>0</v>
      </c>
      <c r="I232" s="10">
        <f t="shared" si="63"/>
        <v>708</v>
      </c>
      <c r="J232" s="12">
        <f t="shared" si="64"/>
        <v>0</v>
      </c>
      <c r="K232" t="s">
        <v>632</v>
      </c>
    </row>
    <row r="233" spans="1:11" ht="15.6" x14ac:dyDescent="0.3">
      <c r="A233" s="6" t="s">
        <v>280</v>
      </c>
      <c r="B233" s="31" t="s">
        <v>58</v>
      </c>
      <c r="C233" s="32" t="s">
        <v>42</v>
      </c>
      <c r="D233" s="14">
        <v>2116</v>
      </c>
      <c r="E233" s="11">
        <v>0</v>
      </c>
      <c r="F233" s="11">
        <v>0</v>
      </c>
      <c r="G233" s="11">
        <f t="shared" si="61"/>
        <v>0</v>
      </c>
      <c r="H233" s="11">
        <f t="shared" si="62"/>
        <v>0</v>
      </c>
      <c r="I233" s="10">
        <f t="shared" si="63"/>
        <v>2116</v>
      </c>
      <c r="J233" s="12">
        <f t="shared" si="64"/>
        <v>0</v>
      </c>
      <c r="K233" t="s">
        <v>633</v>
      </c>
    </row>
    <row r="234" spans="1:11" ht="15.6" x14ac:dyDescent="0.3">
      <c r="A234" s="6" t="s">
        <v>281</v>
      </c>
      <c r="B234" s="31" t="s">
        <v>60</v>
      </c>
      <c r="C234" s="32" t="s">
        <v>42</v>
      </c>
      <c r="D234" s="14">
        <v>2116</v>
      </c>
      <c r="E234" s="11">
        <v>0</v>
      </c>
      <c r="F234" s="11">
        <v>0</v>
      </c>
      <c r="G234" s="11">
        <f t="shared" si="61"/>
        <v>0</v>
      </c>
      <c r="H234" s="11">
        <f t="shared" si="62"/>
        <v>0</v>
      </c>
      <c r="I234" s="10">
        <f t="shared" si="63"/>
        <v>2116</v>
      </c>
      <c r="J234" s="12">
        <f t="shared" si="64"/>
        <v>0</v>
      </c>
      <c r="K234" t="s">
        <v>634</v>
      </c>
    </row>
    <row r="235" spans="1:11" ht="15.6" x14ac:dyDescent="0.3">
      <c r="A235" s="6" t="s">
        <v>282</v>
      </c>
      <c r="B235" s="31" t="s">
        <v>27</v>
      </c>
      <c r="C235" s="32" t="s">
        <v>42</v>
      </c>
      <c r="D235" s="14">
        <v>2115</v>
      </c>
      <c r="E235" s="11">
        <v>0</v>
      </c>
      <c r="F235" s="11">
        <v>0</v>
      </c>
      <c r="G235" s="11">
        <f t="shared" si="61"/>
        <v>0</v>
      </c>
      <c r="H235" s="11">
        <f t="shared" si="62"/>
        <v>0</v>
      </c>
      <c r="I235" s="10">
        <f t="shared" si="63"/>
        <v>2115</v>
      </c>
      <c r="J235" s="12">
        <f t="shared" si="64"/>
        <v>0</v>
      </c>
      <c r="K235" t="s">
        <v>635</v>
      </c>
    </row>
    <row r="236" spans="1:11" ht="15.6" x14ac:dyDescent="0.3">
      <c r="A236" s="6" t="s">
        <v>283</v>
      </c>
      <c r="B236" s="31" t="s">
        <v>63</v>
      </c>
      <c r="C236" s="32" t="s">
        <v>42</v>
      </c>
      <c r="D236" s="14">
        <v>708</v>
      </c>
      <c r="E236" s="11">
        <v>0</v>
      </c>
      <c r="F236" s="11">
        <v>0</v>
      </c>
      <c r="G236" s="11">
        <f t="shared" si="61"/>
        <v>0</v>
      </c>
      <c r="H236" s="11">
        <f t="shared" si="62"/>
        <v>0</v>
      </c>
      <c r="I236" s="10">
        <f t="shared" si="63"/>
        <v>708</v>
      </c>
      <c r="J236" s="12">
        <f t="shared" si="64"/>
        <v>0</v>
      </c>
      <c r="K236" t="s">
        <v>636</v>
      </c>
    </row>
    <row r="237" spans="1:11" ht="15.6" x14ac:dyDescent="0.3">
      <c r="A237" s="6" t="s">
        <v>284</v>
      </c>
      <c r="B237" s="31" t="s">
        <v>16</v>
      </c>
      <c r="C237" s="32" t="s">
        <v>42</v>
      </c>
      <c r="D237" s="14">
        <v>1411</v>
      </c>
      <c r="E237" s="11">
        <v>0</v>
      </c>
      <c r="F237" s="11">
        <v>0</v>
      </c>
      <c r="G237" s="11">
        <f t="shared" si="61"/>
        <v>0</v>
      </c>
      <c r="H237" s="11">
        <f t="shared" si="62"/>
        <v>0</v>
      </c>
      <c r="I237" s="10">
        <f t="shared" si="63"/>
        <v>1411</v>
      </c>
      <c r="J237" s="12">
        <f t="shared" si="64"/>
        <v>0</v>
      </c>
      <c r="K237" t="s">
        <v>637</v>
      </c>
    </row>
    <row r="238" spans="1:11" ht="15.6" x14ac:dyDescent="0.3">
      <c r="A238" s="6" t="s">
        <v>285</v>
      </c>
      <c r="B238" s="31" t="s">
        <v>66</v>
      </c>
      <c r="C238" s="32" t="s">
        <v>42</v>
      </c>
      <c r="D238" s="14">
        <v>1411</v>
      </c>
      <c r="E238" s="11">
        <v>0</v>
      </c>
      <c r="F238" s="11">
        <v>0</v>
      </c>
      <c r="G238" s="11">
        <f t="shared" si="61"/>
        <v>0</v>
      </c>
      <c r="H238" s="11">
        <f t="shared" si="62"/>
        <v>0</v>
      </c>
      <c r="I238" s="10">
        <f t="shared" si="63"/>
        <v>1411</v>
      </c>
      <c r="J238" s="12">
        <f t="shared" si="64"/>
        <v>0</v>
      </c>
      <c r="K238" t="s">
        <v>638</v>
      </c>
    </row>
    <row r="239" spans="1:11" ht="15.6" x14ac:dyDescent="0.3">
      <c r="A239" s="6" t="s">
        <v>286</v>
      </c>
      <c r="B239" s="31" t="s">
        <v>68</v>
      </c>
      <c r="C239" s="32" t="s">
        <v>42</v>
      </c>
      <c r="D239" s="14">
        <v>10271</v>
      </c>
      <c r="E239" s="11">
        <v>0</v>
      </c>
      <c r="F239" s="11">
        <v>0</v>
      </c>
      <c r="G239" s="11">
        <f t="shared" si="61"/>
        <v>0</v>
      </c>
      <c r="H239" s="11">
        <f t="shared" si="62"/>
        <v>0</v>
      </c>
      <c r="I239" s="10">
        <f t="shared" si="63"/>
        <v>10271</v>
      </c>
      <c r="J239" s="12">
        <f t="shared" si="64"/>
        <v>0</v>
      </c>
      <c r="K239" t="s">
        <v>639</v>
      </c>
    </row>
    <row r="240" spans="1:11" ht="15.6" x14ac:dyDescent="0.3">
      <c r="A240" s="6" t="s">
        <v>287</v>
      </c>
      <c r="B240" s="31" t="s">
        <v>70</v>
      </c>
      <c r="C240" s="32" t="s">
        <v>42</v>
      </c>
      <c r="D240" s="14">
        <v>595</v>
      </c>
      <c r="E240" s="11">
        <v>0</v>
      </c>
      <c r="F240" s="11">
        <v>0</v>
      </c>
      <c r="G240" s="11">
        <f t="shared" si="61"/>
        <v>0</v>
      </c>
      <c r="H240" s="11">
        <f t="shared" si="62"/>
        <v>0</v>
      </c>
      <c r="I240" s="10">
        <f t="shared" si="63"/>
        <v>595</v>
      </c>
      <c r="J240" s="12">
        <f t="shared" si="64"/>
        <v>0</v>
      </c>
      <c r="K240" t="s">
        <v>640</v>
      </c>
    </row>
    <row r="241" spans="1:11" ht="15.6" x14ac:dyDescent="0.3">
      <c r="A241" s="6" t="s">
        <v>288</v>
      </c>
      <c r="B241" s="31" t="s">
        <v>72</v>
      </c>
      <c r="C241" s="32" t="s">
        <v>42</v>
      </c>
      <c r="D241" s="14">
        <v>2972</v>
      </c>
      <c r="E241" s="11">
        <v>0</v>
      </c>
      <c r="F241" s="11">
        <v>0</v>
      </c>
      <c r="G241" s="11">
        <f t="shared" si="61"/>
        <v>0</v>
      </c>
      <c r="H241" s="11">
        <f t="shared" si="62"/>
        <v>0</v>
      </c>
      <c r="I241" s="10">
        <f t="shared" si="63"/>
        <v>2972</v>
      </c>
      <c r="J241" s="12">
        <f t="shared" si="64"/>
        <v>0</v>
      </c>
      <c r="K241" t="s">
        <v>641</v>
      </c>
    </row>
    <row r="242" spans="1:11" ht="15.6" x14ac:dyDescent="0.3">
      <c r="A242" s="6" t="s">
        <v>289</v>
      </c>
      <c r="B242" s="31" t="s">
        <v>29</v>
      </c>
      <c r="C242" s="32" t="s">
        <v>42</v>
      </c>
      <c r="D242" s="14">
        <v>2972</v>
      </c>
      <c r="E242" s="11">
        <v>0</v>
      </c>
      <c r="F242" s="11">
        <v>0</v>
      </c>
      <c r="G242" s="11">
        <f t="shared" si="61"/>
        <v>0</v>
      </c>
      <c r="H242" s="11">
        <f t="shared" si="62"/>
        <v>0</v>
      </c>
      <c r="I242" s="10">
        <f t="shared" si="63"/>
        <v>2972</v>
      </c>
      <c r="J242" s="12">
        <f t="shared" si="64"/>
        <v>0</v>
      </c>
      <c r="K242" t="s">
        <v>642</v>
      </c>
    </row>
    <row r="243" spans="1:11" ht="15.6" x14ac:dyDescent="0.3">
      <c r="A243" s="6" t="s">
        <v>290</v>
      </c>
      <c r="B243" s="31" t="s">
        <v>19</v>
      </c>
      <c r="C243" s="32" t="s">
        <v>42</v>
      </c>
      <c r="D243" s="14">
        <v>2377</v>
      </c>
      <c r="E243" s="11">
        <v>0</v>
      </c>
      <c r="F243" s="11">
        <v>0</v>
      </c>
      <c r="G243" s="11">
        <f t="shared" si="61"/>
        <v>0</v>
      </c>
      <c r="H243" s="11">
        <f t="shared" si="62"/>
        <v>0</v>
      </c>
      <c r="I243" s="10">
        <f t="shared" si="63"/>
        <v>2377</v>
      </c>
      <c r="J243" s="12">
        <f t="shared" si="64"/>
        <v>0</v>
      </c>
      <c r="K243" t="s">
        <v>643</v>
      </c>
    </row>
    <row r="244" spans="1:11" ht="15.6" x14ac:dyDescent="0.3">
      <c r="A244" s="6" t="s">
        <v>291</v>
      </c>
      <c r="B244" s="31" t="s">
        <v>76</v>
      </c>
      <c r="C244" s="32" t="s">
        <v>42</v>
      </c>
      <c r="D244" s="14">
        <v>2377</v>
      </c>
      <c r="E244" s="11">
        <v>0</v>
      </c>
      <c r="F244" s="11">
        <v>0</v>
      </c>
      <c r="G244" s="11">
        <f t="shared" si="61"/>
        <v>0</v>
      </c>
      <c r="H244" s="11">
        <f t="shared" si="62"/>
        <v>0</v>
      </c>
      <c r="I244" s="10">
        <f t="shared" si="63"/>
        <v>2377</v>
      </c>
      <c r="J244" s="12">
        <f t="shared" si="64"/>
        <v>0</v>
      </c>
      <c r="K244" t="s">
        <v>644</v>
      </c>
    </row>
    <row r="245" spans="1:11" ht="15.6" x14ac:dyDescent="0.3">
      <c r="A245" s="6" t="s">
        <v>292</v>
      </c>
      <c r="B245" s="31" t="s">
        <v>78</v>
      </c>
      <c r="C245" s="32" t="s">
        <v>42</v>
      </c>
      <c r="D245" s="14">
        <v>9639</v>
      </c>
      <c r="E245" s="11">
        <v>0</v>
      </c>
      <c r="F245" s="11">
        <v>0</v>
      </c>
      <c r="G245" s="11">
        <f t="shared" si="61"/>
        <v>0</v>
      </c>
      <c r="H245" s="11">
        <f t="shared" si="62"/>
        <v>0</v>
      </c>
      <c r="I245" s="10">
        <f t="shared" si="63"/>
        <v>9639</v>
      </c>
      <c r="J245" s="12">
        <f t="shared" si="64"/>
        <v>0</v>
      </c>
      <c r="K245" t="s">
        <v>645</v>
      </c>
    </row>
    <row r="246" spans="1:11" ht="15.6" x14ac:dyDescent="0.3">
      <c r="A246" s="6" t="s">
        <v>293</v>
      </c>
      <c r="B246" s="31" t="s">
        <v>31</v>
      </c>
      <c r="C246" s="32" t="s">
        <v>42</v>
      </c>
      <c r="D246" s="14">
        <v>595</v>
      </c>
      <c r="E246" s="11">
        <v>0</v>
      </c>
      <c r="F246" s="11">
        <v>0</v>
      </c>
      <c r="G246" s="11">
        <f t="shared" si="61"/>
        <v>0</v>
      </c>
      <c r="H246" s="11">
        <f t="shared" si="62"/>
        <v>0</v>
      </c>
      <c r="I246" s="10">
        <f t="shared" si="63"/>
        <v>595</v>
      </c>
      <c r="J246" s="12">
        <f t="shared" si="64"/>
        <v>0</v>
      </c>
      <c r="K246" t="s">
        <v>646</v>
      </c>
    </row>
    <row r="247" spans="1:11" ht="15.6" x14ac:dyDescent="0.3">
      <c r="A247" s="6" t="s">
        <v>294</v>
      </c>
      <c r="B247" s="31" t="s">
        <v>81</v>
      </c>
      <c r="C247" s="32" t="s">
        <v>42</v>
      </c>
      <c r="D247" s="14">
        <v>15265</v>
      </c>
      <c r="E247" s="11">
        <v>0</v>
      </c>
      <c r="F247" s="11">
        <v>0</v>
      </c>
      <c r="G247" s="11">
        <f t="shared" si="61"/>
        <v>0</v>
      </c>
      <c r="H247" s="11">
        <f t="shared" si="62"/>
        <v>0</v>
      </c>
      <c r="I247" s="10">
        <f t="shared" si="63"/>
        <v>15265</v>
      </c>
      <c r="J247" s="12">
        <f t="shared" si="64"/>
        <v>0</v>
      </c>
      <c r="K247" t="s">
        <v>647</v>
      </c>
    </row>
    <row r="248" spans="1:11" ht="15.6" x14ac:dyDescent="0.3">
      <c r="A248" s="6" t="s">
        <v>295</v>
      </c>
      <c r="B248" s="31" t="s">
        <v>83</v>
      </c>
      <c r="C248" s="32" t="s">
        <v>42</v>
      </c>
      <c r="D248" s="14">
        <v>6904</v>
      </c>
      <c r="E248" s="11">
        <v>0</v>
      </c>
      <c r="F248" s="11">
        <v>0</v>
      </c>
      <c r="G248" s="11">
        <f t="shared" si="61"/>
        <v>0</v>
      </c>
      <c r="H248" s="11">
        <f t="shared" si="62"/>
        <v>0</v>
      </c>
      <c r="I248" s="10">
        <f t="shared" si="63"/>
        <v>6904</v>
      </c>
      <c r="J248" s="12">
        <f t="shared" si="64"/>
        <v>0</v>
      </c>
      <c r="K248" t="s">
        <v>648</v>
      </c>
    </row>
    <row r="249" spans="1:11" ht="15.6" x14ac:dyDescent="0.3">
      <c r="A249" s="6" t="s">
        <v>296</v>
      </c>
      <c r="B249" s="31" t="s">
        <v>111</v>
      </c>
      <c r="C249" s="32" t="s">
        <v>42</v>
      </c>
      <c r="D249" s="14">
        <v>3558</v>
      </c>
      <c r="E249" s="11">
        <v>390</v>
      </c>
      <c r="F249" s="11">
        <v>0</v>
      </c>
      <c r="G249" s="11">
        <f t="shared" si="61"/>
        <v>0</v>
      </c>
      <c r="H249" s="11">
        <f t="shared" si="62"/>
        <v>390</v>
      </c>
      <c r="I249" s="10">
        <f t="shared" si="63"/>
        <v>3168</v>
      </c>
      <c r="J249" s="12">
        <f t="shared" si="64"/>
        <v>0.10961214165261383</v>
      </c>
      <c r="K249" t="s">
        <v>649</v>
      </c>
    </row>
    <row r="250" spans="1:11" ht="15.6" x14ac:dyDescent="0.3">
      <c r="A250" s="6" t="s">
        <v>297</v>
      </c>
      <c r="B250" s="31" t="s">
        <v>87</v>
      </c>
      <c r="C250" s="32" t="s">
        <v>42</v>
      </c>
      <c r="D250" s="14">
        <v>5290</v>
      </c>
      <c r="E250" s="11">
        <v>0</v>
      </c>
      <c r="F250" s="11">
        <v>0</v>
      </c>
      <c r="G250" s="11">
        <f t="shared" si="61"/>
        <v>0</v>
      </c>
      <c r="H250" s="11">
        <f t="shared" si="62"/>
        <v>0</v>
      </c>
      <c r="I250" s="10">
        <f t="shared" si="63"/>
        <v>5290</v>
      </c>
      <c r="J250" s="12">
        <f t="shared" si="64"/>
        <v>0</v>
      </c>
      <c r="K250" t="s">
        <v>650</v>
      </c>
    </row>
    <row r="251" spans="1:11" ht="15.6" x14ac:dyDescent="0.3">
      <c r="A251" s="6" t="s">
        <v>298</v>
      </c>
      <c r="B251" s="31" t="s">
        <v>89</v>
      </c>
      <c r="C251" s="32" t="s">
        <v>42</v>
      </c>
      <c r="D251" s="14">
        <v>488</v>
      </c>
      <c r="E251" s="11">
        <v>0</v>
      </c>
      <c r="F251" s="11">
        <v>0</v>
      </c>
      <c r="G251" s="11">
        <f t="shared" si="61"/>
        <v>0</v>
      </c>
      <c r="H251" s="11">
        <f t="shared" si="62"/>
        <v>0</v>
      </c>
      <c r="I251" s="10">
        <f t="shared" si="63"/>
        <v>488</v>
      </c>
      <c r="J251" s="12">
        <f t="shared" si="64"/>
        <v>0</v>
      </c>
      <c r="K251" t="s">
        <v>651</v>
      </c>
    </row>
    <row r="252" spans="1:11" ht="15.6" x14ac:dyDescent="0.3">
      <c r="A252" s="1" t="s">
        <v>299</v>
      </c>
      <c r="B252" s="2" t="s">
        <v>300</v>
      </c>
      <c r="C252" s="18" t="s">
        <v>301</v>
      </c>
      <c r="D252" s="4">
        <f>SUM(D253:D273)</f>
        <v>1677</v>
      </c>
      <c r="E252" s="4">
        <f>SUM(E253:E273)</f>
        <v>0</v>
      </c>
      <c r="F252" s="4">
        <f>SUM(F253:F273)</f>
        <v>0</v>
      </c>
      <c r="G252" s="4">
        <f>SUM(G253:G273)</f>
        <v>0</v>
      </c>
      <c r="H252" s="4">
        <f>SUM(H253:H273)</f>
        <v>0</v>
      </c>
      <c r="I252" s="4">
        <f>SUM(I253:I273)</f>
        <v>1677</v>
      </c>
      <c r="J252" s="5">
        <f>IFERROR(H252/D252,0)</f>
        <v>0</v>
      </c>
      <c r="K252" t="s">
        <v>652</v>
      </c>
    </row>
    <row r="253" spans="1:11" ht="15.6" x14ac:dyDescent="0.3">
      <c r="A253" s="6" t="s">
        <v>302</v>
      </c>
      <c r="B253" s="31" t="s">
        <v>54</v>
      </c>
      <c r="C253" s="32" t="s">
        <v>301</v>
      </c>
      <c r="D253" s="14">
        <v>94</v>
      </c>
      <c r="E253" s="14">
        <v>0</v>
      </c>
      <c r="F253" s="11">
        <v>0</v>
      </c>
      <c r="G253" s="11">
        <f t="shared" si="61"/>
        <v>0</v>
      </c>
      <c r="H253" s="11">
        <f t="shared" ref="H253:H273" si="65">+F253+E253</f>
        <v>0</v>
      </c>
      <c r="I253" s="10">
        <f t="shared" ref="I253:I273" si="66">+D253-H253</f>
        <v>94</v>
      </c>
      <c r="J253" s="12">
        <f t="shared" ref="J253:J272" si="67">IFERROR(H253/D253,0)</f>
        <v>0</v>
      </c>
      <c r="K253" t="s">
        <v>653</v>
      </c>
    </row>
    <row r="254" spans="1:11" ht="15.6" x14ac:dyDescent="0.3">
      <c r="A254" s="6" t="s">
        <v>303</v>
      </c>
      <c r="B254" s="31" t="s">
        <v>56</v>
      </c>
      <c r="C254" s="32" t="s">
        <v>301</v>
      </c>
      <c r="D254" s="14">
        <v>21</v>
      </c>
      <c r="E254" s="14">
        <v>0</v>
      </c>
      <c r="F254" s="11">
        <v>0</v>
      </c>
      <c r="G254" s="11">
        <f t="shared" si="61"/>
        <v>0</v>
      </c>
      <c r="H254" s="11">
        <f t="shared" si="65"/>
        <v>0</v>
      </c>
      <c r="I254" s="10">
        <f t="shared" si="66"/>
        <v>21</v>
      </c>
      <c r="J254" s="12">
        <f t="shared" si="67"/>
        <v>0</v>
      </c>
      <c r="K254" t="s">
        <v>654</v>
      </c>
    </row>
    <row r="255" spans="1:11" ht="15.6" x14ac:dyDescent="0.3">
      <c r="A255" s="6" t="s">
        <v>304</v>
      </c>
      <c r="B255" s="31" t="s">
        <v>58</v>
      </c>
      <c r="C255" s="32" t="s">
        <v>301</v>
      </c>
      <c r="D255" s="14">
        <v>22</v>
      </c>
      <c r="E255" s="14">
        <v>0</v>
      </c>
      <c r="F255" s="11">
        <v>0</v>
      </c>
      <c r="G255" s="11">
        <f t="shared" si="61"/>
        <v>0</v>
      </c>
      <c r="H255" s="11">
        <f t="shared" si="65"/>
        <v>0</v>
      </c>
      <c r="I255" s="10">
        <f t="shared" si="66"/>
        <v>22</v>
      </c>
      <c r="J255" s="12">
        <f t="shared" si="67"/>
        <v>0</v>
      </c>
      <c r="K255" t="s">
        <v>655</v>
      </c>
    </row>
    <row r="256" spans="1:11" ht="15.6" x14ac:dyDescent="0.3">
      <c r="A256" s="6" t="s">
        <v>305</v>
      </c>
      <c r="B256" s="31" t="s">
        <v>60</v>
      </c>
      <c r="C256" s="32" t="s">
        <v>301</v>
      </c>
      <c r="D256" s="14">
        <v>31</v>
      </c>
      <c r="E256" s="14">
        <v>0</v>
      </c>
      <c r="F256" s="11">
        <v>0</v>
      </c>
      <c r="G256" s="11">
        <f t="shared" si="61"/>
        <v>0</v>
      </c>
      <c r="H256" s="11">
        <f t="shared" si="65"/>
        <v>0</v>
      </c>
      <c r="I256" s="10">
        <f t="shared" si="66"/>
        <v>31</v>
      </c>
      <c r="J256" s="12">
        <f t="shared" si="67"/>
        <v>0</v>
      </c>
      <c r="K256" t="s">
        <v>656</v>
      </c>
    </row>
    <row r="257" spans="1:11" ht="15.6" x14ac:dyDescent="0.3">
      <c r="A257" s="6" t="s">
        <v>306</v>
      </c>
      <c r="B257" s="31" t="s">
        <v>27</v>
      </c>
      <c r="C257" s="32" t="s">
        <v>301</v>
      </c>
      <c r="D257" s="14">
        <v>84</v>
      </c>
      <c r="E257" s="14">
        <v>0</v>
      </c>
      <c r="F257" s="11">
        <v>0</v>
      </c>
      <c r="G257" s="11">
        <f t="shared" si="61"/>
        <v>0</v>
      </c>
      <c r="H257" s="11">
        <f t="shared" si="65"/>
        <v>0</v>
      </c>
      <c r="I257" s="10">
        <f t="shared" si="66"/>
        <v>84</v>
      </c>
      <c r="J257" s="12">
        <f t="shared" si="67"/>
        <v>0</v>
      </c>
      <c r="K257" t="s">
        <v>657</v>
      </c>
    </row>
    <row r="258" spans="1:11" ht="15.6" x14ac:dyDescent="0.3">
      <c r="A258" s="6" t="s">
        <v>307</v>
      </c>
      <c r="B258" s="31" t="s">
        <v>63</v>
      </c>
      <c r="C258" s="32" t="s">
        <v>301</v>
      </c>
      <c r="D258" s="14">
        <v>21</v>
      </c>
      <c r="E258" s="14">
        <v>0</v>
      </c>
      <c r="F258" s="11">
        <v>0</v>
      </c>
      <c r="G258" s="11">
        <f t="shared" si="61"/>
        <v>0</v>
      </c>
      <c r="H258" s="11">
        <f t="shared" si="65"/>
        <v>0</v>
      </c>
      <c r="I258" s="10">
        <f t="shared" si="66"/>
        <v>21</v>
      </c>
      <c r="J258" s="12">
        <f t="shared" si="67"/>
        <v>0</v>
      </c>
      <c r="K258" t="s">
        <v>658</v>
      </c>
    </row>
    <row r="259" spans="1:11" ht="15.6" x14ac:dyDescent="0.3">
      <c r="A259" s="6" t="s">
        <v>308</v>
      </c>
      <c r="B259" s="31" t="s">
        <v>16</v>
      </c>
      <c r="C259" s="32" t="s">
        <v>301</v>
      </c>
      <c r="D259" s="14">
        <v>50</v>
      </c>
      <c r="E259" s="14">
        <v>0</v>
      </c>
      <c r="F259" s="11">
        <v>0</v>
      </c>
      <c r="G259" s="11">
        <f t="shared" si="61"/>
        <v>0</v>
      </c>
      <c r="H259" s="11">
        <f t="shared" si="65"/>
        <v>0</v>
      </c>
      <c r="I259" s="10">
        <f t="shared" si="66"/>
        <v>50</v>
      </c>
      <c r="J259" s="12">
        <f t="shared" si="67"/>
        <v>0</v>
      </c>
      <c r="K259" t="s">
        <v>659</v>
      </c>
    </row>
    <row r="260" spans="1:11" ht="15.6" x14ac:dyDescent="0.3">
      <c r="A260" s="6" t="s">
        <v>309</v>
      </c>
      <c r="B260" s="31" t="s">
        <v>66</v>
      </c>
      <c r="C260" s="32" t="s">
        <v>301</v>
      </c>
      <c r="D260" s="14">
        <v>2</v>
      </c>
      <c r="E260" s="14">
        <v>0</v>
      </c>
      <c r="F260" s="11">
        <v>0</v>
      </c>
      <c r="G260" s="11">
        <f t="shared" si="61"/>
        <v>0</v>
      </c>
      <c r="H260" s="11">
        <f t="shared" si="65"/>
        <v>0</v>
      </c>
      <c r="I260" s="10">
        <f t="shared" si="66"/>
        <v>2</v>
      </c>
      <c r="J260" s="12">
        <f t="shared" si="67"/>
        <v>0</v>
      </c>
      <c r="K260" t="s">
        <v>660</v>
      </c>
    </row>
    <row r="261" spans="1:11" ht="15.6" x14ac:dyDescent="0.3">
      <c r="A261" s="6" t="s">
        <v>310</v>
      </c>
      <c r="B261" s="31" t="s">
        <v>68</v>
      </c>
      <c r="C261" s="32" t="s">
        <v>301</v>
      </c>
      <c r="D261" s="14">
        <v>8</v>
      </c>
      <c r="E261" s="14">
        <v>0</v>
      </c>
      <c r="F261" s="11">
        <v>0</v>
      </c>
      <c r="G261" s="11">
        <f t="shared" si="61"/>
        <v>0</v>
      </c>
      <c r="H261" s="11">
        <f t="shared" si="65"/>
        <v>0</v>
      </c>
      <c r="I261" s="10">
        <f t="shared" si="66"/>
        <v>8</v>
      </c>
      <c r="J261" s="12">
        <f t="shared" si="67"/>
        <v>0</v>
      </c>
      <c r="K261" t="s">
        <v>661</v>
      </c>
    </row>
    <row r="262" spans="1:11" ht="15.6" x14ac:dyDescent="0.3">
      <c r="A262" s="6" t="s">
        <v>311</v>
      </c>
      <c r="B262" s="31" t="s">
        <v>70</v>
      </c>
      <c r="C262" s="32" t="s">
        <v>301</v>
      </c>
      <c r="D262" s="14">
        <v>2</v>
      </c>
      <c r="E262" s="14">
        <v>0</v>
      </c>
      <c r="F262" s="11">
        <v>0</v>
      </c>
      <c r="G262" s="11">
        <f t="shared" si="61"/>
        <v>0</v>
      </c>
      <c r="H262" s="11">
        <f t="shared" si="65"/>
        <v>0</v>
      </c>
      <c r="I262" s="10">
        <f t="shared" si="66"/>
        <v>2</v>
      </c>
      <c r="J262" s="12">
        <f t="shared" si="67"/>
        <v>0</v>
      </c>
      <c r="K262" t="s">
        <v>662</v>
      </c>
    </row>
    <row r="263" spans="1:11" ht="15.6" x14ac:dyDescent="0.3">
      <c r="A263" s="6" t="s">
        <v>312</v>
      </c>
      <c r="B263" s="31" t="s">
        <v>72</v>
      </c>
      <c r="C263" s="32" t="s">
        <v>301</v>
      </c>
      <c r="D263" s="14">
        <v>115</v>
      </c>
      <c r="E263" s="14">
        <v>0</v>
      </c>
      <c r="F263" s="11">
        <v>0</v>
      </c>
      <c r="G263" s="11">
        <f t="shared" si="61"/>
        <v>0</v>
      </c>
      <c r="H263" s="11">
        <f t="shared" si="65"/>
        <v>0</v>
      </c>
      <c r="I263" s="10">
        <f t="shared" si="66"/>
        <v>115</v>
      </c>
      <c r="J263" s="12">
        <f t="shared" si="67"/>
        <v>0</v>
      </c>
      <c r="K263" t="s">
        <v>663</v>
      </c>
    </row>
    <row r="264" spans="1:11" ht="15.6" x14ac:dyDescent="0.3">
      <c r="A264" s="6" t="s">
        <v>313</v>
      </c>
      <c r="B264" s="31" t="s">
        <v>29</v>
      </c>
      <c r="C264" s="32" t="s">
        <v>301</v>
      </c>
      <c r="D264" s="14">
        <v>133</v>
      </c>
      <c r="E264" s="14">
        <v>0</v>
      </c>
      <c r="F264" s="11">
        <v>0</v>
      </c>
      <c r="G264" s="11">
        <f t="shared" si="61"/>
        <v>0</v>
      </c>
      <c r="H264" s="11">
        <f t="shared" si="65"/>
        <v>0</v>
      </c>
      <c r="I264" s="10">
        <f t="shared" si="66"/>
        <v>133</v>
      </c>
      <c r="J264" s="12">
        <f t="shared" si="67"/>
        <v>0</v>
      </c>
      <c r="K264" t="s">
        <v>664</v>
      </c>
    </row>
    <row r="265" spans="1:11" ht="15.6" x14ac:dyDescent="0.3">
      <c r="A265" s="6" t="s">
        <v>314</v>
      </c>
      <c r="B265" s="31" t="s">
        <v>19</v>
      </c>
      <c r="C265" s="32" t="s">
        <v>301</v>
      </c>
      <c r="D265" s="14">
        <v>42</v>
      </c>
      <c r="E265" s="14">
        <v>0</v>
      </c>
      <c r="F265" s="11">
        <v>0</v>
      </c>
      <c r="G265" s="11">
        <f t="shared" si="61"/>
        <v>0</v>
      </c>
      <c r="H265" s="11">
        <f t="shared" si="65"/>
        <v>0</v>
      </c>
      <c r="I265" s="10">
        <f t="shared" si="66"/>
        <v>42</v>
      </c>
      <c r="J265" s="12">
        <f t="shared" si="67"/>
        <v>0</v>
      </c>
      <c r="K265" t="s">
        <v>665</v>
      </c>
    </row>
    <row r="266" spans="1:11" ht="15.6" x14ac:dyDescent="0.3">
      <c r="A266" s="6" t="s">
        <v>315</v>
      </c>
      <c r="B266" s="31" t="s">
        <v>76</v>
      </c>
      <c r="C266" s="32" t="s">
        <v>301</v>
      </c>
      <c r="D266" s="14">
        <v>40</v>
      </c>
      <c r="E266" s="14">
        <v>0</v>
      </c>
      <c r="F266" s="11">
        <v>0</v>
      </c>
      <c r="G266" s="11">
        <f t="shared" si="61"/>
        <v>0</v>
      </c>
      <c r="H266" s="11">
        <f t="shared" si="65"/>
        <v>0</v>
      </c>
      <c r="I266" s="10">
        <f t="shared" si="66"/>
        <v>40</v>
      </c>
      <c r="J266" s="12">
        <f t="shared" si="67"/>
        <v>0</v>
      </c>
      <c r="K266" t="s">
        <v>666</v>
      </c>
    </row>
    <row r="267" spans="1:11" ht="15.6" x14ac:dyDescent="0.3">
      <c r="A267" s="6" t="s">
        <v>316</v>
      </c>
      <c r="B267" s="31" t="s">
        <v>78</v>
      </c>
      <c r="C267" s="32" t="s">
        <v>301</v>
      </c>
      <c r="D267" s="14">
        <v>659</v>
      </c>
      <c r="E267" s="14">
        <v>0</v>
      </c>
      <c r="F267" s="11">
        <v>0</v>
      </c>
      <c r="G267" s="11">
        <f t="shared" si="61"/>
        <v>0</v>
      </c>
      <c r="H267" s="11">
        <f t="shared" si="65"/>
        <v>0</v>
      </c>
      <c r="I267" s="10">
        <f t="shared" si="66"/>
        <v>659</v>
      </c>
      <c r="J267" s="12">
        <f t="shared" si="67"/>
        <v>0</v>
      </c>
      <c r="K267" t="s">
        <v>667</v>
      </c>
    </row>
    <row r="268" spans="1:11" ht="15.6" x14ac:dyDescent="0.3">
      <c r="A268" s="6" t="s">
        <v>317</v>
      </c>
      <c r="B268" s="31" t="s">
        <v>31</v>
      </c>
      <c r="C268" s="32" t="s">
        <v>301</v>
      </c>
      <c r="D268" s="14">
        <v>10</v>
      </c>
      <c r="E268" s="14">
        <v>0</v>
      </c>
      <c r="F268" s="11">
        <v>0</v>
      </c>
      <c r="G268" s="11">
        <f t="shared" si="61"/>
        <v>0</v>
      </c>
      <c r="H268" s="11">
        <f t="shared" si="65"/>
        <v>0</v>
      </c>
      <c r="I268" s="10">
        <f t="shared" si="66"/>
        <v>10</v>
      </c>
      <c r="J268" s="12">
        <f t="shared" si="67"/>
        <v>0</v>
      </c>
      <c r="K268" t="s">
        <v>668</v>
      </c>
    </row>
    <row r="269" spans="1:11" ht="15.6" x14ac:dyDescent="0.3">
      <c r="A269" s="6" t="s">
        <v>318</v>
      </c>
      <c r="B269" s="31" t="s">
        <v>81</v>
      </c>
      <c r="C269" s="32" t="s">
        <v>301</v>
      </c>
      <c r="D269" s="14">
        <v>0</v>
      </c>
      <c r="E269" s="14">
        <v>0</v>
      </c>
      <c r="F269" s="11">
        <v>0</v>
      </c>
      <c r="G269" s="11">
        <f t="shared" si="61"/>
        <v>0</v>
      </c>
      <c r="H269" s="11">
        <f t="shared" si="65"/>
        <v>0</v>
      </c>
      <c r="I269" s="10">
        <f t="shared" si="66"/>
        <v>0</v>
      </c>
      <c r="J269" s="12">
        <f t="shared" si="67"/>
        <v>0</v>
      </c>
      <c r="K269" t="s">
        <v>669</v>
      </c>
    </row>
    <row r="270" spans="1:11" ht="15.6" x14ac:dyDescent="0.3">
      <c r="A270" s="6" t="s">
        <v>319</v>
      </c>
      <c r="B270" s="31" t="s">
        <v>83</v>
      </c>
      <c r="C270" s="32" t="s">
        <v>301</v>
      </c>
      <c r="D270" s="14">
        <v>0</v>
      </c>
      <c r="E270" s="14">
        <v>0</v>
      </c>
      <c r="F270" s="11">
        <v>0</v>
      </c>
      <c r="G270" s="11">
        <f t="shared" si="61"/>
        <v>0</v>
      </c>
      <c r="H270" s="11">
        <f t="shared" si="65"/>
        <v>0</v>
      </c>
      <c r="I270" s="10">
        <f t="shared" si="66"/>
        <v>0</v>
      </c>
      <c r="J270" s="12">
        <f t="shared" si="67"/>
        <v>0</v>
      </c>
      <c r="K270" t="s">
        <v>670</v>
      </c>
    </row>
    <row r="271" spans="1:11" ht="15.6" x14ac:dyDescent="0.3">
      <c r="A271" s="6" t="s">
        <v>320</v>
      </c>
      <c r="B271" s="31" t="s">
        <v>111</v>
      </c>
      <c r="C271" s="32" t="s">
        <v>301</v>
      </c>
      <c r="D271" s="14">
        <v>0</v>
      </c>
      <c r="E271" s="14">
        <v>0</v>
      </c>
      <c r="F271" s="11">
        <v>0</v>
      </c>
      <c r="G271" s="11">
        <f t="shared" si="61"/>
        <v>0</v>
      </c>
      <c r="H271" s="11">
        <f t="shared" si="65"/>
        <v>0</v>
      </c>
      <c r="I271" s="10">
        <f t="shared" si="66"/>
        <v>0</v>
      </c>
      <c r="J271" s="12">
        <f t="shared" si="67"/>
        <v>0</v>
      </c>
      <c r="K271" t="s">
        <v>671</v>
      </c>
    </row>
    <row r="272" spans="1:11" ht="15.6" x14ac:dyDescent="0.3">
      <c r="A272" s="6" t="s">
        <v>321</v>
      </c>
      <c r="B272" s="31" t="s">
        <v>87</v>
      </c>
      <c r="C272" s="32" t="s">
        <v>301</v>
      </c>
      <c r="D272" s="14">
        <v>273</v>
      </c>
      <c r="E272" s="14">
        <v>0</v>
      </c>
      <c r="F272" s="11">
        <v>0</v>
      </c>
      <c r="G272" s="11">
        <f t="shared" si="61"/>
        <v>0</v>
      </c>
      <c r="H272" s="11">
        <f t="shared" si="65"/>
        <v>0</v>
      </c>
      <c r="I272" s="11">
        <f t="shared" si="66"/>
        <v>273</v>
      </c>
      <c r="J272" s="35">
        <f t="shared" si="67"/>
        <v>0</v>
      </c>
      <c r="K272" t="s">
        <v>672</v>
      </c>
    </row>
    <row r="273" spans="1:11" ht="15.6" x14ac:dyDescent="0.3">
      <c r="A273" s="6" t="s">
        <v>322</v>
      </c>
      <c r="B273" s="31" t="s">
        <v>89</v>
      </c>
      <c r="C273" s="32" t="s">
        <v>301</v>
      </c>
      <c r="D273" s="14">
        <v>70</v>
      </c>
      <c r="E273" s="14">
        <v>0</v>
      </c>
      <c r="F273" s="11">
        <v>0</v>
      </c>
      <c r="G273" s="11">
        <f t="shared" si="61"/>
        <v>0</v>
      </c>
      <c r="H273" s="11">
        <f t="shared" si="65"/>
        <v>0</v>
      </c>
      <c r="I273" s="11">
        <f t="shared" si="66"/>
        <v>70</v>
      </c>
      <c r="J273" s="35">
        <f>IFERROR(H273/D273,0)</f>
        <v>0</v>
      </c>
      <c r="K273" t="s">
        <v>673</v>
      </c>
    </row>
    <row r="274" spans="1:11" ht="15.6" x14ac:dyDescent="0.3">
      <c r="A274" s="1" t="s">
        <v>323</v>
      </c>
      <c r="B274" s="2" t="s">
        <v>324</v>
      </c>
      <c r="C274" s="18" t="s">
        <v>301</v>
      </c>
      <c r="D274" s="4">
        <f>SUM(D275)</f>
        <v>1720</v>
      </c>
      <c r="E274" s="4">
        <f t="shared" ref="E274:I274" si="68">SUM(E275)</f>
        <v>0</v>
      </c>
      <c r="F274" s="4">
        <f t="shared" si="68"/>
        <v>0</v>
      </c>
      <c r="G274" s="4">
        <f t="shared" si="68"/>
        <v>0</v>
      </c>
      <c r="H274" s="4">
        <f t="shared" si="68"/>
        <v>0</v>
      </c>
      <c r="I274" s="4">
        <f t="shared" si="68"/>
        <v>1720</v>
      </c>
      <c r="J274" s="5">
        <f>IFERROR(H274/D274,0)</f>
        <v>0</v>
      </c>
      <c r="K274" t="s">
        <v>674</v>
      </c>
    </row>
    <row r="275" spans="1:11" ht="15.6" x14ac:dyDescent="0.3">
      <c r="A275" s="1" t="s">
        <v>325</v>
      </c>
      <c r="B275" s="2" t="s">
        <v>326</v>
      </c>
      <c r="C275" s="18" t="s">
        <v>301</v>
      </c>
      <c r="D275" s="4">
        <f>SUM(D276:D297)</f>
        <v>1720</v>
      </c>
      <c r="E275" s="4">
        <f>SUM(E276:E297)</f>
        <v>0</v>
      </c>
      <c r="F275" s="4">
        <f>SUM(F276:F297)</f>
        <v>0</v>
      </c>
      <c r="G275" s="4">
        <f>SUM(G276:G297)</f>
        <v>0</v>
      </c>
      <c r="H275" s="4">
        <f>SUM(H276:H297)</f>
        <v>0</v>
      </c>
      <c r="I275" s="4">
        <f>SUM(I276:I297)</f>
        <v>1720</v>
      </c>
      <c r="J275" s="5">
        <f>IFERROR(H275/D275,0)</f>
        <v>0</v>
      </c>
      <c r="K275" t="s">
        <v>675</v>
      </c>
    </row>
    <row r="276" spans="1:11" ht="15.6" x14ac:dyDescent="0.3">
      <c r="A276" s="6" t="s">
        <v>327</v>
      </c>
      <c r="B276" s="31" t="s">
        <v>54</v>
      </c>
      <c r="C276" s="32" t="s">
        <v>301</v>
      </c>
      <c r="D276" s="14">
        <v>26</v>
      </c>
      <c r="E276" s="14">
        <v>0</v>
      </c>
      <c r="F276" s="11">
        <v>0</v>
      </c>
      <c r="G276" s="11">
        <f t="shared" ref="G276:G297" si="69">SUM(DK276+DL276+DM276+DN276+DW276+EE276+EM276+EN276+EO276+EP276+EQ276+ER276+ES276)</f>
        <v>0</v>
      </c>
      <c r="H276" s="11">
        <f t="shared" ref="H276:H297" si="70">+F276+E276</f>
        <v>0</v>
      </c>
      <c r="I276" s="10">
        <f t="shared" ref="I276:I297" si="71">+D276-H276</f>
        <v>26</v>
      </c>
      <c r="J276" s="12">
        <f t="shared" ref="J276:J295" si="72">IFERROR(H276/D276,0)</f>
        <v>0</v>
      </c>
      <c r="K276" t="s">
        <v>676</v>
      </c>
    </row>
    <row r="277" spans="1:11" ht="15.6" x14ac:dyDescent="0.3">
      <c r="A277" s="6" t="s">
        <v>328</v>
      </c>
      <c r="B277" s="31" t="s">
        <v>56</v>
      </c>
      <c r="C277" s="32" t="s">
        <v>301</v>
      </c>
      <c r="D277" s="14">
        <v>3</v>
      </c>
      <c r="E277" s="14">
        <v>0</v>
      </c>
      <c r="F277" s="11">
        <v>0</v>
      </c>
      <c r="G277" s="11">
        <f t="shared" si="69"/>
        <v>0</v>
      </c>
      <c r="H277" s="11">
        <f t="shared" si="70"/>
        <v>0</v>
      </c>
      <c r="I277" s="10">
        <f t="shared" si="71"/>
        <v>3</v>
      </c>
      <c r="J277" s="12">
        <f t="shared" si="72"/>
        <v>0</v>
      </c>
      <c r="K277" t="s">
        <v>677</v>
      </c>
    </row>
    <row r="278" spans="1:11" ht="15.6" x14ac:dyDescent="0.3">
      <c r="A278" s="6" t="s">
        <v>329</v>
      </c>
      <c r="B278" s="31" t="s">
        <v>58</v>
      </c>
      <c r="C278" s="32" t="s">
        <v>301</v>
      </c>
      <c r="D278" s="14">
        <v>151</v>
      </c>
      <c r="E278" s="14">
        <v>0</v>
      </c>
      <c r="F278" s="11">
        <v>0</v>
      </c>
      <c r="G278" s="11">
        <f t="shared" si="69"/>
        <v>0</v>
      </c>
      <c r="H278" s="11">
        <f t="shared" si="70"/>
        <v>0</v>
      </c>
      <c r="I278" s="10">
        <f t="shared" si="71"/>
        <v>151</v>
      </c>
      <c r="J278" s="12">
        <f t="shared" si="72"/>
        <v>0</v>
      </c>
      <c r="K278" t="s">
        <v>678</v>
      </c>
    </row>
    <row r="279" spans="1:11" ht="15.6" x14ac:dyDescent="0.3">
      <c r="A279" s="6" t="s">
        <v>330</v>
      </c>
      <c r="B279" s="31" t="s">
        <v>60</v>
      </c>
      <c r="C279" s="32" t="s">
        <v>301</v>
      </c>
      <c r="D279" s="14">
        <v>93</v>
      </c>
      <c r="E279" s="14">
        <v>0</v>
      </c>
      <c r="F279" s="11">
        <v>0</v>
      </c>
      <c r="G279" s="11">
        <f t="shared" si="69"/>
        <v>0</v>
      </c>
      <c r="H279" s="11">
        <f t="shared" si="70"/>
        <v>0</v>
      </c>
      <c r="I279" s="10">
        <f t="shared" si="71"/>
        <v>93</v>
      </c>
      <c r="J279" s="12">
        <f t="shared" si="72"/>
        <v>0</v>
      </c>
      <c r="K279" t="s">
        <v>679</v>
      </c>
    </row>
    <row r="280" spans="1:11" ht="15.6" x14ac:dyDescent="0.3">
      <c r="A280" s="6" t="s">
        <v>331</v>
      </c>
      <c r="B280" s="31" t="s">
        <v>27</v>
      </c>
      <c r="C280" s="32" t="s">
        <v>301</v>
      </c>
      <c r="D280" s="14">
        <v>19</v>
      </c>
      <c r="E280" s="14">
        <v>0</v>
      </c>
      <c r="F280" s="11">
        <v>0</v>
      </c>
      <c r="G280" s="11">
        <f t="shared" si="69"/>
        <v>0</v>
      </c>
      <c r="H280" s="11">
        <f t="shared" si="70"/>
        <v>0</v>
      </c>
      <c r="I280" s="10">
        <f t="shared" si="71"/>
        <v>19</v>
      </c>
      <c r="J280" s="12">
        <f t="shared" si="72"/>
        <v>0</v>
      </c>
      <c r="K280" t="s">
        <v>680</v>
      </c>
    </row>
    <row r="281" spans="1:11" ht="15.6" x14ac:dyDescent="0.3">
      <c r="A281" s="6" t="s">
        <v>332</v>
      </c>
      <c r="B281" s="31" t="s">
        <v>63</v>
      </c>
      <c r="C281" s="32" t="s">
        <v>301</v>
      </c>
      <c r="D281" s="14">
        <v>17</v>
      </c>
      <c r="E281" s="14">
        <v>0</v>
      </c>
      <c r="F281" s="11">
        <v>0</v>
      </c>
      <c r="G281" s="11">
        <f t="shared" si="69"/>
        <v>0</v>
      </c>
      <c r="H281" s="11">
        <f t="shared" si="70"/>
        <v>0</v>
      </c>
      <c r="I281" s="10">
        <f t="shared" si="71"/>
        <v>17</v>
      </c>
      <c r="J281" s="12">
        <f t="shared" si="72"/>
        <v>0</v>
      </c>
      <c r="K281" t="s">
        <v>681</v>
      </c>
    </row>
    <row r="282" spans="1:11" ht="15.6" x14ac:dyDescent="0.3">
      <c r="A282" s="6" t="s">
        <v>333</v>
      </c>
      <c r="B282" s="31" t="s">
        <v>16</v>
      </c>
      <c r="C282" s="32" t="s">
        <v>301</v>
      </c>
      <c r="D282" s="14">
        <v>32</v>
      </c>
      <c r="E282" s="14">
        <v>0</v>
      </c>
      <c r="F282" s="11">
        <v>0</v>
      </c>
      <c r="G282" s="11">
        <f t="shared" si="69"/>
        <v>0</v>
      </c>
      <c r="H282" s="11">
        <f t="shared" si="70"/>
        <v>0</v>
      </c>
      <c r="I282" s="10">
        <f t="shared" si="71"/>
        <v>32</v>
      </c>
      <c r="J282" s="12">
        <f t="shared" si="72"/>
        <v>0</v>
      </c>
      <c r="K282" t="s">
        <v>682</v>
      </c>
    </row>
    <row r="283" spans="1:11" ht="15.6" x14ac:dyDescent="0.3">
      <c r="A283" s="6" t="s">
        <v>334</v>
      </c>
      <c r="B283" s="31" t="s">
        <v>66</v>
      </c>
      <c r="C283" s="32" t="s">
        <v>301</v>
      </c>
      <c r="D283" s="14">
        <v>11</v>
      </c>
      <c r="E283" s="14">
        <v>0</v>
      </c>
      <c r="F283" s="11">
        <v>0</v>
      </c>
      <c r="G283" s="11">
        <f t="shared" si="69"/>
        <v>0</v>
      </c>
      <c r="H283" s="11">
        <f t="shared" si="70"/>
        <v>0</v>
      </c>
      <c r="I283" s="10">
        <f t="shared" si="71"/>
        <v>11</v>
      </c>
      <c r="J283" s="12">
        <f t="shared" si="72"/>
        <v>0</v>
      </c>
      <c r="K283" t="s">
        <v>683</v>
      </c>
    </row>
    <row r="284" spans="1:11" ht="15.6" x14ac:dyDescent="0.3">
      <c r="A284" s="6" t="s">
        <v>335</v>
      </c>
      <c r="B284" s="31" t="s">
        <v>68</v>
      </c>
      <c r="C284" s="32" t="s">
        <v>301</v>
      </c>
      <c r="D284" s="14">
        <v>0</v>
      </c>
      <c r="E284" s="14">
        <v>0</v>
      </c>
      <c r="F284" s="11">
        <v>0</v>
      </c>
      <c r="G284" s="11">
        <f t="shared" si="69"/>
        <v>0</v>
      </c>
      <c r="H284" s="11">
        <f t="shared" si="70"/>
        <v>0</v>
      </c>
      <c r="I284" s="10">
        <f t="shared" si="71"/>
        <v>0</v>
      </c>
      <c r="J284" s="12">
        <f t="shared" si="72"/>
        <v>0</v>
      </c>
      <c r="K284" t="s">
        <v>684</v>
      </c>
    </row>
    <row r="285" spans="1:11" ht="15.6" x14ac:dyDescent="0.3">
      <c r="A285" s="6" t="s">
        <v>336</v>
      </c>
      <c r="B285" s="31" t="s">
        <v>70</v>
      </c>
      <c r="C285" s="32" t="s">
        <v>301</v>
      </c>
      <c r="D285" s="14">
        <v>23</v>
      </c>
      <c r="E285" s="14">
        <v>0</v>
      </c>
      <c r="F285" s="11">
        <v>0</v>
      </c>
      <c r="G285" s="11">
        <f t="shared" si="69"/>
        <v>0</v>
      </c>
      <c r="H285" s="11">
        <f t="shared" si="70"/>
        <v>0</v>
      </c>
      <c r="I285" s="10">
        <f t="shared" si="71"/>
        <v>23</v>
      </c>
      <c r="J285" s="12">
        <f t="shared" si="72"/>
        <v>0</v>
      </c>
      <c r="K285" t="s">
        <v>685</v>
      </c>
    </row>
    <row r="286" spans="1:11" ht="15.6" x14ac:dyDescent="0.3">
      <c r="A286" s="6" t="s">
        <v>337</v>
      </c>
      <c r="B286" s="31" t="s">
        <v>72</v>
      </c>
      <c r="C286" s="32" t="s">
        <v>301</v>
      </c>
      <c r="D286" s="14">
        <v>21</v>
      </c>
      <c r="E286" s="14">
        <v>0</v>
      </c>
      <c r="F286" s="11">
        <v>0</v>
      </c>
      <c r="G286" s="11">
        <f t="shared" si="69"/>
        <v>0</v>
      </c>
      <c r="H286" s="11">
        <f t="shared" si="70"/>
        <v>0</v>
      </c>
      <c r="I286" s="10">
        <f t="shared" si="71"/>
        <v>21</v>
      </c>
      <c r="J286" s="12">
        <f t="shared" si="72"/>
        <v>0</v>
      </c>
      <c r="K286" t="s">
        <v>686</v>
      </c>
    </row>
    <row r="287" spans="1:11" ht="15.6" x14ac:dyDescent="0.3">
      <c r="A287" s="6" t="s">
        <v>338</v>
      </c>
      <c r="B287" s="31" t="s">
        <v>29</v>
      </c>
      <c r="C287" s="32" t="s">
        <v>301</v>
      </c>
      <c r="D287" s="14">
        <v>62</v>
      </c>
      <c r="E287" s="14">
        <v>0</v>
      </c>
      <c r="F287" s="11">
        <v>0</v>
      </c>
      <c r="G287" s="11">
        <f t="shared" si="69"/>
        <v>0</v>
      </c>
      <c r="H287" s="11">
        <f t="shared" si="70"/>
        <v>0</v>
      </c>
      <c r="I287" s="10">
        <f t="shared" si="71"/>
        <v>62</v>
      </c>
      <c r="J287" s="12">
        <f t="shared" si="72"/>
        <v>0</v>
      </c>
      <c r="K287" t="s">
        <v>687</v>
      </c>
    </row>
    <row r="288" spans="1:11" ht="15.6" x14ac:dyDescent="0.3">
      <c r="A288" s="6" t="s">
        <v>339</v>
      </c>
      <c r="B288" s="31" t="s">
        <v>19</v>
      </c>
      <c r="C288" s="32" t="s">
        <v>301</v>
      </c>
      <c r="D288" s="14">
        <v>31</v>
      </c>
      <c r="E288" s="14">
        <v>0</v>
      </c>
      <c r="F288" s="11">
        <v>0</v>
      </c>
      <c r="G288" s="11">
        <f t="shared" si="69"/>
        <v>0</v>
      </c>
      <c r="H288" s="11">
        <f t="shared" si="70"/>
        <v>0</v>
      </c>
      <c r="I288" s="10">
        <f t="shared" si="71"/>
        <v>31</v>
      </c>
      <c r="J288" s="12">
        <f t="shared" si="72"/>
        <v>0</v>
      </c>
      <c r="K288" t="s">
        <v>688</v>
      </c>
    </row>
    <row r="289" spans="1:11" ht="15.6" x14ac:dyDescent="0.3">
      <c r="A289" s="6" t="s">
        <v>340</v>
      </c>
      <c r="B289" s="31" t="s">
        <v>76</v>
      </c>
      <c r="C289" s="32" t="s">
        <v>301</v>
      </c>
      <c r="D289" s="14">
        <v>20</v>
      </c>
      <c r="E289" s="14">
        <v>0</v>
      </c>
      <c r="F289" s="11">
        <v>0</v>
      </c>
      <c r="G289" s="11">
        <f t="shared" si="69"/>
        <v>0</v>
      </c>
      <c r="H289" s="11">
        <f t="shared" si="70"/>
        <v>0</v>
      </c>
      <c r="I289" s="10">
        <f t="shared" si="71"/>
        <v>20</v>
      </c>
      <c r="J289" s="12">
        <f t="shared" si="72"/>
        <v>0</v>
      </c>
      <c r="K289" t="s">
        <v>689</v>
      </c>
    </row>
    <row r="290" spans="1:11" ht="15.6" x14ac:dyDescent="0.3">
      <c r="A290" s="6" t="s">
        <v>341</v>
      </c>
      <c r="B290" s="31" t="s">
        <v>78</v>
      </c>
      <c r="C290" s="32" t="s">
        <v>301</v>
      </c>
      <c r="D290" s="14">
        <v>18</v>
      </c>
      <c r="E290" s="14">
        <v>0</v>
      </c>
      <c r="F290" s="11">
        <v>0</v>
      </c>
      <c r="G290" s="11">
        <f t="shared" si="69"/>
        <v>0</v>
      </c>
      <c r="H290" s="11">
        <f t="shared" si="70"/>
        <v>0</v>
      </c>
      <c r="I290" s="10">
        <f t="shared" si="71"/>
        <v>18</v>
      </c>
      <c r="J290" s="12">
        <f t="shared" si="72"/>
        <v>0</v>
      </c>
      <c r="K290" t="s">
        <v>690</v>
      </c>
    </row>
    <row r="291" spans="1:11" ht="15.6" x14ac:dyDescent="0.3">
      <c r="A291" s="6" t="s">
        <v>342</v>
      </c>
      <c r="B291" s="31" t="s">
        <v>31</v>
      </c>
      <c r="C291" s="32" t="s">
        <v>301</v>
      </c>
      <c r="D291" s="14">
        <v>13</v>
      </c>
      <c r="E291" s="14">
        <v>0</v>
      </c>
      <c r="F291" s="11">
        <v>0</v>
      </c>
      <c r="G291" s="11">
        <f t="shared" si="69"/>
        <v>0</v>
      </c>
      <c r="H291" s="11">
        <f t="shared" si="70"/>
        <v>0</v>
      </c>
      <c r="I291" s="10">
        <f t="shared" si="71"/>
        <v>13</v>
      </c>
      <c r="J291" s="12">
        <f t="shared" si="72"/>
        <v>0</v>
      </c>
      <c r="K291" t="s">
        <v>691</v>
      </c>
    </row>
    <row r="292" spans="1:11" ht="15.6" x14ac:dyDescent="0.3">
      <c r="A292" s="6" t="s">
        <v>343</v>
      </c>
      <c r="B292" s="31" t="s">
        <v>81</v>
      </c>
      <c r="C292" s="32" t="s">
        <v>301</v>
      </c>
      <c r="D292" s="14">
        <v>0</v>
      </c>
      <c r="E292" s="14">
        <v>0</v>
      </c>
      <c r="F292" s="11">
        <v>0</v>
      </c>
      <c r="G292" s="11">
        <f t="shared" si="69"/>
        <v>0</v>
      </c>
      <c r="H292" s="11">
        <f t="shared" si="70"/>
        <v>0</v>
      </c>
      <c r="I292" s="10">
        <f t="shared" si="71"/>
        <v>0</v>
      </c>
      <c r="J292" s="12">
        <f t="shared" si="72"/>
        <v>0</v>
      </c>
      <c r="K292" t="s">
        <v>692</v>
      </c>
    </row>
    <row r="293" spans="1:11" ht="15.6" x14ac:dyDescent="0.3">
      <c r="A293" s="6" t="s">
        <v>344</v>
      </c>
      <c r="B293" s="31" t="s">
        <v>83</v>
      </c>
      <c r="C293" s="32" t="s">
        <v>301</v>
      </c>
      <c r="D293" s="14">
        <v>0</v>
      </c>
      <c r="E293" s="14">
        <v>0</v>
      </c>
      <c r="F293" s="11">
        <v>0</v>
      </c>
      <c r="G293" s="11">
        <f t="shared" si="69"/>
        <v>0</v>
      </c>
      <c r="H293" s="11">
        <f t="shared" si="70"/>
        <v>0</v>
      </c>
      <c r="I293" s="10">
        <f t="shared" si="71"/>
        <v>0</v>
      </c>
      <c r="J293" s="12">
        <f t="shared" si="72"/>
        <v>0</v>
      </c>
      <c r="K293" t="s">
        <v>693</v>
      </c>
    </row>
    <row r="294" spans="1:11" ht="15.6" x14ac:dyDescent="0.3">
      <c r="A294" s="6" t="s">
        <v>345</v>
      </c>
      <c r="B294" s="31" t="s">
        <v>111</v>
      </c>
      <c r="C294" s="32" t="s">
        <v>301</v>
      </c>
      <c r="D294" s="14">
        <v>0</v>
      </c>
      <c r="E294" s="14">
        <v>0</v>
      </c>
      <c r="F294" s="11">
        <v>0</v>
      </c>
      <c r="G294" s="11">
        <f t="shared" si="69"/>
        <v>0</v>
      </c>
      <c r="H294" s="11">
        <f t="shared" si="70"/>
        <v>0</v>
      </c>
      <c r="I294" s="10">
        <f t="shared" si="71"/>
        <v>0</v>
      </c>
      <c r="J294" s="12">
        <f t="shared" si="72"/>
        <v>0</v>
      </c>
      <c r="K294" t="s">
        <v>694</v>
      </c>
    </row>
    <row r="295" spans="1:11" ht="15.6" x14ac:dyDescent="0.3">
      <c r="A295" s="6" t="s">
        <v>346</v>
      </c>
      <c r="B295" s="31" t="s">
        <v>87</v>
      </c>
      <c r="C295" s="32" t="s">
        <v>301</v>
      </c>
      <c r="D295" s="14">
        <v>0</v>
      </c>
      <c r="E295" s="14">
        <v>0</v>
      </c>
      <c r="F295" s="11">
        <v>0</v>
      </c>
      <c r="G295" s="11">
        <f t="shared" si="69"/>
        <v>0</v>
      </c>
      <c r="H295" s="11">
        <f t="shared" si="70"/>
        <v>0</v>
      </c>
      <c r="I295" s="11">
        <f t="shared" si="71"/>
        <v>0</v>
      </c>
      <c r="J295" s="35">
        <f t="shared" si="72"/>
        <v>0</v>
      </c>
      <c r="K295" t="s">
        <v>695</v>
      </c>
    </row>
    <row r="296" spans="1:11" ht="15.6" x14ac:dyDescent="0.3">
      <c r="A296" s="6" t="s">
        <v>347</v>
      </c>
      <c r="B296" s="31" t="s">
        <v>89</v>
      </c>
      <c r="C296" s="32" t="s">
        <v>301</v>
      </c>
      <c r="D296" s="14">
        <v>173</v>
      </c>
      <c r="E296" s="14">
        <v>0</v>
      </c>
      <c r="F296" s="11">
        <v>0</v>
      </c>
      <c r="G296" s="11">
        <f t="shared" si="69"/>
        <v>0</v>
      </c>
      <c r="H296" s="11">
        <f t="shared" si="70"/>
        <v>0</v>
      </c>
      <c r="I296" s="11">
        <f t="shared" si="71"/>
        <v>173</v>
      </c>
      <c r="J296" s="35">
        <f>IFERROR(H296/D296,0)</f>
        <v>0</v>
      </c>
      <c r="K296" t="s">
        <v>696</v>
      </c>
    </row>
    <row r="297" spans="1:11" ht="15.6" x14ac:dyDescent="0.3">
      <c r="A297" s="6" t="s">
        <v>348</v>
      </c>
      <c r="B297" s="29" t="s">
        <v>349</v>
      </c>
      <c r="C297" s="32" t="s">
        <v>301</v>
      </c>
      <c r="D297" s="14">
        <v>1007</v>
      </c>
      <c r="E297" s="14">
        <v>0</v>
      </c>
      <c r="F297" s="11">
        <v>0</v>
      </c>
      <c r="G297" s="11">
        <f t="shared" si="69"/>
        <v>0</v>
      </c>
      <c r="H297" s="11">
        <f t="shared" si="70"/>
        <v>0</v>
      </c>
      <c r="I297" s="11">
        <f t="shared" si="71"/>
        <v>1007</v>
      </c>
      <c r="J297" s="35">
        <f>IFERROR(H297/D297,0)</f>
        <v>0</v>
      </c>
      <c r="K297" t="s">
        <v>697</v>
      </c>
    </row>
    <row r="298" spans="1:11" ht="19.2" x14ac:dyDescent="0.3">
      <c r="A298" s="36" t="s">
        <v>350</v>
      </c>
      <c r="B298" s="37" t="s">
        <v>351</v>
      </c>
      <c r="C298" s="3" t="s">
        <v>352</v>
      </c>
      <c r="D298" s="4">
        <f>+D299+D324</f>
        <v>122870.7</v>
      </c>
      <c r="E298" s="4">
        <f>+E299+E324</f>
        <v>6257.9937149219895</v>
      </c>
      <c r="F298" s="4">
        <f>+F299+F324</f>
        <v>0</v>
      </c>
      <c r="G298" s="4">
        <f>+G299+G324</f>
        <v>0</v>
      </c>
      <c r="H298" s="4">
        <f>+H299+H324</f>
        <v>6257.9937149219895</v>
      </c>
      <c r="I298" s="4">
        <f>+I299+I324</f>
        <v>116612.70628507801</v>
      </c>
      <c r="J298" s="24">
        <f>IFERROR(H298/D298,0)</f>
        <v>5.0931537908728362E-2</v>
      </c>
      <c r="K298" t="s">
        <v>698</v>
      </c>
    </row>
    <row r="299" spans="1:11" ht="19.2" x14ac:dyDescent="0.3">
      <c r="A299" s="36" t="s">
        <v>353</v>
      </c>
      <c r="B299" s="37" t="s">
        <v>354</v>
      </c>
      <c r="C299" s="3" t="s">
        <v>352</v>
      </c>
      <c r="D299" s="4">
        <f>+SUM(D300+D302)</f>
        <v>113540.37</v>
      </c>
      <c r="E299" s="4">
        <f>+SUM(E300+E302)</f>
        <v>6257.9937149219895</v>
      </c>
      <c r="F299" s="4">
        <f>+SUM(F300+F302)</f>
        <v>0</v>
      </c>
      <c r="G299" s="4">
        <f>+SUM(G300+G302)</f>
        <v>0</v>
      </c>
      <c r="H299" s="4">
        <f>+SUM(H300+H302)</f>
        <v>6257.9937149219895</v>
      </c>
      <c r="I299" s="4">
        <f>+SUM(I300+I302)</f>
        <v>107282.376285078</v>
      </c>
      <c r="J299" s="24">
        <f>IFERROR(H299/D299,0)</f>
        <v>5.5116904365574905E-2</v>
      </c>
      <c r="K299" t="s">
        <v>699</v>
      </c>
    </row>
    <row r="300" spans="1:11" ht="19.2" x14ac:dyDescent="0.3">
      <c r="A300" s="36" t="s">
        <v>355</v>
      </c>
      <c r="B300" s="37" t="s">
        <v>356</v>
      </c>
      <c r="C300" s="3" t="s">
        <v>352</v>
      </c>
      <c r="D300" s="4">
        <f>+SUM(D301:D301)</f>
        <v>12050.37</v>
      </c>
      <c r="E300" s="4">
        <f>+SUM(E301:E301)</f>
        <v>5949.7637500439896</v>
      </c>
      <c r="F300" s="4">
        <f>+SUM(F301:F301)</f>
        <v>0</v>
      </c>
      <c r="G300" s="4">
        <f>+SUM(G301:G301)</f>
        <v>0</v>
      </c>
      <c r="H300" s="4">
        <f>+SUM(H301:H301)</f>
        <v>5949.7637500439896</v>
      </c>
      <c r="I300" s="4">
        <f>+SUM(I301:I301)</f>
        <v>6100.6062499560112</v>
      </c>
      <c r="J300" s="24">
        <f>IFERROR(H300/D300,0)</f>
        <v>0.4937411672873106</v>
      </c>
      <c r="K300" t="s">
        <v>700</v>
      </c>
    </row>
    <row r="301" spans="1:11" ht="17.399999999999999" x14ac:dyDescent="0.3">
      <c r="A301" s="38" t="s">
        <v>357</v>
      </c>
      <c r="B301" s="31" t="s">
        <v>358</v>
      </c>
      <c r="C301" s="39" t="s">
        <v>359</v>
      </c>
      <c r="D301" s="40">
        <v>12050.37</v>
      </c>
      <c r="E301" s="40">
        <v>5949.7637500439896</v>
      </c>
      <c r="F301" s="41">
        <v>0</v>
      </c>
      <c r="G301" s="41">
        <f t="shared" ref="G301:G325" si="73">SUM(DK301+DL301+DM301+DN301+DW301+EE301+EM301+EN301+EO301+EP301+EQ301+ER301+ES301)</f>
        <v>0</v>
      </c>
      <c r="H301" s="10">
        <f>+F301+E301</f>
        <v>5949.7637500439896</v>
      </c>
      <c r="I301" s="10">
        <f>+D301-H301</f>
        <v>6100.6062499560112</v>
      </c>
      <c r="J301" s="42">
        <f>IFERROR(H301/D301,0)</f>
        <v>0.4937411672873106</v>
      </c>
      <c r="K301" t="s">
        <v>701</v>
      </c>
    </row>
    <row r="302" spans="1:11" ht="19.2" x14ac:dyDescent="0.3">
      <c r="A302" s="36" t="s">
        <v>360</v>
      </c>
      <c r="B302" s="37" t="s">
        <v>361</v>
      </c>
      <c r="C302" s="3" t="s">
        <v>352</v>
      </c>
      <c r="D302" s="4">
        <f>+SUM(D303:D323)</f>
        <v>101490</v>
      </c>
      <c r="E302" s="4">
        <f>+SUM(E303:E323)</f>
        <v>308.22996487800003</v>
      </c>
      <c r="F302" s="4">
        <f>+SUM(F303:F323)</f>
        <v>0</v>
      </c>
      <c r="G302" s="4">
        <f>+SUM(G303:G323)</f>
        <v>0</v>
      </c>
      <c r="H302" s="4">
        <f>+SUM(H303:H323)</f>
        <v>308.22996487800003</v>
      </c>
      <c r="I302" s="4">
        <f>+SUM(I303:I323)</f>
        <v>101181.770035122</v>
      </c>
      <c r="J302" s="24">
        <f>IFERROR(H302/D302,0)</f>
        <v>3.0370476389595035E-3</v>
      </c>
      <c r="K302" t="s">
        <v>702</v>
      </c>
    </row>
    <row r="303" spans="1:11" ht="17.399999999999999" x14ac:dyDescent="0.3">
      <c r="A303" s="43" t="s">
        <v>362</v>
      </c>
      <c r="B303" s="44" t="s">
        <v>54</v>
      </c>
      <c r="C303" s="45" t="s">
        <v>363</v>
      </c>
      <c r="D303" s="46">
        <v>11425</v>
      </c>
      <c r="E303" s="47">
        <v>13.548961366</v>
      </c>
      <c r="F303" s="11">
        <v>0</v>
      </c>
      <c r="G303" s="11">
        <f t="shared" si="73"/>
        <v>0</v>
      </c>
      <c r="H303" s="11">
        <f t="shared" ref="H303:H323" si="74">+F303+E303</f>
        <v>13.548961366</v>
      </c>
      <c r="I303" s="11">
        <f t="shared" ref="I303:I323" si="75">+D303-H303</f>
        <v>11411.451038634001</v>
      </c>
      <c r="J303" s="48">
        <f t="shared" ref="J303:J323" si="76">IFERROR(H303/D303,0)</f>
        <v>1.1859047147483588E-3</v>
      </c>
      <c r="K303" t="s">
        <v>703</v>
      </c>
    </row>
    <row r="304" spans="1:11" ht="17.399999999999999" x14ac:dyDescent="0.3">
      <c r="A304" s="43" t="s">
        <v>364</v>
      </c>
      <c r="B304" s="49" t="s">
        <v>56</v>
      </c>
      <c r="C304" s="39" t="s">
        <v>363</v>
      </c>
      <c r="D304" s="50">
        <v>4507</v>
      </c>
      <c r="E304" s="51">
        <v>17.915111743999997</v>
      </c>
      <c r="F304" s="11">
        <v>0</v>
      </c>
      <c r="G304" s="11">
        <f t="shared" si="73"/>
        <v>0</v>
      </c>
      <c r="H304" s="11">
        <f t="shared" si="74"/>
        <v>17.915111743999997</v>
      </c>
      <c r="I304" s="11">
        <f t="shared" si="75"/>
        <v>4489.0848882560003</v>
      </c>
      <c r="J304" s="48">
        <f t="shared" si="76"/>
        <v>3.9749526833814065E-3</v>
      </c>
      <c r="K304" t="s">
        <v>704</v>
      </c>
    </row>
    <row r="305" spans="1:11" ht="17.399999999999999" x14ac:dyDescent="0.3">
      <c r="A305" s="43" t="s">
        <v>365</v>
      </c>
      <c r="B305" s="49" t="s">
        <v>58</v>
      </c>
      <c r="C305" s="39" t="s">
        <v>359</v>
      </c>
      <c r="D305" s="50">
        <v>5530</v>
      </c>
      <c r="E305" s="51">
        <v>7.0469999999999997</v>
      </c>
      <c r="F305" s="11">
        <v>0</v>
      </c>
      <c r="G305" s="11">
        <f t="shared" si="73"/>
        <v>0</v>
      </c>
      <c r="H305" s="11">
        <f t="shared" si="74"/>
        <v>7.0469999999999997</v>
      </c>
      <c r="I305" s="11">
        <f t="shared" si="75"/>
        <v>5522.9530000000004</v>
      </c>
      <c r="J305" s="48">
        <f t="shared" si="76"/>
        <v>1.2743218806509945E-3</v>
      </c>
      <c r="K305" t="s">
        <v>705</v>
      </c>
    </row>
    <row r="306" spans="1:11" ht="17.399999999999999" x14ac:dyDescent="0.3">
      <c r="A306" s="43" t="s">
        <v>366</v>
      </c>
      <c r="B306" s="49" t="s">
        <v>60</v>
      </c>
      <c r="C306" s="39" t="s">
        <v>359</v>
      </c>
      <c r="D306" s="50">
        <v>9869</v>
      </c>
      <c r="E306" s="52">
        <v>22.194729213999999</v>
      </c>
      <c r="F306" s="11">
        <v>0</v>
      </c>
      <c r="G306" s="11">
        <f t="shared" si="73"/>
        <v>0</v>
      </c>
      <c r="H306" s="11">
        <f t="shared" si="74"/>
        <v>22.194729213999999</v>
      </c>
      <c r="I306" s="11">
        <f t="shared" si="75"/>
        <v>9846.8052707860006</v>
      </c>
      <c r="J306" s="48">
        <f t="shared" si="76"/>
        <v>2.2489339562265678E-3</v>
      </c>
      <c r="K306" t="s">
        <v>706</v>
      </c>
    </row>
    <row r="307" spans="1:11" ht="17.399999999999999" x14ac:dyDescent="0.3">
      <c r="A307" s="38" t="s">
        <v>367</v>
      </c>
      <c r="B307" s="31" t="s">
        <v>27</v>
      </c>
      <c r="C307" s="53" t="s">
        <v>359</v>
      </c>
      <c r="D307" s="33">
        <v>6689</v>
      </c>
      <c r="E307" s="54">
        <v>0</v>
      </c>
      <c r="F307" s="11">
        <v>0</v>
      </c>
      <c r="G307" s="11">
        <f t="shared" si="73"/>
        <v>0</v>
      </c>
      <c r="H307" s="11">
        <f t="shared" si="74"/>
        <v>0</v>
      </c>
      <c r="I307" s="10">
        <f t="shared" si="75"/>
        <v>6689</v>
      </c>
      <c r="J307" s="42">
        <f t="shared" si="76"/>
        <v>0</v>
      </c>
      <c r="K307" t="s">
        <v>707</v>
      </c>
    </row>
    <row r="308" spans="1:11" ht="17.399999999999999" x14ac:dyDescent="0.3">
      <c r="A308" s="38" t="s">
        <v>368</v>
      </c>
      <c r="B308" s="31" t="s">
        <v>63</v>
      </c>
      <c r="C308" s="53" t="s">
        <v>359</v>
      </c>
      <c r="D308" s="33">
        <v>3218</v>
      </c>
      <c r="E308" s="54">
        <v>0</v>
      </c>
      <c r="F308" s="11">
        <v>0</v>
      </c>
      <c r="G308" s="11">
        <f t="shared" si="73"/>
        <v>0</v>
      </c>
      <c r="H308" s="11">
        <f t="shared" si="74"/>
        <v>0</v>
      </c>
      <c r="I308" s="10">
        <f t="shared" si="75"/>
        <v>3218</v>
      </c>
      <c r="J308" s="42">
        <f t="shared" si="76"/>
        <v>0</v>
      </c>
      <c r="K308" t="s">
        <v>708</v>
      </c>
    </row>
    <row r="309" spans="1:11" ht="17.399999999999999" x14ac:dyDescent="0.3">
      <c r="A309" s="43" t="s">
        <v>369</v>
      </c>
      <c r="B309" s="49" t="s">
        <v>16</v>
      </c>
      <c r="C309" s="39" t="s">
        <v>359</v>
      </c>
      <c r="D309" s="50">
        <v>10367</v>
      </c>
      <c r="E309" s="52">
        <v>1.4816011499999999</v>
      </c>
      <c r="F309" s="11">
        <v>0</v>
      </c>
      <c r="G309" s="11">
        <f t="shared" si="73"/>
        <v>0</v>
      </c>
      <c r="H309" s="11">
        <f t="shared" si="74"/>
        <v>1.4816011499999999</v>
      </c>
      <c r="I309" s="11">
        <f t="shared" si="75"/>
        <v>10365.518398849999</v>
      </c>
      <c r="J309" s="48">
        <f t="shared" si="76"/>
        <v>1.4291512973859362E-4</v>
      </c>
      <c r="K309" t="s">
        <v>709</v>
      </c>
    </row>
    <row r="310" spans="1:11" ht="17.399999999999999" x14ac:dyDescent="0.3">
      <c r="A310" s="38" t="s">
        <v>370</v>
      </c>
      <c r="B310" s="31" t="s">
        <v>66</v>
      </c>
      <c r="C310" s="53" t="s">
        <v>359</v>
      </c>
      <c r="D310" s="33">
        <v>3988</v>
      </c>
      <c r="E310" s="54">
        <v>0</v>
      </c>
      <c r="F310" s="11">
        <v>0</v>
      </c>
      <c r="G310" s="11">
        <f t="shared" si="73"/>
        <v>0</v>
      </c>
      <c r="H310" s="11">
        <f t="shared" si="74"/>
        <v>0</v>
      </c>
      <c r="I310" s="10">
        <f t="shared" si="75"/>
        <v>3988</v>
      </c>
      <c r="J310" s="42">
        <f t="shared" si="76"/>
        <v>0</v>
      </c>
      <c r="K310" t="s">
        <v>710</v>
      </c>
    </row>
    <row r="311" spans="1:11" ht="17.399999999999999" x14ac:dyDescent="0.3">
      <c r="A311" s="43" t="s">
        <v>371</v>
      </c>
      <c r="B311" s="49" t="s">
        <v>68</v>
      </c>
      <c r="C311" s="39" t="s">
        <v>359</v>
      </c>
      <c r="D311" s="50">
        <v>23170</v>
      </c>
      <c r="E311" s="52">
        <v>141.73500000000001</v>
      </c>
      <c r="F311" s="11">
        <v>0</v>
      </c>
      <c r="G311" s="11">
        <f t="shared" si="73"/>
        <v>0</v>
      </c>
      <c r="H311" s="11">
        <f t="shared" si="74"/>
        <v>141.73500000000001</v>
      </c>
      <c r="I311" s="11">
        <f t="shared" si="75"/>
        <v>23028.264999999999</v>
      </c>
      <c r="J311" s="48">
        <f t="shared" si="76"/>
        <v>6.1171773845489861E-3</v>
      </c>
      <c r="K311" t="s">
        <v>711</v>
      </c>
    </row>
    <row r="312" spans="1:11" ht="17.399999999999999" x14ac:dyDescent="0.3">
      <c r="A312" s="38" t="s">
        <v>372</v>
      </c>
      <c r="B312" s="31" t="s">
        <v>373</v>
      </c>
      <c r="C312" s="53" t="s">
        <v>359</v>
      </c>
      <c r="D312" s="33">
        <v>90</v>
      </c>
      <c r="E312" s="54">
        <v>0</v>
      </c>
      <c r="F312" s="11">
        <v>0</v>
      </c>
      <c r="G312" s="11">
        <f t="shared" si="73"/>
        <v>0</v>
      </c>
      <c r="H312" s="11">
        <f t="shared" si="74"/>
        <v>0</v>
      </c>
      <c r="I312" s="10">
        <f t="shared" si="75"/>
        <v>90</v>
      </c>
      <c r="J312" s="42">
        <f t="shared" si="76"/>
        <v>0</v>
      </c>
      <c r="K312" t="s">
        <v>712</v>
      </c>
    </row>
    <row r="313" spans="1:11" ht="17.399999999999999" x14ac:dyDescent="0.3">
      <c r="A313" s="43" t="s">
        <v>374</v>
      </c>
      <c r="B313" s="49" t="s">
        <v>375</v>
      </c>
      <c r="C313" s="39" t="s">
        <v>359</v>
      </c>
      <c r="D313" s="50">
        <v>2187</v>
      </c>
      <c r="E313" s="52">
        <v>3.4876796400000005</v>
      </c>
      <c r="F313" s="11">
        <v>0</v>
      </c>
      <c r="G313" s="11">
        <f t="shared" si="73"/>
        <v>0</v>
      </c>
      <c r="H313" s="11">
        <f t="shared" si="74"/>
        <v>3.4876796400000005</v>
      </c>
      <c r="I313" s="11">
        <f t="shared" si="75"/>
        <v>2183.5123203600001</v>
      </c>
      <c r="J313" s="48">
        <f t="shared" si="76"/>
        <v>1.5947323456790125E-3</v>
      </c>
      <c r="K313" t="s">
        <v>713</v>
      </c>
    </row>
    <row r="314" spans="1:11" ht="17.399999999999999" x14ac:dyDescent="0.3">
      <c r="A314" s="38" t="s">
        <v>376</v>
      </c>
      <c r="B314" s="31" t="s">
        <v>377</v>
      </c>
      <c r="C314" s="53" t="s">
        <v>359</v>
      </c>
      <c r="D314" s="33">
        <v>2375</v>
      </c>
      <c r="E314" s="54">
        <v>0</v>
      </c>
      <c r="F314" s="11">
        <v>0</v>
      </c>
      <c r="G314" s="11">
        <f t="shared" si="73"/>
        <v>0</v>
      </c>
      <c r="H314" s="11">
        <f t="shared" si="74"/>
        <v>0</v>
      </c>
      <c r="I314" s="10">
        <f t="shared" si="75"/>
        <v>2375</v>
      </c>
      <c r="J314" s="42">
        <f t="shared" si="76"/>
        <v>0</v>
      </c>
      <c r="K314" t="s">
        <v>714</v>
      </c>
    </row>
    <row r="315" spans="1:11" ht="17.399999999999999" x14ac:dyDescent="0.3">
      <c r="A315" s="38" t="s">
        <v>378</v>
      </c>
      <c r="B315" s="31" t="s">
        <v>19</v>
      </c>
      <c r="C315" s="53" t="s">
        <v>359</v>
      </c>
      <c r="D315" s="33">
        <v>1770</v>
      </c>
      <c r="E315" s="54">
        <v>0</v>
      </c>
      <c r="F315" s="11">
        <v>0</v>
      </c>
      <c r="G315" s="11">
        <f t="shared" si="73"/>
        <v>0</v>
      </c>
      <c r="H315" s="11">
        <f t="shared" si="74"/>
        <v>0</v>
      </c>
      <c r="I315" s="10">
        <f t="shared" si="75"/>
        <v>1770</v>
      </c>
      <c r="J315" s="42">
        <f t="shared" si="76"/>
        <v>0</v>
      </c>
      <c r="K315" t="s">
        <v>715</v>
      </c>
    </row>
    <row r="316" spans="1:11" ht="17.399999999999999" x14ac:dyDescent="0.3">
      <c r="A316" s="38" t="s">
        <v>379</v>
      </c>
      <c r="B316" s="31" t="s">
        <v>380</v>
      </c>
      <c r="C316" s="53" t="s">
        <v>359</v>
      </c>
      <c r="D316" s="33">
        <v>522</v>
      </c>
      <c r="E316" s="54">
        <v>0</v>
      </c>
      <c r="F316" s="11">
        <v>0</v>
      </c>
      <c r="G316" s="11">
        <f t="shared" si="73"/>
        <v>0</v>
      </c>
      <c r="H316" s="11">
        <f t="shared" si="74"/>
        <v>0</v>
      </c>
      <c r="I316" s="10">
        <f t="shared" si="75"/>
        <v>522</v>
      </c>
      <c r="J316" s="42">
        <f t="shared" si="76"/>
        <v>0</v>
      </c>
      <c r="K316" t="s">
        <v>716</v>
      </c>
    </row>
    <row r="317" spans="1:11" ht="17.399999999999999" x14ac:dyDescent="0.3">
      <c r="A317" s="38" t="s">
        <v>381</v>
      </c>
      <c r="B317" s="31" t="s">
        <v>78</v>
      </c>
      <c r="C317" s="53" t="s">
        <v>359</v>
      </c>
      <c r="D317" s="33">
        <v>1470</v>
      </c>
      <c r="E317" s="54">
        <v>0</v>
      </c>
      <c r="F317" s="11">
        <v>0</v>
      </c>
      <c r="G317" s="11">
        <f t="shared" si="73"/>
        <v>0</v>
      </c>
      <c r="H317" s="11">
        <f t="shared" si="74"/>
        <v>0</v>
      </c>
      <c r="I317" s="10">
        <f t="shared" si="75"/>
        <v>1470</v>
      </c>
      <c r="J317" s="42">
        <f t="shared" si="76"/>
        <v>0</v>
      </c>
      <c r="K317" t="s">
        <v>717</v>
      </c>
    </row>
    <row r="318" spans="1:11" ht="17.399999999999999" x14ac:dyDescent="0.3">
      <c r="A318" s="38" t="s">
        <v>382</v>
      </c>
      <c r="B318" s="31" t="s">
        <v>31</v>
      </c>
      <c r="C318" s="53" t="s">
        <v>359</v>
      </c>
      <c r="D318" s="33">
        <v>413</v>
      </c>
      <c r="E318" s="54">
        <v>0</v>
      </c>
      <c r="F318" s="11">
        <v>0</v>
      </c>
      <c r="G318" s="11">
        <f t="shared" si="73"/>
        <v>0</v>
      </c>
      <c r="H318" s="11">
        <f t="shared" si="74"/>
        <v>0</v>
      </c>
      <c r="I318" s="10">
        <f t="shared" si="75"/>
        <v>413</v>
      </c>
      <c r="J318" s="42">
        <f t="shared" si="76"/>
        <v>0</v>
      </c>
      <c r="K318" t="s">
        <v>718</v>
      </c>
    </row>
    <row r="319" spans="1:11" ht="17.399999999999999" x14ac:dyDescent="0.3">
      <c r="A319" s="43" t="s">
        <v>383</v>
      </c>
      <c r="B319" s="49" t="s">
        <v>81</v>
      </c>
      <c r="C319" s="39" t="s">
        <v>359</v>
      </c>
      <c r="D319" s="50">
        <v>608</v>
      </c>
      <c r="E319" s="52">
        <v>2.212650612</v>
      </c>
      <c r="F319" s="11">
        <v>0</v>
      </c>
      <c r="G319" s="11">
        <f t="shared" si="73"/>
        <v>0</v>
      </c>
      <c r="H319" s="11">
        <f t="shared" si="74"/>
        <v>2.212650612</v>
      </c>
      <c r="I319" s="11">
        <f t="shared" si="75"/>
        <v>605.78734938800005</v>
      </c>
      <c r="J319" s="48">
        <f t="shared" si="76"/>
        <v>3.6392279802631581E-3</v>
      </c>
      <c r="K319" t="s">
        <v>719</v>
      </c>
    </row>
    <row r="320" spans="1:11" ht="17.399999999999999" x14ac:dyDescent="0.3">
      <c r="A320" s="43" t="s">
        <v>384</v>
      </c>
      <c r="B320" s="49" t="s">
        <v>83</v>
      </c>
      <c r="C320" s="39" t="s">
        <v>359</v>
      </c>
      <c r="D320" s="50">
        <v>703</v>
      </c>
      <c r="E320" s="52">
        <v>2.761174386</v>
      </c>
      <c r="F320" s="11">
        <v>0</v>
      </c>
      <c r="G320" s="11">
        <f t="shared" si="73"/>
        <v>0</v>
      </c>
      <c r="H320" s="11">
        <f t="shared" si="74"/>
        <v>2.761174386</v>
      </c>
      <c r="I320" s="11">
        <f t="shared" si="75"/>
        <v>700.23882561400001</v>
      </c>
      <c r="J320" s="48">
        <f t="shared" si="76"/>
        <v>3.927701829302987E-3</v>
      </c>
      <c r="K320" t="s">
        <v>720</v>
      </c>
    </row>
    <row r="321" spans="1:11" ht="17.399999999999999" x14ac:dyDescent="0.3">
      <c r="A321" s="43" t="s">
        <v>385</v>
      </c>
      <c r="B321" s="49" t="s">
        <v>111</v>
      </c>
      <c r="C321" s="39" t="s">
        <v>359</v>
      </c>
      <c r="D321" s="50">
        <v>12153</v>
      </c>
      <c r="E321" s="52">
        <v>95.846056766000004</v>
      </c>
      <c r="F321" s="11">
        <v>0</v>
      </c>
      <c r="G321" s="11">
        <f t="shared" si="73"/>
        <v>0</v>
      </c>
      <c r="H321" s="11">
        <f t="shared" si="74"/>
        <v>95.846056766000004</v>
      </c>
      <c r="I321" s="11">
        <f t="shared" si="75"/>
        <v>12057.153943234</v>
      </c>
      <c r="J321" s="48">
        <f t="shared" si="76"/>
        <v>7.8866170300337362E-3</v>
      </c>
      <c r="K321" t="s">
        <v>721</v>
      </c>
    </row>
    <row r="322" spans="1:11" ht="17.399999999999999" x14ac:dyDescent="0.3">
      <c r="A322" s="38" t="s">
        <v>386</v>
      </c>
      <c r="B322" s="31" t="s">
        <v>87</v>
      </c>
      <c r="C322" s="53" t="s">
        <v>359</v>
      </c>
      <c r="D322" s="33">
        <v>326</v>
      </c>
      <c r="E322" s="54">
        <v>0</v>
      </c>
      <c r="F322" s="11">
        <v>0</v>
      </c>
      <c r="G322" s="11">
        <f t="shared" si="73"/>
        <v>0</v>
      </c>
      <c r="H322" s="11">
        <f t="shared" si="74"/>
        <v>0</v>
      </c>
      <c r="I322" s="10">
        <f t="shared" si="75"/>
        <v>326</v>
      </c>
      <c r="J322" s="42">
        <f t="shared" si="76"/>
        <v>0</v>
      </c>
      <c r="K322" t="s">
        <v>722</v>
      </c>
    </row>
    <row r="323" spans="1:11" ht="17.399999999999999" x14ac:dyDescent="0.3">
      <c r="A323" s="38" t="s">
        <v>387</v>
      </c>
      <c r="B323" s="31" t="s">
        <v>388</v>
      </c>
      <c r="C323" s="53" t="s">
        <v>359</v>
      </c>
      <c r="D323" s="33">
        <v>110</v>
      </c>
      <c r="E323" s="54">
        <v>0</v>
      </c>
      <c r="F323" s="11">
        <v>0</v>
      </c>
      <c r="G323" s="11">
        <f t="shared" si="73"/>
        <v>0</v>
      </c>
      <c r="H323" s="11">
        <f t="shared" si="74"/>
        <v>0</v>
      </c>
      <c r="I323" s="10">
        <f t="shared" si="75"/>
        <v>110</v>
      </c>
      <c r="J323" s="42">
        <f t="shared" si="76"/>
        <v>0</v>
      </c>
      <c r="K323" t="s">
        <v>723</v>
      </c>
    </row>
    <row r="324" spans="1:11" ht="19.2" x14ac:dyDescent="0.3">
      <c r="A324" s="36" t="s">
        <v>389</v>
      </c>
      <c r="B324" s="37" t="s">
        <v>390</v>
      </c>
      <c r="C324" s="3" t="s">
        <v>352</v>
      </c>
      <c r="D324" s="4">
        <f>+SUM(D325:D325)</f>
        <v>9330.33</v>
      </c>
      <c r="E324" s="4">
        <f>+SUM(E325:E325)</f>
        <v>0</v>
      </c>
      <c r="F324" s="4">
        <f>+SUM(F325:F325)</f>
        <v>0</v>
      </c>
      <c r="G324" s="4">
        <f>+SUM(G325:G325)</f>
        <v>0</v>
      </c>
      <c r="H324" s="4">
        <f>+SUM(H325:H325)</f>
        <v>0</v>
      </c>
      <c r="I324" s="4">
        <f>+SUM(I325:I325)</f>
        <v>9330.33</v>
      </c>
      <c r="J324" s="24">
        <f>IFERROR(H324/D324,0)</f>
        <v>0</v>
      </c>
      <c r="K324" t="s">
        <v>724</v>
      </c>
    </row>
    <row r="325" spans="1:11" ht="17.399999999999999" x14ac:dyDescent="0.3">
      <c r="A325" s="38" t="s">
        <v>391</v>
      </c>
      <c r="B325" s="31" t="s">
        <v>392</v>
      </c>
      <c r="C325" s="53" t="s">
        <v>359</v>
      </c>
      <c r="D325" s="33">
        <v>9330.33</v>
      </c>
      <c r="E325" s="56">
        <v>0</v>
      </c>
      <c r="F325" s="55">
        <v>0</v>
      </c>
      <c r="G325" s="11">
        <f t="shared" si="73"/>
        <v>0</v>
      </c>
      <c r="H325" s="10">
        <f t="shared" ref="H325" si="77">+F325+E325</f>
        <v>0</v>
      </c>
      <c r="I325" s="10">
        <f t="shared" ref="I325" si="78">+D325-H325</f>
        <v>9330.33</v>
      </c>
      <c r="J325" s="42">
        <f t="shared" ref="J325" si="79">IFERROR(H325/D325,0)</f>
        <v>0</v>
      </c>
      <c r="K325" t="s">
        <v>725</v>
      </c>
    </row>
    <row r="326" spans="1:11" ht="19.2" x14ac:dyDescent="0.3">
      <c r="A326" s="36" t="s">
        <v>393</v>
      </c>
      <c r="B326" s="37" t="s">
        <v>394</v>
      </c>
      <c r="C326" s="3" t="s">
        <v>352</v>
      </c>
      <c r="D326" s="4">
        <f>+SUM(D327+D350)</f>
        <v>22567</v>
      </c>
      <c r="E326" s="4">
        <f>+SUM(E327+E350)</f>
        <v>0</v>
      </c>
      <c r="F326" s="4">
        <f>+SUM(F327+F350)</f>
        <v>0</v>
      </c>
      <c r="G326" s="4">
        <f>+SUM(G327+G350)</f>
        <v>0</v>
      </c>
      <c r="H326" s="4">
        <f>+SUM(H327+H350)</f>
        <v>0</v>
      </c>
      <c r="I326" s="4">
        <f>+SUM(I327+I350)</f>
        <v>22567</v>
      </c>
      <c r="J326" s="24">
        <f>IFERROR(H326/D326,0)</f>
        <v>0</v>
      </c>
      <c r="K326" t="s">
        <v>726</v>
      </c>
    </row>
    <row r="327" spans="1:11" ht="19.2" x14ac:dyDescent="0.3">
      <c r="A327" s="36" t="s">
        <v>395</v>
      </c>
      <c r="B327" s="37" t="s">
        <v>396</v>
      </c>
      <c r="C327" s="3" t="s">
        <v>352</v>
      </c>
      <c r="D327" s="4">
        <f>+SUM(D328:D349)</f>
        <v>22567</v>
      </c>
      <c r="E327" s="4">
        <f>+SUM(E328:E349)</f>
        <v>0</v>
      </c>
      <c r="F327" s="4">
        <f>+SUM(F328:F349)</f>
        <v>0</v>
      </c>
      <c r="G327" s="4">
        <f>+SUM(G328:G349)</f>
        <v>0</v>
      </c>
      <c r="H327" s="4">
        <f>+SUM(H328:H349)</f>
        <v>0</v>
      </c>
      <c r="I327" s="4">
        <f>+SUM(I328:I349)</f>
        <v>22567</v>
      </c>
      <c r="J327" s="24">
        <f>IFERROR(H327/D327,0)</f>
        <v>0</v>
      </c>
      <c r="K327" t="s">
        <v>727</v>
      </c>
    </row>
    <row r="328" spans="1:11" ht="17.399999999999999" x14ac:dyDescent="0.3">
      <c r="A328" s="25" t="s">
        <v>397</v>
      </c>
      <c r="B328" s="29" t="s">
        <v>54</v>
      </c>
      <c r="C328" s="53" t="s">
        <v>359</v>
      </c>
      <c r="D328" s="9">
        <v>1038</v>
      </c>
      <c r="E328" s="11">
        <v>0</v>
      </c>
      <c r="F328" s="9">
        <v>0</v>
      </c>
      <c r="G328" s="9">
        <f t="shared" ref="G328:G349" si="80">SUM(DK328+DL328+DM328+DN328+DW328+EE328+EM328+EN328+EO328+EP328+EQ328+ER328+ES328)</f>
        <v>0</v>
      </c>
      <c r="H328" s="10">
        <f t="shared" ref="H328:H349" si="81">+F328+E328</f>
        <v>0</v>
      </c>
      <c r="I328" s="10">
        <f t="shared" ref="I328:I349" si="82">+D328-H328</f>
        <v>1038</v>
      </c>
      <c r="J328" s="12">
        <f t="shared" ref="J328:J347" si="83">IFERROR(H328/D328,0)</f>
        <v>0</v>
      </c>
      <c r="K328" t="s">
        <v>728</v>
      </c>
    </row>
    <row r="329" spans="1:11" ht="17.399999999999999" x14ac:dyDescent="0.3">
      <c r="A329" s="25" t="s">
        <v>398</v>
      </c>
      <c r="B329" s="29" t="s">
        <v>56</v>
      </c>
      <c r="C329" s="53" t="s">
        <v>359</v>
      </c>
      <c r="D329" s="9">
        <v>408</v>
      </c>
      <c r="E329" s="11">
        <v>0</v>
      </c>
      <c r="F329" s="9">
        <v>0</v>
      </c>
      <c r="G329" s="9">
        <f t="shared" si="80"/>
        <v>0</v>
      </c>
      <c r="H329" s="10">
        <f t="shared" si="81"/>
        <v>0</v>
      </c>
      <c r="I329" s="10">
        <f t="shared" si="82"/>
        <v>408</v>
      </c>
      <c r="J329" s="12">
        <f t="shared" si="83"/>
        <v>0</v>
      </c>
      <c r="K329" t="s">
        <v>729</v>
      </c>
    </row>
    <row r="330" spans="1:11" ht="17.399999999999999" x14ac:dyDescent="0.3">
      <c r="A330" s="25" t="s">
        <v>399</v>
      </c>
      <c r="B330" s="29" t="s">
        <v>58</v>
      </c>
      <c r="C330" s="53" t="s">
        <v>359</v>
      </c>
      <c r="D330" s="9">
        <v>2264</v>
      </c>
      <c r="E330" s="11">
        <v>0</v>
      </c>
      <c r="F330" s="9">
        <v>0</v>
      </c>
      <c r="G330" s="9">
        <f t="shared" si="80"/>
        <v>0</v>
      </c>
      <c r="H330" s="10">
        <f t="shared" si="81"/>
        <v>0</v>
      </c>
      <c r="I330" s="10">
        <f t="shared" si="82"/>
        <v>2264</v>
      </c>
      <c r="J330" s="12">
        <f t="shared" si="83"/>
        <v>0</v>
      </c>
      <c r="K330" t="s">
        <v>730</v>
      </c>
    </row>
    <row r="331" spans="1:11" ht="17.399999999999999" x14ac:dyDescent="0.3">
      <c r="A331" s="25" t="s">
        <v>400</v>
      </c>
      <c r="B331" s="29" t="s">
        <v>60</v>
      </c>
      <c r="C331" s="53" t="s">
        <v>359</v>
      </c>
      <c r="D331" s="9">
        <v>1365</v>
      </c>
      <c r="E331" s="11">
        <v>0</v>
      </c>
      <c r="F331" s="9">
        <v>0</v>
      </c>
      <c r="G331" s="9">
        <f t="shared" si="80"/>
        <v>0</v>
      </c>
      <c r="H331" s="10">
        <f t="shared" si="81"/>
        <v>0</v>
      </c>
      <c r="I331" s="10">
        <f t="shared" si="82"/>
        <v>1365</v>
      </c>
      <c r="J331" s="12">
        <f t="shared" si="83"/>
        <v>0</v>
      </c>
      <c r="K331" t="s">
        <v>731</v>
      </c>
    </row>
    <row r="332" spans="1:11" ht="17.399999999999999" x14ac:dyDescent="0.3">
      <c r="A332" s="25" t="s">
        <v>401</v>
      </c>
      <c r="B332" s="29" t="s">
        <v>27</v>
      </c>
      <c r="C332" s="53" t="s">
        <v>359</v>
      </c>
      <c r="D332" s="9">
        <v>1815</v>
      </c>
      <c r="E332" s="11">
        <v>0</v>
      </c>
      <c r="F332" s="9">
        <v>0</v>
      </c>
      <c r="G332" s="9">
        <f t="shared" si="80"/>
        <v>0</v>
      </c>
      <c r="H332" s="10">
        <f t="shared" si="81"/>
        <v>0</v>
      </c>
      <c r="I332" s="10">
        <f t="shared" si="82"/>
        <v>1815</v>
      </c>
      <c r="J332" s="12">
        <f t="shared" si="83"/>
        <v>0</v>
      </c>
      <c r="K332" t="s">
        <v>732</v>
      </c>
    </row>
    <row r="333" spans="1:11" ht="17.399999999999999" x14ac:dyDescent="0.3">
      <c r="A333" s="25" t="s">
        <v>402</v>
      </c>
      <c r="B333" s="29" t="s">
        <v>63</v>
      </c>
      <c r="C333" s="53" t="s">
        <v>359</v>
      </c>
      <c r="D333" s="9">
        <v>170</v>
      </c>
      <c r="E333" s="11">
        <v>0</v>
      </c>
      <c r="F333" s="9">
        <v>0</v>
      </c>
      <c r="G333" s="9">
        <f t="shared" si="80"/>
        <v>0</v>
      </c>
      <c r="H333" s="10">
        <f t="shared" si="81"/>
        <v>0</v>
      </c>
      <c r="I333" s="10">
        <f t="shared" si="82"/>
        <v>170</v>
      </c>
      <c r="J333" s="12">
        <f t="shared" si="83"/>
        <v>0</v>
      </c>
      <c r="K333" t="s">
        <v>733</v>
      </c>
    </row>
    <row r="334" spans="1:11" ht="17.399999999999999" x14ac:dyDescent="0.3">
      <c r="A334" s="25" t="s">
        <v>403</v>
      </c>
      <c r="B334" s="29" t="s">
        <v>16</v>
      </c>
      <c r="C334" s="53" t="s">
        <v>359</v>
      </c>
      <c r="D334" s="9">
        <v>4044</v>
      </c>
      <c r="E334" s="11">
        <v>0</v>
      </c>
      <c r="F334" s="9">
        <v>0</v>
      </c>
      <c r="G334" s="9">
        <f t="shared" si="80"/>
        <v>0</v>
      </c>
      <c r="H334" s="10">
        <f t="shared" si="81"/>
        <v>0</v>
      </c>
      <c r="I334" s="10">
        <f t="shared" si="82"/>
        <v>4044</v>
      </c>
      <c r="J334" s="12">
        <f t="shared" si="83"/>
        <v>0</v>
      </c>
      <c r="K334" t="s">
        <v>734</v>
      </c>
    </row>
    <row r="335" spans="1:11" ht="17.399999999999999" x14ac:dyDescent="0.3">
      <c r="A335" s="25" t="s">
        <v>404</v>
      </c>
      <c r="B335" s="29" t="s">
        <v>66</v>
      </c>
      <c r="C335" s="53" t="s">
        <v>359</v>
      </c>
      <c r="D335" s="9">
        <v>300</v>
      </c>
      <c r="E335" s="11">
        <v>0</v>
      </c>
      <c r="F335" s="9">
        <v>0</v>
      </c>
      <c r="G335" s="9">
        <f t="shared" si="80"/>
        <v>0</v>
      </c>
      <c r="H335" s="10">
        <f t="shared" si="81"/>
        <v>0</v>
      </c>
      <c r="I335" s="10">
        <f t="shared" si="82"/>
        <v>300</v>
      </c>
      <c r="J335" s="12">
        <f t="shared" si="83"/>
        <v>0</v>
      </c>
      <c r="K335" t="s">
        <v>735</v>
      </c>
    </row>
    <row r="336" spans="1:11" ht="17.399999999999999" x14ac:dyDescent="0.3">
      <c r="A336" s="25" t="s">
        <v>405</v>
      </c>
      <c r="B336" s="29" t="s">
        <v>68</v>
      </c>
      <c r="C336" s="53" t="s">
        <v>359</v>
      </c>
      <c r="D336" s="9">
        <v>0</v>
      </c>
      <c r="E336" s="11">
        <v>0</v>
      </c>
      <c r="F336" s="9">
        <v>0</v>
      </c>
      <c r="G336" s="9">
        <f t="shared" si="80"/>
        <v>0</v>
      </c>
      <c r="H336" s="10">
        <f t="shared" si="81"/>
        <v>0</v>
      </c>
      <c r="I336" s="10">
        <f t="shared" si="82"/>
        <v>0</v>
      </c>
      <c r="J336" s="12">
        <f t="shared" si="83"/>
        <v>0</v>
      </c>
      <c r="K336" t="s">
        <v>736</v>
      </c>
    </row>
    <row r="337" spans="1:11" ht="17.399999999999999" x14ac:dyDescent="0.3">
      <c r="A337" s="25" t="s">
        <v>406</v>
      </c>
      <c r="B337" s="29" t="s">
        <v>70</v>
      </c>
      <c r="C337" s="53" t="s">
        <v>359</v>
      </c>
      <c r="D337" s="9">
        <v>0</v>
      </c>
      <c r="E337" s="11">
        <v>0</v>
      </c>
      <c r="F337" s="9">
        <v>0</v>
      </c>
      <c r="G337" s="9">
        <f t="shared" si="80"/>
        <v>0</v>
      </c>
      <c r="H337" s="10">
        <f t="shared" si="81"/>
        <v>0</v>
      </c>
      <c r="I337" s="10">
        <f t="shared" si="82"/>
        <v>0</v>
      </c>
      <c r="J337" s="12">
        <f t="shared" si="83"/>
        <v>0</v>
      </c>
      <c r="K337" t="s">
        <v>737</v>
      </c>
    </row>
    <row r="338" spans="1:11" ht="17.399999999999999" x14ac:dyDescent="0.3">
      <c r="A338" s="25" t="s">
        <v>407</v>
      </c>
      <c r="B338" s="29" t="s">
        <v>72</v>
      </c>
      <c r="C338" s="53" t="s">
        <v>359</v>
      </c>
      <c r="D338" s="9">
        <v>624</v>
      </c>
      <c r="E338" s="11">
        <v>0</v>
      </c>
      <c r="F338" s="9">
        <v>0</v>
      </c>
      <c r="G338" s="9">
        <f t="shared" si="80"/>
        <v>0</v>
      </c>
      <c r="H338" s="10">
        <f t="shared" si="81"/>
        <v>0</v>
      </c>
      <c r="I338" s="10">
        <f t="shared" si="82"/>
        <v>624</v>
      </c>
      <c r="J338" s="12">
        <f t="shared" si="83"/>
        <v>0</v>
      </c>
      <c r="K338" t="s">
        <v>738</v>
      </c>
    </row>
    <row r="339" spans="1:11" ht="17.399999999999999" x14ac:dyDescent="0.3">
      <c r="A339" s="25" t="s">
        <v>408</v>
      </c>
      <c r="B339" s="29" t="s">
        <v>29</v>
      </c>
      <c r="C339" s="53" t="s">
        <v>359</v>
      </c>
      <c r="D339" s="9">
        <v>937</v>
      </c>
      <c r="E339" s="11">
        <v>0</v>
      </c>
      <c r="F339" s="9">
        <v>0</v>
      </c>
      <c r="G339" s="9">
        <f t="shared" si="80"/>
        <v>0</v>
      </c>
      <c r="H339" s="10">
        <f t="shared" si="81"/>
        <v>0</v>
      </c>
      <c r="I339" s="10">
        <f t="shared" si="82"/>
        <v>937</v>
      </c>
      <c r="J339" s="12">
        <f t="shared" si="83"/>
        <v>0</v>
      </c>
      <c r="K339" t="s">
        <v>739</v>
      </c>
    </row>
    <row r="340" spans="1:11" ht="17.399999999999999" x14ac:dyDescent="0.3">
      <c r="A340" s="25" t="s">
        <v>409</v>
      </c>
      <c r="B340" s="29" t="s">
        <v>19</v>
      </c>
      <c r="C340" s="53" t="s">
        <v>359</v>
      </c>
      <c r="D340" s="9">
        <v>1034</v>
      </c>
      <c r="E340" s="11">
        <v>0</v>
      </c>
      <c r="F340" s="9">
        <v>0</v>
      </c>
      <c r="G340" s="9">
        <f t="shared" si="80"/>
        <v>0</v>
      </c>
      <c r="H340" s="10">
        <f t="shared" si="81"/>
        <v>0</v>
      </c>
      <c r="I340" s="10">
        <f t="shared" si="82"/>
        <v>1034</v>
      </c>
      <c r="J340" s="12">
        <f t="shared" si="83"/>
        <v>0</v>
      </c>
      <c r="K340" t="s">
        <v>740</v>
      </c>
    </row>
    <row r="341" spans="1:11" ht="17.399999999999999" x14ac:dyDescent="0.3">
      <c r="A341" s="25" t="s">
        <v>410</v>
      </c>
      <c r="B341" s="29" t="s">
        <v>76</v>
      </c>
      <c r="C341" s="53" t="s">
        <v>359</v>
      </c>
      <c r="D341" s="9">
        <v>30</v>
      </c>
      <c r="E341" s="11">
        <v>0</v>
      </c>
      <c r="F341" s="9">
        <v>0</v>
      </c>
      <c r="G341" s="9">
        <f t="shared" si="80"/>
        <v>0</v>
      </c>
      <c r="H341" s="10">
        <f t="shared" si="81"/>
        <v>0</v>
      </c>
      <c r="I341" s="10">
        <f t="shared" si="82"/>
        <v>30</v>
      </c>
      <c r="J341" s="12">
        <f t="shared" si="83"/>
        <v>0</v>
      </c>
      <c r="K341" t="s">
        <v>741</v>
      </c>
    </row>
    <row r="342" spans="1:11" ht="17.399999999999999" x14ac:dyDescent="0.3">
      <c r="A342" s="25" t="s">
        <v>411</v>
      </c>
      <c r="B342" s="29" t="s">
        <v>78</v>
      </c>
      <c r="C342" s="53" t="s">
        <v>359</v>
      </c>
      <c r="D342" s="9">
        <v>1759</v>
      </c>
      <c r="E342" s="11">
        <v>0</v>
      </c>
      <c r="F342" s="9">
        <v>0</v>
      </c>
      <c r="G342" s="9">
        <f t="shared" si="80"/>
        <v>0</v>
      </c>
      <c r="H342" s="10">
        <f t="shared" si="81"/>
        <v>0</v>
      </c>
      <c r="I342" s="10">
        <f t="shared" si="82"/>
        <v>1759</v>
      </c>
      <c r="J342" s="12">
        <f t="shared" si="83"/>
        <v>0</v>
      </c>
      <c r="K342" t="s">
        <v>742</v>
      </c>
    </row>
    <row r="343" spans="1:11" ht="17.399999999999999" x14ac:dyDescent="0.3">
      <c r="A343" s="25" t="s">
        <v>412</v>
      </c>
      <c r="B343" s="29" t="s">
        <v>31</v>
      </c>
      <c r="C343" s="53" t="s">
        <v>359</v>
      </c>
      <c r="D343" s="9">
        <v>27</v>
      </c>
      <c r="E343" s="11">
        <v>0</v>
      </c>
      <c r="F343" s="9">
        <v>0</v>
      </c>
      <c r="G343" s="9">
        <f t="shared" si="80"/>
        <v>0</v>
      </c>
      <c r="H343" s="10">
        <f t="shared" si="81"/>
        <v>0</v>
      </c>
      <c r="I343" s="10">
        <f t="shared" si="82"/>
        <v>27</v>
      </c>
      <c r="J343" s="12">
        <f t="shared" si="83"/>
        <v>0</v>
      </c>
      <c r="K343" t="s">
        <v>743</v>
      </c>
    </row>
    <row r="344" spans="1:11" ht="17.399999999999999" x14ac:dyDescent="0.3">
      <c r="A344" s="25" t="s">
        <v>413</v>
      </c>
      <c r="B344" s="29" t="s">
        <v>81</v>
      </c>
      <c r="C344" s="53" t="s">
        <v>359</v>
      </c>
      <c r="D344" s="9">
        <v>0</v>
      </c>
      <c r="E344" s="11">
        <v>0</v>
      </c>
      <c r="F344" s="9">
        <v>0</v>
      </c>
      <c r="G344" s="9">
        <f t="shared" si="80"/>
        <v>0</v>
      </c>
      <c r="H344" s="10">
        <f t="shared" si="81"/>
        <v>0</v>
      </c>
      <c r="I344" s="10">
        <f t="shared" si="82"/>
        <v>0</v>
      </c>
      <c r="J344" s="12">
        <f t="shared" si="83"/>
        <v>0</v>
      </c>
      <c r="K344" t="s">
        <v>744</v>
      </c>
    </row>
    <row r="345" spans="1:11" ht="17.399999999999999" x14ac:dyDescent="0.3">
      <c r="A345" s="25" t="s">
        <v>414</v>
      </c>
      <c r="B345" s="29" t="s">
        <v>83</v>
      </c>
      <c r="C345" s="53" t="s">
        <v>359</v>
      </c>
      <c r="D345" s="9">
        <v>0</v>
      </c>
      <c r="E345" s="11">
        <v>0</v>
      </c>
      <c r="F345" s="9">
        <v>0</v>
      </c>
      <c r="G345" s="9">
        <f t="shared" si="80"/>
        <v>0</v>
      </c>
      <c r="H345" s="10">
        <f t="shared" si="81"/>
        <v>0</v>
      </c>
      <c r="I345" s="10">
        <f t="shared" si="82"/>
        <v>0</v>
      </c>
      <c r="J345" s="12">
        <f t="shared" si="83"/>
        <v>0</v>
      </c>
      <c r="K345" t="s">
        <v>745</v>
      </c>
    </row>
    <row r="346" spans="1:11" ht="17.399999999999999" x14ac:dyDescent="0.3">
      <c r="A346" s="25" t="s">
        <v>415</v>
      </c>
      <c r="B346" s="29" t="s">
        <v>111</v>
      </c>
      <c r="C346" s="53" t="s">
        <v>359</v>
      </c>
      <c r="D346" s="9">
        <v>38</v>
      </c>
      <c r="E346" s="11">
        <v>0</v>
      </c>
      <c r="F346" s="9">
        <v>0</v>
      </c>
      <c r="G346" s="9">
        <f t="shared" si="80"/>
        <v>0</v>
      </c>
      <c r="H346" s="10">
        <f t="shared" si="81"/>
        <v>0</v>
      </c>
      <c r="I346" s="10">
        <f t="shared" si="82"/>
        <v>38</v>
      </c>
      <c r="J346" s="12">
        <f t="shared" si="83"/>
        <v>0</v>
      </c>
      <c r="K346" t="s">
        <v>746</v>
      </c>
    </row>
    <row r="347" spans="1:11" ht="17.399999999999999" x14ac:dyDescent="0.3">
      <c r="A347" s="25" t="s">
        <v>416</v>
      </c>
      <c r="B347" s="29" t="s">
        <v>87</v>
      </c>
      <c r="C347" s="53" t="s">
        <v>359</v>
      </c>
      <c r="D347" s="9">
        <v>3</v>
      </c>
      <c r="E347" s="11">
        <v>0</v>
      </c>
      <c r="F347" s="9">
        <v>0</v>
      </c>
      <c r="G347" s="9">
        <f t="shared" si="80"/>
        <v>0</v>
      </c>
      <c r="H347" s="10">
        <f t="shared" si="81"/>
        <v>0</v>
      </c>
      <c r="I347" s="10">
        <f t="shared" si="82"/>
        <v>3</v>
      </c>
      <c r="J347" s="12">
        <f t="shared" si="83"/>
        <v>0</v>
      </c>
      <c r="K347" t="s">
        <v>747</v>
      </c>
    </row>
    <row r="348" spans="1:11" ht="17.399999999999999" x14ac:dyDescent="0.3">
      <c r="A348" s="25" t="s">
        <v>417</v>
      </c>
      <c r="B348" s="29" t="s">
        <v>89</v>
      </c>
      <c r="C348" s="53" t="s">
        <v>359</v>
      </c>
      <c r="D348" s="9">
        <v>1</v>
      </c>
      <c r="E348" s="11">
        <v>0</v>
      </c>
      <c r="F348" s="9">
        <v>0</v>
      </c>
      <c r="G348" s="9">
        <f t="shared" si="80"/>
        <v>0</v>
      </c>
      <c r="H348" s="10">
        <f t="shared" si="81"/>
        <v>0</v>
      </c>
      <c r="I348" s="10">
        <f t="shared" si="82"/>
        <v>1</v>
      </c>
      <c r="J348" s="12">
        <f>IFERROR(H348/D348,0)</f>
        <v>0</v>
      </c>
      <c r="K348" t="s">
        <v>748</v>
      </c>
    </row>
    <row r="349" spans="1:11" ht="17.399999999999999" x14ac:dyDescent="0.3">
      <c r="A349" s="25" t="s">
        <v>418</v>
      </c>
      <c r="B349" s="29" t="s">
        <v>349</v>
      </c>
      <c r="C349" s="53" t="s">
        <v>359</v>
      </c>
      <c r="D349" s="9">
        <v>6710</v>
      </c>
      <c r="E349" s="11">
        <v>0</v>
      </c>
      <c r="F349" s="9">
        <v>0</v>
      </c>
      <c r="G349" s="9">
        <f t="shared" si="80"/>
        <v>0</v>
      </c>
      <c r="H349" s="10">
        <f t="shared" si="81"/>
        <v>0</v>
      </c>
      <c r="I349" s="10">
        <f t="shared" si="82"/>
        <v>6710</v>
      </c>
      <c r="J349" s="12">
        <f>IFERROR(H349/D349,0)</f>
        <v>0</v>
      </c>
      <c r="K349" t="s">
        <v>749</v>
      </c>
    </row>
    <row r="350" spans="1:11" ht="19.2" x14ac:dyDescent="0.3">
      <c r="A350" s="63" t="s">
        <v>419</v>
      </c>
      <c r="B350" s="64" t="s">
        <v>420</v>
      </c>
      <c r="C350" s="65" t="s">
        <v>352</v>
      </c>
      <c r="D350" s="66">
        <f>+SUM(D351:D373)</f>
        <v>0</v>
      </c>
      <c r="E350" s="66">
        <f t="shared" ref="E350:I350" si="84">+SUM(E351:E373)</f>
        <v>0</v>
      </c>
      <c r="F350" s="66">
        <f t="shared" si="84"/>
        <v>0</v>
      </c>
      <c r="G350" s="66">
        <f t="shared" si="84"/>
        <v>0</v>
      </c>
      <c r="H350" s="66">
        <f t="shared" si="84"/>
        <v>0</v>
      </c>
      <c r="I350" s="66">
        <f t="shared" si="84"/>
        <v>0</v>
      </c>
      <c r="J350" s="67">
        <f>IFERROR(H350/D350,0)</f>
        <v>0</v>
      </c>
      <c r="K350" t="s">
        <v>750</v>
      </c>
    </row>
  </sheetData>
  <conditionalFormatting sqref="F187:F200 F227:F228 F202:F213 F10:F13 F301:G301 F253:F273 F7:G8 F303:F323 F18:G19 F21:G22 F4:G5 F215:F225 F25:F45">
    <cfRule type="cellIs" dxfId="180" priority="172" operator="greaterThan">
      <formula>0</formula>
    </cfRule>
  </conditionalFormatting>
  <conditionalFormatting sqref="A1">
    <cfRule type="duplicateValues" dxfId="179" priority="171"/>
  </conditionalFormatting>
  <conditionalFormatting sqref="J272:J273">
    <cfRule type="cellIs" dxfId="178" priority="170" operator="greaterThan">
      <formula>1</formula>
    </cfRule>
  </conditionalFormatting>
  <conditionalFormatting sqref="J24 J2:J3 J6">
    <cfRule type="cellIs" dxfId="177" priority="169" operator="greaterThan">
      <formula>1</formula>
    </cfRule>
  </conditionalFormatting>
  <conditionalFormatting sqref="J69">
    <cfRule type="cellIs" dxfId="176" priority="168" operator="greaterThan">
      <formula>1</formula>
    </cfRule>
  </conditionalFormatting>
  <conditionalFormatting sqref="F25:F45">
    <cfRule type="cellIs" dxfId="175" priority="167" operator="greaterThan">
      <formula>0</formula>
    </cfRule>
  </conditionalFormatting>
  <conditionalFormatting sqref="F25:F45">
    <cfRule type="cellIs" dxfId="174" priority="166" operator="greaterThan">
      <formula>0</formula>
    </cfRule>
  </conditionalFormatting>
  <conditionalFormatting sqref="F25:F45">
    <cfRule type="cellIs" dxfId="173" priority="165" operator="greaterThan">
      <formula>0</formula>
    </cfRule>
  </conditionalFormatting>
  <conditionalFormatting sqref="F25:F45">
    <cfRule type="cellIs" dxfId="172" priority="164" operator="greaterThan">
      <formula>0</formula>
    </cfRule>
  </conditionalFormatting>
  <conditionalFormatting sqref="F25:F45">
    <cfRule type="cellIs" dxfId="171" priority="163" operator="greaterThan">
      <formula>0</formula>
    </cfRule>
  </conditionalFormatting>
  <conditionalFormatting sqref="F25:F45">
    <cfRule type="cellIs" dxfId="170" priority="162" operator="greaterThan">
      <formula>0</formula>
    </cfRule>
  </conditionalFormatting>
  <conditionalFormatting sqref="F25:F45">
    <cfRule type="cellIs" dxfId="169" priority="161" operator="greaterThan">
      <formula>0</formula>
    </cfRule>
  </conditionalFormatting>
  <conditionalFormatting sqref="F25:F45">
    <cfRule type="cellIs" dxfId="168" priority="160" operator="greaterThan">
      <formula>0</formula>
    </cfRule>
  </conditionalFormatting>
  <conditionalFormatting sqref="F25:F45">
    <cfRule type="cellIs" dxfId="167" priority="159" operator="greaterThan">
      <formula>0</formula>
    </cfRule>
  </conditionalFormatting>
  <conditionalFormatting sqref="F25:F45">
    <cfRule type="cellIs" dxfId="166" priority="158" operator="greaterThan">
      <formula>0</formula>
    </cfRule>
  </conditionalFormatting>
  <conditionalFormatting sqref="F70:F72">
    <cfRule type="cellIs" dxfId="165" priority="157" operator="greaterThan">
      <formula>0</formula>
    </cfRule>
  </conditionalFormatting>
  <conditionalFormatting sqref="F70:F72">
    <cfRule type="cellIs" dxfId="164" priority="156" operator="greaterThan">
      <formula>0</formula>
    </cfRule>
  </conditionalFormatting>
  <conditionalFormatting sqref="F70:F72">
    <cfRule type="cellIs" dxfId="163" priority="155" operator="greaterThan">
      <formula>0</formula>
    </cfRule>
  </conditionalFormatting>
  <conditionalFormatting sqref="F70:F72">
    <cfRule type="cellIs" dxfId="162" priority="154" operator="greaterThan">
      <formula>0</formula>
    </cfRule>
  </conditionalFormatting>
  <conditionalFormatting sqref="F70:F72">
    <cfRule type="cellIs" dxfId="161" priority="153" operator="greaterThan">
      <formula>0</formula>
    </cfRule>
  </conditionalFormatting>
  <conditionalFormatting sqref="F70:F72">
    <cfRule type="cellIs" dxfId="160" priority="152" operator="greaterThan">
      <formula>0</formula>
    </cfRule>
  </conditionalFormatting>
  <conditionalFormatting sqref="F70:F72">
    <cfRule type="cellIs" dxfId="159" priority="151" operator="greaterThan">
      <formula>0</formula>
    </cfRule>
  </conditionalFormatting>
  <conditionalFormatting sqref="F70:F72">
    <cfRule type="cellIs" dxfId="158" priority="150" operator="greaterThan">
      <formula>0</formula>
    </cfRule>
  </conditionalFormatting>
  <conditionalFormatting sqref="F70:F72">
    <cfRule type="cellIs" dxfId="157" priority="149" operator="greaterThan">
      <formula>0</formula>
    </cfRule>
  </conditionalFormatting>
  <conditionalFormatting sqref="F70:F72">
    <cfRule type="cellIs" dxfId="156" priority="148" operator="greaterThan">
      <formula>0</formula>
    </cfRule>
  </conditionalFormatting>
  <conditionalFormatting sqref="F75:F95">
    <cfRule type="cellIs" dxfId="155" priority="147" operator="greaterThan">
      <formula>0</formula>
    </cfRule>
  </conditionalFormatting>
  <conditionalFormatting sqref="F75:F95">
    <cfRule type="cellIs" dxfId="154" priority="146" operator="greaterThan">
      <formula>0</formula>
    </cfRule>
  </conditionalFormatting>
  <conditionalFormatting sqref="F75:F95">
    <cfRule type="cellIs" dxfId="153" priority="145" operator="greaterThan">
      <formula>0</formula>
    </cfRule>
  </conditionalFormatting>
  <conditionalFormatting sqref="F75:F95">
    <cfRule type="cellIs" dxfId="152" priority="144" operator="greaterThan">
      <formula>0</formula>
    </cfRule>
  </conditionalFormatting>
  <conditionalFormatting sqref="F75:F95">
    <cfRule type="cellIs" dxfId="151" priority="143" operator="greaterThan">
      <formula>0</formula>
    </cfRule>
  </conditionalFormatting>
  <conditionalFormatting sqref="F75:F95">
    <cfRule type="cellIs" dxfId="150" priority="142" operator="greaterThan">
      <formula>0</formula>
    </cfRule>
  </conditionalFormatting>
  <conditionalFormatting sqref="F75:F95">
    <cfRule type="cellIs" dxfId="149" priority="141" operator="greaterThan">
      <formula>0</formula>
    </cfRule>
  </conditionalFormatting>
  <conditionalFormatting sqref="F75:F95">
    <cfRule type="cellIs" dxfId="148" priority="140" operator="greaterThan">
      <formula>0</formula>
    </cfRule>
  </conditionalFormatting>
  <conditionalFormatting sqref="F75:F95">
    <cfRule type="cellIs" dxfId="147" priority="139" operator="greaterThan">
      <formula>0</formula>
    </cfRule>
  </conditionalFormatting>
  <conditionalFormatting sqref="F75:F95">
    <cfRule type="cellIs" dxfId="146" priority="138" operator="greaterThan">
      <formula>0</formula>
    </cfRule>
  </conditionalFormatting>
  <conditionalFormatting sqref="J272:J273">
    <cfRule type="cellIs" dxfId="145" priority="137" operator="greaterThan">
      <formula>1</formula>
    </cfRule>
  </conditionalFormatting>
  <conditionalFormatting sqref="F13 F187:F200 F227:F228 F202:F213 F253:F273 F215:F225">
    <cfRule type="cellIs" dxfId="144" priority="136" operator="greaterThan">
      <formula>0</formula>
    </cfRule>
  </conditionalFormatting>
  <conditionalFormatting sqref="J9">
    <cfRule type="cellIs" dxfId="143" priority="135" operator="greaterThan">
      <formula>1</formula>
    </cfRule>
  </conditionalFormatting>
  <conditionalFormatting sqref="J186">
    <cfRule type="cellIs" dxfId="142" priority="134" operator="greaterThan">
      <formula>1</formula>
    </cfRule>
  </conditionalFormatting>
  <conditionalFormatting sqref="J201">
    <cfRule type="cellIs" dxfId="141" priority="133" operator="greaterThan">
      <formula>1</formula>
    </cfRule>
  </conditionalFormatting>
  <conditionalFormatting sqref="J214">
    <cfRule type="cellIs" dxfId="140" priority="132" operator="greaterThan">
      <formula>1</formula>
    </cfRule>
  </conditionalFormatting>
  <conditionalFormatting sqref="J226">
    <cfRule type="cellIs" dxfId="139" priority="131" operator="greaterThan">
      <formula>1</formula>
    </cfRule>
  </conditionalFormatting>
  <conditionalFormatting sqref="G10:G13 G25:G45 G187:G200 G202:G213 G215:G225 G227:G228 G253:G273">
    <cfRule type="cellIs" dxfId="138" priority="130" operator="greaterThan">
      <formula>0</formula>
    </cfRule>
  </conditionalFormatting>
  <conditionalFormatting sqref="G25:G45">
    <cfRule type="cellIs" dxfId="137" priority="129" operator="greaterThan">
      <formula>0</formula>
    </cfRule>
  </conditionalFormatting>
  <conditionalFormatting sqref="G25:G45">
    <cfRule type="cellIs" dxfId="136" priority="128" operator="greaterThan">
      <formula>0</formula>
    </cfRule>
  </conditionalFormatting>
  <conditionalFormatting sqref="G25:G45">
    <cfRule type="cellIs" dxfId="135" priority="127" operator="greaterThan">
      <formula>0</formula>
    </cfRule>
  </conditionalFormatting>
  <conditionalFormatting sqref="G25:G45">
    <cfRule type="cellIs" dxfId="134" priority="126" operator="greaterThan">
      <formula>0</formula>
    </cfRule>
  </conditionalFormatting>
  <conditionalFormatting sqref="G25:G45">
    <cfRule type="cellIs" dxfId="133" priority="125" operator="greaterThan">
      <formula>0</formula>
    </cfRule>
  </conditionalFormatting>
  <conditionalFormatting sqref="G25:G45">
    <cfRule type="cellIs" dxfId="132" priority="124" operator="greaterThan">
      <formula>0</formula>
    </cfRule>
  </conditionalFormatting>
  <conditionalFormatting sqref="G25:G45">
    <cfRule type="cellIs" dxfId="131" priority="123" operator="greaterThan">
      <formula>0</formula>
    </cfRule>
  </conditionalFormatting>
  <conditionalFormatting sqref="G25:G45">
    <cfRule type="cellIs" dxfId="130" priority="122" operator="greaterThan">
      <formula>0</formula>
    </cfRule>
  </conditionalFormatting>
  <conditionalFormatting sqref="G25:G45">
    <cfRule type="cellIs" dxfId="129" priority="121" operator="greaterThan">
      <formula>0</formula>
    </cfRule>
  </conditionalFormatting>
  <conditionalFormatting sqref="G25:G45">
    <cfRule type="cellIs" dxfId="128" priority="120" operator="greaterThan">
      <formula>0</formula>
    </cfRule>
  </conditionalFormatting>
  <conditionalFormatting sqref="G70:G72">
    <cfRule type="cellIs" dxfId="127" priority="119" operator="greaterThan">
      <formula>0</formula>
    </cfRule>
  </conditionalFormatting>
  <conditionalFormatting sqref="G70:G72">
    <cfRule type="cellIs" dxfId="126" priority="118" operator="greaterThan">
      <formula>0</formula>
    </cfRule>
  </conditionalFormatting>
  <conditionalFormatting sqref="G70:G72">
    <cfRule type="cellIs" dxfId="125" priority="117" operator="greaterThan">
      <formula>0</formula>
    </cfRule>
  </conditionalFormatting>
  <conditionalFormatting sqref="G70:G72">
    <cfRule type="cellIs" dxfId="124" priority="116" operator="greaterThan">
      <formula>0</formula>
    </cfRule>
  </conditionalFormatting>
  <conditionalFormatting sqref="G70:G72">
    <cfRule type="cellIs" dxfId="123" priority="115" operator="greaterThan">
      <formula>0</formula>
    </cfRule>
  </conditionalFormatting>
  <conditionalFormatting sqref="G70:G72">
    <cfRule type="cellIs" dxfId="122" priority="114" operator="greaterThan">
      <formula>0</formula>
    </cfRule>
  </conditionalFormatting>
  <conditionalFormatting sqref="G70:G72">
    <cfRule type="cellIs" dxfId="121" priority="113" operator="greaterThan">
      <formula>0</formula>
    </cfRule>
  </conditionalFormatting>
  <conditionalFormatting sqref="G70:G72">
    <cfRule type="cellIs" dxfId="120" priority="112" operator="greaterThan">
      <formula>0</formula>
    </cfRule>
  </conditionalFormatting>
  <conditionalFormatting sqref="G70:G72">
    <cfRule type="cellIs" dxfId="119" priority="111" operator="greaterThan">
      <formula>0</formula>
    </cfRule>
  </conditionalFormatting>
  <conditionalFormatting sqref="G70:G72">
    <cfRule type="cellIs" dxfId="118" priority="110" operator="greaterThan">
      <formula>0</formula>
    </cfRule>
  </conditionalFormatting>
  <conditionalFormatting sqref="G75:G95">
    <cfRule type="cellIs" dxfId="117" priority="109" operator="greaterThan">
      <formula>0</formula>
    </cfRule>
  </conditionalFormatting>
  <conditionalFormatting sqref="G75:G95">
    <cfRule type="cellIs" dxfId="116" priority="108" operator="greaterThan">
      <formula>0</formula>
    </cfRule>
  </conditionalFormatting>
  <conditionalFormatting sqref="G75:G95">
    <cfRule type="cellIs" dxfId="115" priority="107" operator="greaterThan">
      <formula>0</formula>
    </cfRule>
  </conditionalFormatting>
  <conditionalFormatting sqref="G75:G95">
    <cfRule type="cellIs" dxfId="114" priority="106" operator="greaterThan">
      <formula>0</formula>
    </cfRule>
  </conditionalFormatting>
  <conditionalFormatting sqref="G75:G95">
    <cfRule type="cellIs" dxfId="113" priority="105" operator="greaterThan">
      <formula>0</formula>
    </cfRule>
  </conditionalFormatting>
  <conditionalFormatting sqref="G75:G95">
    <cfRule type="cellIs" dxfId="112" priority="104" operator="greaterThan">
      <formula>0</formula>
    </cfRule>
  </conditionalFormatting>
  <conditionalFormatting sqref="G75:G95">
    <cfRule type="cellIs" dxfId="111" priority="103" operator="greaterThan">
      <formula>0</formula>
    </cfRule>
  </conditionalFormatting>
  <conditionalFormatting sqref="G75:G95">
    <cfRule type="cellIs" dxfId="110" priority="102" operator="greaterThan">
      <formula>0</formula>
    </cfRule>
  </conditionalFormatting>
  <conditionalFormatting sqref="G75:G95">
    <cfRule type="cellIs" dxfId="109" priority="101" operator="greaterThan">
      <formula>0</formula>
    </cfRule>
  </conditionalFormatting>
  <conditionalFormatting sqref="G75:G95">
    <cfRule type="cellIs" dxfId="108" priority="100" operator="greaterThan">
      <formula>0</formula>
    </cfRule>
  </conditionalFormatting>
  <conditionalFormatting sqref="G13 G187:G200 G202:G213 G215:G225 G227:G228 G253:G273">
    <cfRule type="cellIs" dxfId="107" priority="99" operator="greaterThan">
      <formula>0</formula>
    </cfRule>
  </conditionalFormatting>
  <conditionalFormatting sqref="F325">
    <cfRule type="cellIs" dxfId="106" priority="98" operator="greaterThan">
      <formula>0</formula>
    </cfRule>
  </conditionalFormatting>
  <conditionalFormatting sqref="J185">
    <cfRule type="cellIs" dxfId="105" priority="97" operator="greaterThan">
      <formula>1</formula>
    </cfRule>
  </conditionalFormatting>
  <conditionalFormatting sqref="J46">
    <cfRule type="cellIs" dxfId="104" priority="96" operator="greaterThan">
      <formula>1</formula>
    </cfRule>
  </conditionalFormatting>
  <conditionalFormatting sqref="F47:F67">
    <cfRule type="cellIs" dxfId="103" priority="95" operator="greaterThan">
      <formula>0</formula>
    </cfRule>
  </conditionalFormatting>
  <conditionalFormatting sqref="F47:F67">
    <cfRule type="cellIs" dxfId="102" priority="94" operator="greaterThan">
      <formula>0</formula>
    </cfRule>
  </conditionalFormatting>
  <conditionalFormatting sqref="F47:F67">
    <cfRule type="cellIs" dxfId="101" priority="93" operator="greaterThan">
      <formula>0</formula>
    </cfRule>
  </conditionalFormatting>
  <conditionalFormatting sqref="F47:F67">
    <cfRule type="cellIs" dxfId="100" priority="92" operator="greaterThan">
      <formula>0</formula>
    </cfRule>
  </conditionalFormatting>
  <conditionalFormatting sqref="F47:F67">
    <cfRule type="cellIs" dxfId="99" priority="91" operator="greaterThan">
      <formula>0</formula>
    </cfRule>
  </conditionalFormatting>
  <conditionalFormatting sqref="F47:F67">
    <cfRule type="cellIs" dxfId="98" priority="90" operator="greaterThan">
      <formula>0</formula>
    </cfRule>
  </conditionalFormatting>
  <conditionalFormatting sqref="F47:F67">
    <cfRule type="cellIs" dxfId="97" priority="89" operator="greaterThan">
      <formula>0</formula>
    </cfRule>
  </conditionalFormatting>
  <conditionalFormatting sqref="F47:F67">
    <cfRule type="cellIs" dxfId="96" priority="88" operator="greaterThan">
      <formula>0</formula>
    </cfRule>
  </conditionalFormatting>
  <conditionalFormatting sqref="F47:F67">
    <cfRule type="cellIs" dxfId="95" priority="87" operator="greaterThan">
      <formula>0</formula>
    </cfRule>
  </conditionalFormatting>
  <conditionalFormatting sqref="F47:F67">
    <cfRule type="cellIs" dxfId="94" priority="86" operator="greaterThan">
      <formula>0</formula>
    </cfRule>
  </conditionalFormatting>
  <conditionalFormatting sqref="F47:F67">
    <cfRule type="cellIs" dxfId="93" priority="85" operator="greaterThan">
      <formula>0</formula>
    </cfRule>
  </conditionalFormatting>
  <conditionalFormatting sqref="G47:G67">
    <cfRule type="cellIs" dxfId="92" priority="84" operator="greaterThan">
      <formula>0</formula>
    </cfRule>
  </conditionalFormatting>
  <conditionalFormatting sqref="G47:G67">
    <cfRule type="cellIs" dxfId="91" priority="83" operator="greaterThan">
      <formula>0</formula>
    </cfRule>
  </conditionalFormatting>
  <conditionalFormatting sqref="G47:G67">
    <cfRule type="cellIs" dxfId="90" priority="82" operator="greaterThan">
      <formula>0</formula>
    </cfRule>
  </conditionalFormatting>
  <conditionalFormatting sqref="G47:G67">
    <cfRule type="cellIs" dxfId="89" priority="81" operator="greaterThan">
      <formula>0</formula>
    </cfRule>
  </conditionalFormatting>
  <conditionalFormatting sqref="G47:G67">
    <cfRule type="cellIs" dxfId="88" priority="80" operator="greaterThan">
      <formula>0</formula>
    </cfRule>
  </conditionalFormatting>
  <conditionalFormatting sqref="G47:G67">
    <cfRule type="cellIs" dxfId="87" priority="79" operator="greaterThan">
      <formula>0</formula>
    </cfRule>
  </conditionalFormatting>
  <conditionalFormatting sqref="G47:G67">
    <cfRule type="cellIs" dxfId="86" priority="78" operator="greaterThan">
      <formula>0</formula>
    </cfRule>
  </conditionalFormatting>
  <conditionalFormatting sqref="G47:G67">
    <cfRule type="cellIs" dxfId="85" priority="77" operator="greaterThan">
      <formula>0</formula>
    </cfRule>
  </conditionalFormatting>
  <conditionalFormatting sqref="G47:G67">
    <cfRule type="cellIs" dxfId="84" priority="76" operator="greaterThan">
      <formula>0</formula>
    </cfRule>
  </conditionalFormatting>
  <conditionalFormatting sqref="G47:G67">
    <cfRule type="cellIs" dxfId="83" priority="75" operator="greaterThan">
      <formula>0</formula>
    </cfRule>
  </conditionalFormatting>
  <conditionalFormatting sqref="G47:G67">
    <cfRule type="cellIs" dxfId="82" priority="74" operator="greaterThan">
      <formula>0</formula>
    </cfRule>
  </conditionalFormatting>
  <conditionalFormatting sqref="J23">
    <cfRule type="cellIs" dxfId="81" priority="73" operator="greaterThan">
      <formula>1</formula>
    </cfRule>
  </conditionalFormatting>
  <conditionalFormatting sqref="J252">
    <cfRule type="cellIs" dxfId="80" priority="72" operator="greaterThan">
      <formula>1</formula>
    </cfRule>
  </conditionalFormatting>
  <conditionalFormatting sqref="J229">
    <cfRule type="cellIs" dxfId="79" priority="71" operator="greaterThan">
      <formula>1</formula>
    </cfRule>
  </conditionalFormatting>
  <conditionalFormatting sqref="F328:F349">
    <cfRule type="cellIs" dxfId="78" priority="70" operator="greaterThan">
      <formula>0</formula>
    </cfRule>
  </conditionalFormatting>
  <conditionalFormatting sqref="F328:F349">
    <cfRule type="cellIs" dxfId="77" priority="69" operator="greaterThan">
      <formula>0</formula>
    </cfRule>
  </conditionalFormatting>
  <conditionalFormatting sqref="F328:F349">
    <cfRule type="cellIs" dxfId="76" priority="68" operator="greaterThan">
      <formula>0</formula>
    </cfRule>
  </conditionalFormatting>
  <conditionalFormatting sqref="F328:F349">
    <cfRule type="cellIs" dxfId="75" priority="67" operator="greaterThan">
      <formula>0</formula>
    </cfRule>
  </conditionalFormatting>
  <conditionalFormatting sqref="F328:F349">
    <cfRule type="cellIs" dxfId="74" priority="66" operator="greaterThan">
      <formula>0</formula>
    </cfRule>
  </conditionalFormatting>
  <conditionalFormatting sqref="F328:F349">
    <cfRule type="cellIs" dxfId="73" priority="65" operator="greaterThan">
      <formula>0</formula>
    </cfRule>
  </conditionalFormatting>
  <conditionalFormatting sqref="F328:F349">
    <cfRule type="cellIs" dxfId="72" priority="64" operator="greaterThan">
      <formula>0</formula>
    </cfRule>
  </conditionalFormatting>
  <conditionalFormatting sqref="F328:F349">
    <cfRule type="cellIs" dxfId="71" priority="63" operator="greaterThan">
      <formula>0</formula>
    </cfRule>
  </conditionalFormatting>
  <conditionalFormatting sqref="F328:F349">
    <cfRule type="cellIs" dxfId="70" priority="62" operator="greaterThan">
      <formula>0</formula>
    </cfRule>
  </conditionalFormatting>
  <conditionalFormatting sqref="F328:F349">
    <cfRule type="cellIs" dxfId="69" priority="61" operator="greaterThan">
      <formula>0</formula>
    </cfRule>
  </conditionalFormatting>
  <conditionalFormatting sqref="G328:G349">
    <cfRule type="cellIs" dxfId="68" priority="60" operator="greaterThan">
      <formula>0</formula>
    </cfRule>
  </conditionalFormatting>
  <conditionalFormatting sqref="G328:G349">
    <cfRule type="cellIs" dxfId="67" priority="59" operator="greaterThan">
      <formula>0</formula>
    </cfRule>
  </conditionalFormatting>
  <conditionalFormatting sqref="G328:G349">
    <cfRule type="cellIs" dxfId="66" priority="58" operator="greaterThan">
      <formula>0</formula>
    </cfRule>
  </conditionalFormatting>
  <conditionalFormatting sqref="G328:G349">
    <cfRule type="cellIs" dxfId="65" priority="57" operator="greaterThan">
      <formula>0</formula>
    </cfRule>
  </conditionalFormatting>
  <conditionalFormatting sqref="G328:G349">
    <cfRule type="cellIs" dxfId="64" priority="56" operator="greaterThan">
      <formula>0</formula>
    </cfRule>
  </conditionalFormatting>
  <conditionalFormatting sqref="G328:G349">
    <cfRule type="cellIs" dxfId="63" priority="55" operator="greaterThan">
      <formula>0</formula>
    </cfRule>
  </conditionalFormatting>
  <conditionalFormatting sqref="G328:G349">
    <cfRule type="cellIs" dxfId="62" priority="54" operator="greaterThan">
      <formula>0</formula>
    </cfRule>
  </conditionalFormatting>
  <conditionalFormatting sqref="G328:G349">
    <cfRule type="cellIs" dxfId="61" priority="53" operator="greaterThan">
      <formula>0</formula>
    </cfRule>
  </conditionalFormatting>
  <conditionalFormatting sqref="G328:G349">
    <cfRule type="cellIs" dxfId="60" priority="52" operator="greaterThan">
      <formula>0</formula>
    </cfRule>
  </conditionalFormatting>
  <conditionalFormatting sqref="G328:G349">
    <cfRule type="cellIs" dxfId="59" priority="51" operator="greaterThan">
      <formula>0</formula>
    </cfRule>
  </conditionalFormatting>
  <conditionalFormatting sqref="F276:F297">
    <cfRule type="cellIs" dxfId="58" priority="50" operator="greaterThan">
      <formula>0</formula>
    </cfRule>
  </conditionalFormatting>
  <conditionalFormatting sqref="J295:J297">
    <cfRule type="cellIs" dxfId="57" priority="49" operator="greaterThan">
      <formula>1</formula>
    </cfRule>
  </conditionalFormatting>
  <conditionalFormatting sqref="J295:J297">
    <cfRule type="cellIs" dxfId="56" priority="48" operator="greaterThan">
      <formula>1</formula>
    </cfRule>
  </conditionalFormatting>
  <conditionalFormatting sqref="F276:F297">
    <cfRule type="cellIs" dxfId="55" priority="47" operator="greaterThan">
      <formula>0</formula>
    </cfRule>
  </conditionalFormatting>
  <conditionalFormatting sqref="G276:G297">
    <cfRule type="cellIs" dxfId="54" priority="46" operator="greaterThan">
      <formula>0</formula>
    </cfRule>
  </conditionalFormatting>
  <conditionalFormatting sqref="G276:G297">
    <cfRule type="cellIs" dxfId="53" priority="45" operator="greaterThan">
      <formula>0</formula>
    </cfRule>
  </conditionalFormatting>
  <conditionalFormatting sqref="J275">
    <cfRule type="cellIs" dxfId="52" priority="44" operator="greaterThan">
      <formula>1</formula>
    </cfRule>
  </conditionalFormatting>
  <conditionalFormatting sqref="J274">
    <cfRule type="cellIs" dxfId="51" priority="43" operator="greaterThan">
      <formula>1</formula>
    </cfRule>
  </conditionalFormatting>
  <conditionalFormatting sqref="F231:F251">
    <cfRule type="cellIs" dxfId="50" priority="42" operator="greaterThan">
      <formula>0</formula>
    </cfRule>
  </conditionalFormatting>
  <conditionalFormatting sqref="F231:F251">
    <cfRule type="cellIs" dxfId="49" priority="41" operator="greaterThan">
      <formula>0</formula>
    </cfRule>
  </conditionalFormatting>
  <conditionalFormatting sqref="G231:G251">
    <cfRule type="cellIs" dxfId="48" priority="40" operator="greaterThan">
      <formula>0</formula>
    </cfRule>
  </conditionalFormatting>
  <conditionalFormatting sqref="G231:G251">
    <cfRule type="cellIs" dxfId="47" priority="39" operator="greaterThan">
      <formula>0</formula>
    </cfRule>
  </conditionalFormatting>
  <conditionalFormatting sqref="J230">
    <cfRule type="cellIs" dxfId="46" priority="38" operator="greaterThan">
      <formula>1</formula>
    </cfRule>
  </conditionalFormatting>
  <conditionalFormatting sqref="F303:F323">
    <cfRule type="cellIs" dxfId="45" priority="37" operator="greaterThan">
      <formula>0</formula>
    </cfRule>
  </conditionalFormatting>
  <conditionalFormatting sqref="G303:G323">
    <cfRule type="cellIs" dxfId="44" priority="36" operator="greaterThan">
      <formula>0</formula>
    </cfRule>
  </conditionalFormatting>
  <conditionalFormatting sqref="G303:G323">
    <cfRule type="cellIs" dxfId="43" priority="35" operator="greaterThan">
      <formula>0</formula>
    </cfRule>
  </conditionalFormatting>
  <conditionalFormatting sqref="G325">
    <cfRule type="cellIs" dxfId="42" priority="34" operator="greaterThan">
      <formula>0</formula>
    </cfRule>
  </conditionalFormatting>
  <conditionalFormatting sqref="G325">
    <cfRule type="cellIs" dxfId="41" priority="33" operator="greaterThan">
      <formula>0</formula>
    </cfRule>
  </conditionalFormatting>
  <conditionalFormatting sqref="J14">
    <cfRule type="expression" dxfId="40" priority="31">
      <formula>J14=100%</formula>
    </cfRule>
    <cfRule type="cellIs" dxfId="39" priority="32" operator="greaterThan">
      <formula>100%</formula>
    </cfRule>
  </conditionalFormatting>
  <conditionalFormatting sqref="A14">
    <cfRule type="expression" dxfId="38" priority="27">
      <formula>J14=100%</formula>
    </cfRule>
  </conditionalFormatting>
  <conditionalFormatting sqref="B14 B19">
    <cfRule type="expression" dxfId="37" priority="28">
      <formula>J14=100%</formula>
    </cfRule>
  </conditionalFormatting>
  <conditionalFormatting sqref="C14">
    <cfRule type="expression" dxfId="36" priority="29">
      <formula>J14=100%</formula>
    </cfRule>
  </conditionalFormatting>
  <conditionalFormatting sqref="D14:I14">
    <cfRule type="expression" dxfId="35" priority="30">
      <formula>J14=100%</formula>
    </cfRule>
  </conditionalFormatting>
  <conditionalFormatting sqref="J15">
    <cfRule type="expression" dxfId="34" priority="25">
      <formula>J15=100%</formula>
    </cfRule>
    <cfRule type="cellIs" dxfId="33" priority="26" operator="greaterThan">
      <formula>100%</formula>
    </cfRule>
  </conditionalFormatting>
  <conditionalFormatting sqref="A15">
    <cfRule type="expression" dxfId="32" priority="18">
      <formula>J15=100%</formula>
    </cfRule>
  </conditionalFormatting>
  <conditionalFormatting sqref="B15">
    <cfRule type="expression" dxfId="31" priority="19">
      <formula>J15=100%</formula>
    </cfRule>
  </conditionalFormatting>
  <conditionalFormatting sqref="C15">
    <cfRule type="expression" dxfId="30" priority="20">
      <formula>J15=100%</formula>
    </cfRule>
  </conditionalFormatting>
  <conditionalFormatting sqref="D15">
    <cfRule type="expression" dxfId="29" priority="21">
      <formula>J15=100%</formula>
    </cfRule>
  </conditionalFormatting>
  <conditionalFormatting sqref="E15">
    <cfRule type="expression" dxfId="28" priority="22">
      <formula>J15=100%</formula>
    </cfRule>
  </conditionalFormatting>
  <conditionalFormatting sqref="H15">
    <cfRule type="expression" dxfId="27" priority="23">
      <formula>J15=100%</formula>
    </cfRule>
  </conditionalFormatting>
  <conditionalFormatting sqref="I15">
    <cfRule type="expression" dxfId="26" priority="24">
      <formula>J15=100%</formula>
    </cfRule>
  </conditionalFormatting>
  <conditionalFormatting sqref="J16">
    <cfRule type="expression" dxfId="25" priority="16">
      <formula>J16=100%</formula>
    </cfRule>
    <cfRule type="cellIs" dxfId="24" priority="17" operator="greaterThan">
      <formula>100%</formula>
    </cfRule>
  </conditionalFormatting>
  <conditionalFormatting sqref="A16">
    <cfRule type="expression" dxfId="23" priority="9">
      <formula>J16=100%</formula>
    </cfRule>
  </conditionalFormatting>
  <conditionalFormatting sqref="B16">
    <cfRule type="expression" dxfId="22" priority="10">
      <formula>J16=100%</formula>
    </cfRule>
  </conditionalFormatting>
  <conditionalFormatting sqref="C16">
    <cfRule type="expression" dxfId="21" priority="11">
      <formula>J16=100%</formula>
    </cfRule>
  </conditionalFormatting>
  <conditionalFormatting sqref="D16">
    <cfRule type="expression" dxfId="20" priority="12">
      <formula>J16=100%</formula>
    </cfRule>
  </conditionalFormatting>
  <conditionalFormatting sqref="E16">
    <cfRule type="expression" dxfId="19" priority="13">
      <formula>J16=100%</formula>
    </cfRule>
  </conditionalFormatting>
  <conditionalFormatting sqref="H16">
    <cfRule type="expression" dxfId="18" priority="14">
      <formula>J16=100%</formula>
    </cfRule>
  </conditionalFormatting>
  <conditionalFormatting sqref="I16">
    <cfRule type="expression" dxfId="17" priority="15">
      <formula>J16=100%</formula>
    </cfRule>
  </conditionalFormatting>
  <conditionalFormatting sqref="F15:F16">
    <cfRule type="cellIs" dxfId="16" priority="8" operator="greaterThan">
      <formula>0</formula>
    </cfRule>
  </conditionalFormatting>
  <conditionalFormatting sqref="J17">
    <cfRule type="cellIs" dxfId="15" priority="7" operator="equal">
      <formula>1</formula>
    </cfRule>
  </conditionalFormatting>
  <conditionalFormatting sqref="B18">
    <cfRule type="expression" dxfId="14" priority="6">
      <formula>J18=100%</formula>
    </cfRule>
  </conditionalFormatting>
  <conditionalFormatting sqref="J20">
    <cfRule type="cellIs" dxfId="13" priority="4" operator="equal">
      <formula>1</formula>
    </cfRule>
  </conditionalFormatting>
  <conditionalFormatting sqref="B21">
    <cfRule type="expression" dxfId="12" priority="3">
      <formula>J21=100%</formula>
    </cfRule>
  </conditionalFormatting>
  <conditionalFormatting sqref="B22">
    <cfRule type="expression" dxfId="11" priority="2">
      <formula>J22=100%</formula>
    </cfRule>
  </conditionalFormatting>
  <conditionalFormatting sqref="G15:G16">
    <cfRule type="cellIs" dxfId="1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D9EF-8DFD-4676-989A-51D5A6A1C772}">
  <dimension ref="A1:A330"/>
  <sheetViews>
    <sheetView tabSelected="1" workbookViewId="0">
      <selection sqref="A1:A330"/>
    </sheetView>
  </sheetViews>
  <sheetFormatPr defaultRowHeight="14.4" x14ac:dyDescent="0.3"/>
  <cols>
    <col min="1" max="1" width="10.33203125" bestFit="1" customWidth="1"/>
  </cols>
  <sheetData>
    <row r="1" spans="1:1" ht="15.6" x14ac:dyDescent="0.3">
      <c r="A1" s="79" t="s">
        <v>0</v>
      </c>
    </row>
    <row r="2" spans="1:1" ht="15.6" x14ac:dyDescent="0.3">
      <c r="A2" s="68" t="s">
        <v>10</v>
      </c>
    </row>
    <row r="3" spans="1:1" ht="15.6" x14ac:dyDescent="0.3">
      <c r="A3" s="68" t="s">
        <v>13</v>
      </c>
    </row>
    <row r="4" spans="1:1" ht="15" x14ac:dyDescent="0.3">
      <c r="A4" s="69" t="s">
        <v>15</v>
      </c>
    </row>
    <row r="5" spans="1:1" ht="15" x14ac:dyDescent="0.3">
      <c r="A5" s="70" t="s">
        <v>18</v>
      </c>
    </row>
    <row r="6" spans="1:1" ht="15.6" x14ac:dyDescent="0.3">
      <c r="A6" s="68" t="s">
        <v>20</v>
      </c>
    </row>
    <row r="7" spans="1:1" ht="15" x14ac:dyDescent="0.3">
      <c r="A7" s="70" t="s">
        <v>22</v>
      </c>
    </row>
    <row r="8" spans="1:1" ht="15" x14ac:dyDescent="0.3">
      <c r="A8" s="69" t="s">
        <v>23</v>
      </c>
    </row>
    <row r="9" spans="1:1" ht="15.6" x14ac:dyDescent="0.3">
      <c r="A9" s="68" t="s">
        <v>24</v>
      </c>
    </row>
    <row r="10" spans="1:1" ht="15" x14ac:dyDescent="0.3">
      <c r="A10" s="69" t="s">
        <v>26</v>
      </c>
    </row>
    <row r="11" spans="1:1" ht="15" x14ac:dyDescent="0.3">
      <c r="A11" s="70" t="s">
        <v>28</v>
      </c>
    </row>
    <row r="12" spans="1:1" ht="15" x14ac:dyDescent="0.3">
      <c r="A12" s="69" t="s">
        <v>30</v>
      </c>
    </row>
    <row r="13" spans="1:1" ht="15" x14ac:dyDescent="0.3">
      <c r="A13" s="70" t="s">
        <v>32</v>
      </c>
    </row>
    <row r="14" spans="1:1" ht="15.6" x14ac:dyDescent="0.3">
      <c r="A14" s="68" t="s">
        <v>34</v>
      </c>
    </row>
    <row r="15" spans="1:1" ht="15" x14ac:dyDescent="0.3">
      <c r="A15" s="70" t="s">
        <v>37</v>
      </c>
    </row>
    <row r="16" spans="1:1" ht="15" x14ac:dyDescent="0.3">
      <c r="A16" s="69" t="s">
        <v>39</v>
      </c>
    </row>
    <row r="17" spans="1:1" ht="15.6" x14ac:dyDescent="0.3">
      <c r="A17" s="68" t="s">
        <v>40</v>
      </c>
    </row>
    <row r="18" spans="1:1" ht="15" x14ac:dyDescent="0.3">
      <c r="A18" s="69" t="s">
        <v>43</v>
      </c>
    </row>
    <row r="19" spans="1:1" ht="15" x14ac:dyDescent="0.3">
      <c r="A19" s="70" t="s">
        <v>44</v>
      </c>
    </row>
    <row r="20" spans="1:1" ht="15.6" x14ac:dyDescent="0.3">
      <c r="A20" s="68" t="s">
        <v>45</v>
      </c>
    </row>
    <row r="21" spans="1:1" ht="15" x14ac:dyDescent="0.3">
      <c r="A21" s="70" t="s">
        <v>47</v>
      </c>
    </row>
    <row r="22" spans="1:1" ht="15" x14ac:dyDescent="0.3">
      <c r="A22" s="69" t="s">
        <v>48</v>
      </c>
    </row>
    <row r="23" spans="1:1" ht="15.6" x14ac:dyDescent="0.3">
      <c r="A23" s="68" t="s">
        <v>49</v>
      </c>
    </row>
    <row r="24" spans="1:1" ht="15.6" x14ac:dyDescent="0.3">
      <c r="A24" s="68" t="s">
        <v>52</v>
      </c>
    </row>
    <row r="25" spans="1:1" ht="15" x14ac:dyDescent="0.3">
      <c r="A25" s="70" t="s">
        <v>53</v>
      </c>
    </row>
    <row r="26" spans="1:1" ht="15" x14ac:dyDescent="0.3">
      <c r="A26" s="69" t="s">
        <v>55</v>
      </c>
    </row>
    <row r="27" spans="1:1" ht="15" x14ac:dyDescent="0.3">
      <c r="A27" s="70" t="s">
        <v>57</v>
      </c>
    </row>
    <row r="28" spans="1:1" ht="15" x14ac:dyDescent="0.3">
      <c r="A28" s="69" t="s">
        <v>59</v>
      </c>
    </row>
    <row r="29" spans="1:1" ht="15" x14ac:dyDescent="0.3">
      <c r="A29" s="70" t="s">
        <v>61</v>
      </c>
    </row>
    <row r="30" spans="1:1" ht="15" x14ac:dyDescent="0.3">
      <c r="A30" s="69" t="s">
        <v>62</v>
      </c>
    </row>
    <row r="31" spans="1:1" ht="15" x14ac:dyDescent="0.3">
      <c r="A31" s="70" t="s">
        <v>64</v>
      </c>
    </row>
    <row r="32" spans="1:1" ht="15" x14ac:dyDescent="0.3">
      <c r="A32" s="69" t="s">
        <v>65</v>
      </c>
    </row>
    <row r="33" spans="1:1" ht="15" x14ac:dyDescent="0.3">
      <c r="A33" s="70" t="s">
        <v>67</v>
      </c>
    </row>
    <row r="34" spans="1:1" ht="15" x14ac:dyDescent="0.3">
      <c r="A34" s="69" t="s">
        <v>69</v>
      </c>
    </row>
    <row r="35" spans="1:1" ht="15" x14ac:dyDescent="0.3">
      <c r="A35" s="70" t="s">
        <v>71</v>
      </c>
    </row>
    <row r="36" spans="1:1" ht="15" x14ac:dyDescent="0.3">
      <c r="A36" s="69" t="s">
        <v>73</v>
      </c>
    </row>
    <row r="37" spans="1:1" ht="15" x14ac:dyDescent="0.3">
      <c r="A37" s="70" t="s">
        <v>74</v>
      </c>
    </row>
    <row r="38" spans="1:1" ht="15" x14ac:dyDescent="0.3">
      <c r="A38" s="69" t="s">
        <v>75</v>
      </c>
    </row>
    <row r="39" spans="1:1" ht="15" x14ac:dyDescent="0.3">
      <c r="A39" s="70" t="s">
        <v>77</v>
      </c>
    </row>
    <row r="40" spans="1:1" ht="15" x14ac:dyDescent="0.3">
      <c r="A40" s="69" t="s">
        <v>79</v>
      </c>
    </row>
    <row r="41" spans="1:1" ht="15" x14ac:dyDescent="0.3">
      <c r="A41" s="70" t="s">
        <v>80</v>
      </c>
    </row>
    <row r="42" spans="1:1" ht="15" x14ac:dyDescent="0.3">
      <c r="A42" s="69" t="s">
        <v>82</v>
      </c>
    </row>
    <row r="43" spans="1:1" ht="15" x14ac:dyDescent="0.3">
      <c r="A43" s="70" t="s">
        <v>84</v>
      </c>
    </row>
    <row r="44" spans="1:1" ht="15" x14ac:dyDescent="0.3">
      <c r="A44" s="69" t="s">
        <v>86</v>
      </c>
    </row>
    <row r="45" spans="1:1" ht="15" x14ac:dyDescent="0.3">
      <c r="A45" s="70" t="s">
        <v>88</v>
      </c>
    </row>
    <row r="46" spans="1:1" ht="15.6" x14ac:dyDescent="0.3">
      <c r="A46" s="68" t="s">
        <v>90</v>
      </c>
    </row>
    <row r="47" spans="1:1" ht="15" x14ac:dyDescent="0.3">
      <c r="A47" s="70" t="s">
        <v>92</v>
      </c>
    </row>
    <row r="48" spans="1:1" ht="15" x14ac:dyDescent="0.3">
      <c r="A48" s="69" t="s">
        <v>93</v>
      </c>
    </row>
    <row r="49" spans="1:1" ht="15" x14ac:dyDescent="0.3">
      <c r="A49" s="70" t="s">
        <v>94</v>
      </c>
    </row>
    <row r="50" spans="1:1" ht="15" x14ac:dyDescent="0.3">
      <c r="A50" s="69" t="s">
        <v>95</v>
      </c>
    </row>
    <row r="51" spans="1:1" ht="15" x14ac:dyDescent="0.3">
      <c r="A51" s="70" t="s">
        <v>96</v>
      </c>
    </row>
    <row r="52" spans="1:1" ht="15" x14ac:dyDescent="0.3">
      <c r="A52" s="69" t="s">
        <v>97</v>
      </c>
    </row>
    <row r="53" spans="1:1" ht="15" x14ac:dyDescent="0.3">
      <c r="A53" s="70" t="s">
        <v>98</v>
      </c>
    </row>
    <row r="54" spans="1:1" ht="15" x14ac:dyDescent="0.3">
      <c r="A54" s="69" t="s">
        <v>99</v>
      </c>
    </row>
    <row r="55" spans="1:1" ht="15" x14ac:dyDescent="0.3">
      <c r="A55" s="70" t="s">
        <v>100</v>
      </c>
    </row>
    <row r="56" spans="1:1" ht="15" x14ac:dyDescent="0.3">
      <c r="A56" s="69" t="s">
        <v>101</v>
      </c>
    </row>
    <row r="57" spans="1:1" ht="15" x14ac:dyDescent="0.3">
      <c r="A57" s="70" t="s">
        <v>102</v>
      </c>
    </row>
    <row r="58" spans="1:1" ht="15" x14ac:dyDescent="0.3">
      <c r="A58" s="69" t="s">
        <v>103</v>
      </c>
    </row>
    <row r="59" spans="1:1" ht="15" x14ac:dyDescent="0.3">
      <c r="A59" s="70" t="s">
        <v>104</v>
      </c>
    </row>
    <row r="60" spans="1:1" ht="15" x14ac:dyDescent="0.3">
      <c r="A60" s="69" t="s">
        <v>105</v>
      </c>
    </row>
    <row r="61" spans="1:1" ht="15" x14ac:dyDescent="0.3">
      <c r="A61" s="70" t="s">
        <v>106</v>
      </c>
    </row>
    <row r="62" spans="1:1" ht="15" x14ac:dyDescent="0.3">
      <c r="A62" s="69" t="s">
        <v>107</v>
      </c>
    </row>
    <row r="63" spans="1:1" ht="15" x14ac:dyDescent="0.3">
      <c r="A63" s="70" t="s">
        <v>108</v>
      </c>
    </row>
    <row r="64" spans="1:1" ht="15" x14ac:dyDescent="0.3">
      <c r="A64" s="69" t="s">
        <v>109</v>
      </c>
    </row>
    <row r="65" spans="1:1" ht="15" x14ac:dyDescent="0.3">
      <c r="A65" s="70" t="s">
        <v>110</v>
      </c>
    </row>
    <row r="66" spans="1:1" ht="15" x14ac:dyDescent="0.3">
      <c r="A66" s="69" t="s">
        <v>112</v>
      </c>
    </row>
    <row r="67" spans="1:1" ht="15" x14ac:dyDescent="0.3">
      <c r="A67" s="70" t="s">
        <v>113</v>
      </c>
    </row>
    <row r="68" spans="1:1" ht="15.6" x14ac:dyDescent="0.3">
      <c r="A68" s="68" t="s">
        <v>114</v>
      </c>
    </row>
    <row r="69" spans="1:1" ht="15.6" x14ac:dyDescent="0.3">
      <c r="A69" s="68" t="s">
        <v>117</v>
      </c>
    </row>
    <row r="70" spans="1:1" ht="15" x14ac:dyDescent="0.3">
      <c r="A70" s="71" t="s">
        <v>119</v>
      </c>
    </row>
    <row r="71" spans="1:1" ht="15" x14ac:dyDescent="0.3">
      <c r="A71" s="71" t="s">
        <v>121</v>
      </c>
    </row>
    <row r="72" spans="1:1" ht="15" x14ac:dyDescent="0.3">
      <c r="A72" s="71" t="s">
        <v>123</v>
      </c>
    </row>
    <row r="73" spans="1:1" ht="15.6" x14ac:dyDescent="0.3">
      <c r="A73" s="68" t="s">
        <v>125</v>
      </c>
    </row>
    <row r="74" spans="1:1" ht="15.6" x14ac:dyDescent="0.3">
      <c r="A74" s="68" t="s">
        <v>127</v>
      </c>
    </row>
    <row r="75" spans="1:1" ht="15" x14ac:dyDescent="0.3">
      <c r="A75" s="70" t="s">
        <v>129</v>
      </c>
    </row>
    <row r="76" spans="1:1" ht="15" x14ac:dyDescent="0.3">
      <c r="A76" s="69" t="s">
        <v>130</v>
      </c>
    </row>
    <row r="77" spans="1:1" ht="15" x14ac:dyDescent="0.3">
      <c r="A77" s="70" t="s">
        <v>131</v>
      </c>
    </row>
    <row r="78" spans="1:1" ht="15" x14ac:dyDescent="0.3">
      <c r="A78" s="69" t="s">
        <v>132</v>
      </c>
    </row>
    <row r="79" spans="1:1" ht="15" x14ac:dyDescent="0.3">
      <c r="A79" s="70" t="s">
        <v>133</v>
      </c>
    </row>
    <row r="80" spans="1:1" ht="15" x14ac:dyDescent="0.3">
      <c r="A80" s="69" t="s">
        <v>134</v>
      </c>
    </row>
    <row r="81" spans="1:1" ht="15" x14ac:dyDescent="0.3">
      <c r="A81" s="70" t="s">
        <v>135</v>
      </c>
    </row>
    <row r="82" spans="1:1" ht="15" x14ac:dyDescent="0.3">
      <c r="A82" s="71" t="s">
        <v>136</v>
      </c>
    </row>
    <row r="83" spans="1:1" ht="15" x14ac:dyDescent="0.3">
      <c r="A83" s="70" t="s">
        <v>137</v>
      </c>
    </row>
    <row r="84" spans="1:1" ht="15" x14ac:dyDescent="0.3">
      <c r="A84" s="71" t="s">
        <v>138</v>
      </c>
    </row>
    <row r="85" spans="1:1" ht="15" x14ac:dyDescent="0.3">
      <c r="A85" s="70" t="s">
        <v>139</v>
      </c>
    </row>
    <row r="86" spans="1:1" ht="15" x14ac:dyDescent="0.3">
      <c r="A86" s="69" t="s">
        <v>140</v>
      </c>
    </row>
    <row r="87" spans="1:1" ht="15" x14ac:dyDescent="0.3">
      <c r="A87" s="70" t="s">
        <v>141</v>
      </c>
    </row>
    <row r="88" spans="1:1" ht="15" x14ac:dyDescent="0.3">
      <c r="A88" s="69" t="s">
        <v>142</v>
      </c>
    </row>
    <row r="89" spans="1:1" ht="15" x14ac:dyDescent="0.3">
      <c r="A89" s="70" t="s">
        <v>143</v>
      </c>
    </row>
    <row r="90" spans="1:1" ht="15" x14ac:dyDescent="0.3">
      <c r="A90" s="69" t="s">
        <v>144</v>
      </c>
    </row>
    <row r="91" spans="1:1" ht="15" x14ac:dyDescent="0.3">
      <c r="A91" s="71" t="s">
        <v>145</v>
      </c>
    </row>
    <row r="92" spans="1:1" ht="15" x14ac:dyDescent="0.3">
      <c r="A92" s="71" t="s">
        <v>146</v>
      </c>
    </row>
    <row r="93" spans="1:1" ht="15" x14ac:dyDescent="0.3">
      <c r="A93" s="70" t="s">
        <v>147</v>
      </c>
    </row>
    <row r="94" spans="1:1" ht="15" x14ac:dyDescent="0.3">
      <c r="A94" s="71" t="s">
        <v>148</v>
      </c>
    </row>
    <row r="95" spans="1:1" ht="15" x14ac:dyDescent="0.3">
      <c r="A95" s="71" t="s">
        <v>149</v>
      </c>
    </row>
    <row r="96" spans="1:1" ht="15.6" x14ac:dyDescent="0.3">
      <c r="A96" s="68" t="s">
        <v>150</v>
      </c>
    </row>
    <row r="97" spans="1:1" ht="15" x14ac:dyDescent="0.3">
      <c r="A97" s="71" t="s">
        <v>152</v>
      </c>
    </row>
    <row r="98" spans="1:1" ht="15" x14ac:dyDescent="0.3">
      <c r="A98" s="71" t="s">
        <v>153</v>
      </c>
    </row>
    <row r="99" spans="1:1" ht="15" x14ac:dyDescent="0.3">
      <c r="A99" s="71" t="s">
        <v>154</v>
      </c>
    </row>
    <row r="100" spans="1:1" ht="15" x14ac:dyDescent="0.3">
      <c r="A100" s="71" t="s">
        <v>155</v>
      </c>
    </row>
    <row r="101" spans="1:1" ht="15" x14ac:dyDescent="0.3">
      <c r="A101" s="71" t="s">
        <v>156</v>
      </c>
    </row>
    <row r="102" spans="1:1" ht="15" x14ac:dyDescent="0.3">
      <c r="A102" s="71" t="s">
        <v>157</v>
      </c>
    </row>
    <row r="103" spans="1:1" ht="15" x14ac:dyDescent="0.3">
      <c r="A103" s="71" t="s">
        <v>158</v>
      </c>
    </row>
    <row r="104" spans="1:1" ht="15" x14ac:dyDescent="0.3">
      <c r="A104" s="71" t="s">
        <v>159</v>
      </c>
    </row>
    <row r="105" spans="1:1" ht="15" x14ac:dyDescent="0.3">
      <c r="A105" s="71" t="s">
        <v>160</v>
      </c>
    </row>
    <row r="106" spans="1:1" ht="15" x14ac:dyDescent="0.3">
      <c r="A106" s="71" t="s">
        <v>161</v>
      </c>
    </row>
    <row r="107" spans="1:1" ht="15" x14ac:dyDescent="0.3">
      <c r="A107" s="71" t="s">
        <v>162</v>
      </c>
    </row>
    <row r="108" spans="1:1" ht="15" x14ac:dyDescent="0.3">
      <c r="A108" s="71" t="s">
        <v>163</v>
      </c>
    </row>
    <row r="109" spans="1:1" ht="15" x14ac:dyDescent="0.3">
      <c r="A109" s="71" t="s">
        <v>164</v>
      </c>
    </row>
    <row r="110" spans="1:1" ht="15" x14ac:dyDescent="0.3">
      <c r="A110" s="71" t="s">
        <v>165</v>
      </c>
    </row>
    <row r="111" spans="1:1" ht="15" x14ac:dyDescent="0.3">
      <c r="A111" s="71" t="s">
        <v>166</v>
      </c>
    </row>
    <row r="112" spans="1:1" ht="15" x14ac:dyDescent="0.3">
      <c r="A112" s="71" t="s">
        <v>167</v>
      </c>
    </row>
    <row r="113" spans="1:1" ht="15" x14ac:dyDescent="0.3">
      <c r="A113" s="71" t="s">
        <v>168</v>
      </c>
    </row>
    <row r="114" spans="1:1" ht="15" x14ac:dyDescent="0.3">
      <c r="A114" s="71" t="s">
        <v>169</v>
      </c>
    </row>
    <row r="115" spans="1:1" ht="15" x14ac:dyDescent="0.3">
      <c r="A115" s="71" t="s">
        <v>170</v>
      </c>
    </row>
    <row r="116" spans="1:1" ht="15" x14ac:dyDescent="0.3">
      <c r="A116" s="71" t="s">
        <v>171</v>
      </c>
    </row>
    <row r="117" spans="1:1" ht="15" x14ac:dyDescent="0.3">
      <c r="A117" s="71" t="s">
        <v>172</v>
      </c>
    </row>
    <row r="118" spans="1:1" ht="15.6" x14ac:dyDescent="0.3">
      <c r="A118" s="68" t="s">
        <v>173</v>
      </c>
    </row>
    <row r="119" spans="1:1" ht="15" x14ac:dyDescent="0.3">
      <c r="A119" s="71" t="s">
        <v>175</v>
      </c>
    </row>
    <row r="120" spans="1:1" ht="15" x14ac:dyDescent="0.3">
      <c r="A120" s="71" t="s">
        <v>176</v>
      </c>
    </row>
    <row r="121" spans="1:1" ht="15" x14ac:dyDescent="0.3">
      <c r="A121" s="71" t="s">
        <v>177</v>
      </c>
    </row>
    <row r="122" spans="1:1" ht="15" x14ac:dyDescent="0.3">
      <c r="A122" s="71" t="s">
        <v>178</v>
      </c>
    </row>
    <row r="123" spans="1:1" ht="15" x14ac:dyDescent="0.3">
      <c r="A123" s="71" t="s">
        <v>179</v>
      </c>
    </row>
    <row r="124" spans="1:1" ht="15" x14ac:dyDescent="0.3">
      <c r="A124" s="71" t="s">
        <v>180</v>
      </c>
    </row>
    <row r="125" spans="1:1" ht="15" x14ac:dyDescent="0.3">
      <c r="A125" s="71" t="s">
        <v>181</v>
      </c>
    </row>
    <row r="126" spans="1:1" ht="15" x14ac:dyDescent="0.3">
      <c r="A126" s="71" t="s">
        <v>182</v>
      </c>
    </row>
    <row r="127" spans="1:1" ht="15" x14ac:dyDescent="0.3">
      <c r="A127" s="71" t="s">
        <v>183</v>
      </c>
    </row>
    <row r="128" spans="1:1" ht="15" x14ac:dyDescent="0.3">
      <c r="A128" s="71" t="s">
        <v>184</v>
      </c>
    </row>
    <row r="129" spans="1:1" ht="15" x14ac:dyDescent="0.3">
      <c r="A129" s="71" t="s">
        <v>185</v>
      </c>
    </row>
    <row r="130" spans="1:1" ht="15" x14ac:dyDescent="0.3">
      <c r="A130" s="71" t="s">
        <v>186</v>
      </c>
    </row>
    <row r="131" spans="1:1" ht="15" x14ac:dyDescent="0.3">
      <c r="A131" s="71" t="s">
        <v>187</v>
      </c>
    </row>
    <row r="132" spans="1:1" ht="15" x14ac:dyDescent="0.3">
      <c r="A132" s="71" t="s">
        <v>188</v>
      </c>
    </row>
    <row r="133" spans="1:1" ht="15" x14ac:dyDescent="0.3">
      <c r="A133" s="71" t="s">
        <v>189</v>
      </c>
    </row>
    <row r="134" spans="1:1" ht="15" x14ac:dyDescent="0.3">
      <c r="A134" s="71" t="s">
        <v>190</v>
      </c>
    </row>
    <row r="135" spans="1:1" ht="15" x14ac:dyDescent="0.3">
      <c r="A135" s="71" t="s">
        <v>191</v>
      </c>
    </row>
    <row r="136" spans="1:1" ht="15" x14ac:dyDescent="0.3">
      <c r="A136" s="71" t="s">
        <v>192</v>
      </c>
    </row>
    <row r="137" spans="1:1" ht="15" x14ac:dyDescent="0.3">
      <c r="A137" s="71" t="s">
        <v>193</v>
      </c>
    </row>
    <row r="138" spans="1:1" ht="15" x14ac:dyDescent="0.3">
      <c r="A138" s="71" t="s">
        <v>194</v>
      </c>
    </row>
    <row r="139" spans="1:1" ht="15" x14ac:dyDescent="0.3">
      <c r="A139" s="71" t="s">
        <v>195</v>
      </c>
    </row>
    <row r="140" spans="1:1" ht="15.6" x14ac:dyDescent="0.3">
      <c r="A140" s="68" t="s">
        <v>196</v>
      </c>
    </row>
    <row r="141" spans="1:1" ht="15.6" x14ac:dyDescent="0.3">
      <c r="A141" s="68" t="s">
        <v>198</v>
      </c>
    </row>
    <row r="142" spans="1:1" ht="15" x14ac:dyDescent="0.3">
      <c r="A142" s="71" t="s">
        <v>201</v>
      </c>
    </row>
    <row r="143" spans="1:1" ht="15" x14ac:dyDescent="0.3">
      <c r="A143" s="71" t="s">
        <v>202</v>
      </c>
    </row>
    <row r="144" spans="1:1" ht="15" x14ac:dyDescent="0.3">
      <c r="A144" s="71" t="s">
        <v>203</v>
      </c>
    </row>
    <row r="145" spans="1:1" ht="15" x14ac:dyDescent="0.3">
      <c r="A145" s="71" t="s">
        <v>204</v>
      </c>
    </row>
    <row r="146" spans="1:1" ht="15" x14ac:dyDescent="0.3">
      <c r="A146" s="71" t="s">
        <v>205</v>
      </c>
    </row>
    <row r="147" spans="1:1" ht="15" x14ac:dyDescent="0.3">
      <c r="A147" s="71" t="s">
        <v>206</v>
      </c>
    </row>
    <row r="148" spans="1:1" ht="15" x14ac:dyDescent="0.3">
      <c r="A148" s="71" t="s">
        <v>207</v>
      </c>
    </row>
    <row r="149" spans="1:1" ht="15" x14ac:dyDescent="0.3">
      <c r="A149" s="71" t="s">
        <v>208</v>
      </c>
    </row>
    <row r="150" spans="1:1" ht="15" x14ac:dyDescent="0.3">
      <c r="A150" s="71" t="s">
        <v>209</v>
      </c>
    </row>
    <row r="151" spans="1:1" ht="15" x14ac:dyDescent="0.3">
      <c r="A151" s="71" t="s">
        <v>210</v>
      </c>
    </row>
    <row r="152" spans="1:1" ht="15" x14ac:dyDescent="0.3">
      <c r="A152" s="71" t="s">
        <v>211</v>
      </c>
    </row>
    <row r="153" spans="1:1" ht="15" x14ac:dyDescent="0.3">
      <c r="A153" s="71" t="s">
        <v>212</v>
      </c>
    </row>
    <row r="154" spans="1:1" ht="15" x14ac:dyDescent="0.3">
      <c r="A154" s="71" t="s">
        <v>213</v>
      </c>
    </row>
    <row r="155" spans="1:1" ht="15" x14ac:dyDescent="0.3">
      <c r="A155" s="71" t="s">
        <v>214</v>
      </c>
    </row>
    <row r="156" spans="1:1" ht="15" x14ac:dyDescent="0.3">
      <c r="A156" s="71" t="s">
        <v>215</v>
      </c>
    </row>
    <row r="157" spans="1:1" ht="15" x14ac:dyDescent="0.3">
      <c r="A157" s="71" t="s">
        <v>216</v>
      </c>
    </row>
    <row r="158" spans="1:1" ht="15" x14ac:dyDescent="0.3">
      <c r="A158" s="71" t="s">
        <v>217</v>
      </c>
    </row>
    <row r="159" spans="1:1" ht="15" x14ac:dyDescent="0.3">
      <c r="A159" s="71" t="s">
        <v>218</v>
      </c>
    </row>
    <row r="160" spans="1:1" ht="15" x14ac:dyDescent="0.3">
      <c r="A160" s="71" t="s">
        <v>219</v>
      </c>
    </row>
    <row r="161" spans="1:1" ht="15" x14ac:dyDescent="0.3">
      <c r="A161" s="71" t="s">
        <v>220</v>
      </c>
    </row>
    <row r="162" spans="1:1" ht="15" x14ac:dyDescent="0.3">
      <c r="A162" s="71" t="s">
        <v>221</v>
      </c>
    </row>
    <row r="163" spans="1:1" ht="15.6" x14ac:dyDescent="0.3">
      <c r="A163" s="68" t="s">
        <v>222</v>
      </c>
    </row>
    <row r="164" spans="1:1" ht="15" x14ac:dyDescent="0.3">
      <c r="A164" s="71" t="s">
        <v>224</v>
      </c>
    </row>
    <row r="165" spans="1:1" ht="15.6" x14ac:dyDescent="0.3">
      <c r="A165" s="68" t="s">
        <v>225</v>
      </c>
    </row>
    <row r="166" spans="1:1" ht="15.6" x14ac:dyDescent="0.3">
      <c r="A166" s="68" t="s">
        <v>227</v>
      </c>
    </row>
    <row r="167" spans="1:1" ht="15" x14ac:dyDescent="0.3">
      <c r="A167" s="70" t="s">
        <v>229</v>
      </c>
    </row>
    <row r="168" spans="1:1" ht="15" x14ac:dyDescent="0.3">
      <c r="A168" s="69" t="s">
        <v>230</v>
      </c>
    </row>
    <row r="169" spans="1:1" ht="15" x14ac:dyDescent="0.3">
      <c r="A169" s="70" t="s">
        <v>231</v>
      </c>
    </row>
    <row r="170" spans="1:1" ht="15" x14ac:dyDescent="0.3">
      <c r="A170" s="69" t="s">
        <v>232</v>
      </c>
    </row>
    <row r="171" spans="1:1" ht="15" x14ac:dyDescent="0.3">
      <c r="A171" s="70" t="s">
        <v>233</v>
      </c>
    </row>
    <row r="172" spans="1:1" ht="15" x14ac:dyDescent="0.3">
      <c r="A172" s="69" t="s">
        <v>234</v>
      </c>
    </row>
    <row r="173" spans="1:1" ht="15" x14ac:dyDescent="0.3">
      <c r="A173" s="70" t="s">
        <v>235</v>
      </c>
    </row>
    <row r="174" spans="1:1" ht="15" x14ac:dyDescent="0.3">
      <c r="A174" s="69" t="s">
        <v>236</v>
      </c>
    </row>
    <row r="175" spans="1:1" ht="15" x14ac:dyDescent="0.3">
      <c r="A175" s="70" t="s">
        <v>237</v>
      </c>
    </row>
    <row r="176" spans="1:1" ht="15" x14ac:dyDescent="0.3">
      <c r="A176" s="69" t="s">
        <v>238</v>
      </c>
    </row>
    <row r="177" spans="1:1" ht="15" x14ac:dyDescent="0.3">
      <c r="A177" s="70" t="s">
        <v>239</v>
      </c>
    </row>
    <row r="178" spans="1:1" ht="15" x14ac:dyDescent="0.3">
      <c r="A178" s="69" t="s">
        <v>240</v>
      </c>
    </row>
    <row r="179" spans="1:1" ht="15" x14ac:dyDescent="0.3">
      <c r="A179" s="70" t="s">
        <v>241</v>
      </c>
    </row>
    <row r="180" spans="1:1" ht="15" x14ac:dyDescent="0.3">
      <c r="A180" s="69" t="s">
        <v>242</v>
      </c>
    </row>
    <row r="181" spans="1:1" ht="15.6" x14ac:dyDescent="0.3">
      <c r="A181" s="68" t="s">
        <v>243</v>
      </c>
    </row>
    <row r="182" spans="1:1" ht="15" x14ac:dyDescent="0.3">
      <c r="A182" s="69" t="s">
        <v>245</v>
      </c>
    </row>
    <row r="183" spans="1:1" ht="15" x14ac:dyDescent="0.3">
      <c r="A183" s="70" t="s">
        <v>246</v>
      </c>
    </row>
    <row r="184" spans="1:1" ht="15" x14ac:dyDescent="0.3">
      <c r="A184" s="69" t="s">
        <v>247</v>
      </c>
    </row>
    <row r="185" spans="1:1" ht="15" x14ac:dyDescent="0.3">
      <c r="A185" s="70" t="s">
        <v>248</v>
      </c>
    </row>
    <row r="186" spans="1:1" ht="15" x14ac:dyDescent="0.3">
      <c r="A186" s="69" t="s">
        <v>249</v>
      </c>
    </row>
    <row r="187" spans="1:1" ht="15" x14ac:dyDescent="0.3">
      <c r="A187" s="70" t="s">
        <v>250</v>
      </c>
    </row>
    <row r="188" spans="1:1" ht="15" x14ac:dyDescent="0.3">
      <c r="A188" s="69" t="s">
        <v>251</v>
      </c>
    </row>
    <row r="189" spans="1:1" ht="15" x14ac:dyDescent="0.3">
      <c r="A189" s="70" t="s">
        <v>252</v>
      </c>
    </row>
    <row r="190" spans="1:1" ht="15" x14ac:dyDescent="0.3">
      <c r="A190" s="69" t="s">
        <v>253</v>
      </c>
    </row>
    <row r="191" spans="1:1" ht="15" x14ac:dyDescent="0.3">
      <c r="A191" s="70" t="s">
        <v>254</v>
      </c>
    </row>
    <row r="192" spans="1:1" ht="15" x14ac:dyDescent="0.3">
      <c r="A192" s="69" t="s">
        <v>255</v>
      </c>
    </row>
    <row r="193" spans="1:1" ht="15" x14ac:dyDescent="0.3">
      <c r="A193" s="70" t="s">
        <v>256</v>
      </c>
    </row>
    <row r="194" spans="1:1" ht="15.6" x14ac:dyDescent="0.3">
      <c r="A194" s="68" t="s">
        <v>257</v>
      </c>
    </row>
    <row r="195" spans="1:1" ht="15" x14ac:dyDescent="0.3">
      <c r="A195" s="70" t="s">
        <v>259</v>
      </c>
    </row>
    <row r="196" spans="1:1" ht="15" x14ac:dyDescent="0.3">
      <c r="A196" s="69" t="s">
        <v>260</v>
      </c>
    </row>
    <row r="197" spans="1:1" ht="15" x14ac:dyDescent="0.3">
      <c r="A197" s="70" t="s">
        <v>261</v>
      </c>
    </row>
    <row r="198" spans="1:1" ht="15" x14ac:dyDescent="0.3">
      <c r="A198" s="69" t="s">
        <v>262</v>
      </c>
    </row>
    <row r="199" spans="1:1" ht="15" x14ac:dyDescent="0.3">
      <c r="A199" s="70" t="s">
        <v>263</v>
      </c>
    </row>
    <row r="200" spans="1:1" ht="15" x14ac:dyDescent="0.3">
      <c r="A200" s="69" t="s">
        <v>264</v>
      </c>
    </row>
    <row r="201" spans="1:1" ht="15" x14ac:dyDescent="0.3">
      <c r="A201" s="70" t="s">
        <v>265</v>
      </c>
    </row>
    <row r="202" spans="1:1" ht="15" x14ac:dyDescent="0.3">
      <c r="A202" s="69" t="s">
        <v>266</v>
      </c>
    </row>
    <row r="203" spans="1:1" ht="15" x14ac:dyDescent="0.3">
      <c r="A203" s="70" t="s">
        <v>267</v>
      </c>
    </row>
    <row r="204" spans="1:1" ht="15" x14ac:dyDescent="0.3">
      <c r="A204" s="69" t="s">
        <v>268</v>
      </c>
    </row>
    <row r="205" spans="1:1" ht="15" x14ac:dyDescent="0.3">
      <c r="A205" s="70" t="s">
        <v>269</v>
      </c>
    </row>
    <row r="206" spans="1:1" ht="15.6" x14ac:dyDescent="0.3">
      <c r="A206" s="68" t="s">
        <v>270</v>
      </c>
    </row>
    <row r="207" spans="1:1" ht="15" x14ac:dyDescent="0.3">
      <c r="A207" s="70" t="s">
        <v>272</v>
      </c>
    </row>
    <row r="208" spans="1:1" ht="15" x14ac:dyDescent="0.3">
      <c r="A208" s="69" t="s">
        <v>273</v>
      </c>
    </row>
    <row r="209" spans="1:1" ht="15.6" x14ac:dyDescent="0.3">
      <c r="A209" s="68" t="s">
        <v>274</v>
      </c>
    </row>
    <row r="210" spans="1:1" ht="15.6" x14ac:dyDescent="0.3">
      <c r="A210" s="68" t="s">
        <v>276</v>
      </c>
    </row>
    <row r="211" spans="1:1" ht="15" x14ac:dyDescent="0.3">
      <c r="A211" s="70" t="s">
        <v>278</v>
      </c>
    </row>
    <row r="212" spans="1:1" ht="15" x14ac:dyDescent="0.3">
      <c r="A212" s="69" t="s">
        <v>279</v>
      </c>
    </row>
    <row r="213" spans="1:1" ht="15" x14ac:dyDescent="0.3">
      <c r="A213" s="70" t="s">
        <v>280</v>
      </c>
    </row>
    <row r="214" spans="1:1" ht="15" x14ac:dyDescent="0.3">
      <c r="A214" s="69" t="s">
        <v>281</v>
      </c>
    </row>
    <row r="215" spans="1:1" ht="15" x14ac:dyDescent="0.3">
      <c r="A215" s="70" t="s">
        <v>282</v>
      </c>
    </row>
    <row r="216" spans="1:1" ht="15" x14ac:dyDescent="0.3">
      <c r="A216" s="69" t="s">
        <v>283</v>
      </c>
    </row>
    <row r="217" spans="1:1" ht="15" x14ac:dyDescent="0.3">
      <c r="A217" s="70" t="s">
        <v>284</v>
      </c>
    </row>
    <row r="218" spans="1:1" ht="15" x14ac:dyDescent="0.3">
      <c r="A218" s="69" t="s">
        <v>285</v>
      </c>
    </row>
    <row r="219" spans="1:1" ht="15" x14ac:dyDescent="0.3">
      <c r="A219" s="70" t="s">
        <v>286</v>
      </c>
    </row>
    <row r="220" spans="1:1" ht="15" x14ac:dyDescent="0.3">
      <c r="A220" s="69" t="s">
        <v>287</v>
      </c>
    </row>
    <row r="221" spans="1:1" ht="15" x14ac:dyDescent="0.3">
      <c r="A221" s="70" t="s">
        <v>288</v>
      </c>
    </row>
    <row r="222" spans="1:1" ht="15" x14ac:dyDescent="0.3">
      <c r="A222" s="69" t="s">
        <v>289</v>
      </c>
    </row>
    <row r="223" spans="1:1" ht="15" x14ac:dyDescent="0.3">
      <c r="A223" s="70" t="s">
        <v>290</v>
      </c>
    </row>
    <row r="224" spans="1:1" ht="15" x14ac:dyDescent="0.3">
      <c r="A224" s="69" t="s">
        <v>291</v>
      </c>
    </row>
    <row r="225" spans="1:1" ht="15" x14ac:dyDescent="0.3">
      <c r="A225" s="70" t="s">
        <v>292</v>
      </c>
    </row>
    <row r="226" spans="1:1" ht="15" x14ac:dyDescent="0.3">
      <c r="A226" s="69" t="s">
        <v>293</v>
      </c>
    </row>
    <row r="227" spans="1:1" ht="15" x14ac:dyDescent="0.3">
      <c r="A227" s="70" t="s">
        <v>294</v>
      </c>
    </row>
    <row r="228" spans="1:1" ht="15" x14ac:dyDescent="0.3">
      <c r="A228" s="69" t="s">
        <v>295</v>
      </c>
    </row>
    <row r="229" spans="1:1" ht="15" x14ac:dyDescent="0.3">
      <c r="A229" s="70" t="s">
        <v>296</v>
      </c>
    </row>
    <row r="230" spans="1:1" ht="15" x14ac:dyDescent="0.3">
      <c r="A230" s="69" t="s">
        <v>297</v>
      </c>
    </row>
    <row r="231" spans="1:1" ht="15" x14ac:dyDescent="0.3">
      <c r="A231" s="70" t="s">
        <v>298</v>
      </c>
    </row>
    <row r="232" spans="1:1" ht="15.6" x14ac:dyDescent="0.3">
      <c r="A232" s="68" t="s">
        <v>299</v>
      </c>
    </row>
    <row r="233" spans="1:1" ht="15" x14ac:dyDescent="0.3">
      <c r="A233" s="70" t="s">
        <v>302</v>
      </c>
    </row>
    <row r="234" spans="1:1" ht="15" x14ac:dyDescent="0.3">
      <c r="A234" s="69" t="s">
        <v>303</v>
      </c>
    </row>
    <row r="235" spans="1:1" ht="15" x14ac:dyDescent="0.3">
      <c r="A235" s="70" t="s">
        <v>304</v>
      </c>
    </row>
    <row r="236" spans="1:1" ht="15" x14ac:dyDescent="0.3">
      <c r="A236" s="69" t="s">
        <v>305</v>
      </c>
    </row>
    <row r="237" spans="1:1" ht="15" x14ac:dyDescent="0.3">
      <c r="A237" s="70" t="s">
        <v>306</v>
      </c>
    </row>
    <row r="238" spans="1:1" ht="15" x14ac:dyDescent="0.3">
      <c r="A238" s="69" t="s">
        <v>307</v>
      </c>
    </row>
    <row r="239" spans="1:1" ht="15" x14ac:dyDescent="0.3">
      <c r="A239" s="70" t="s">
        <v>308</v>
      </c>
    </row>
    <row r="240" spans="1:1" ht="15" x14ac:dyDescent="0.3">
      <c r="A240" s="69" t="s">
        <v>309</v>
      </c>
    </row>
    <row r="241" spans="1:1" ht="15" x14ac:dyDescent="0.3">
      <c r="A241" s="70" t="s">
        <v>310</v>
      </c>
    </row>
    <row r="242" spans="1:1" ht="15" x14ac:dyDescent="0.3">
      <c r="A242" s="69" t="s">
        <v>311</v>
      </c>
    </row>
    <row r="243" spans="1:1" ht="15" x14ac:dyDescent="0.3">
      <c r="A243" s="70" t="s">
        <v>312</v>
      </c>
    </row>
    <row r="244" spans="1:1" ht="15" x14ac:dyDescent="0.3">
      <c r="A244" s="69" t="s">
        <v>313</v>
      </c>
    </row>
    <row r="245" spans="1:1" ht="15" x14ac:dyDescent="0.3">
      <c r="A245" s="70" t="s">
        <v>314</v>
      </c>
    </row>
    <row r="246" spans="1:1" ht="15" x14ac:dyDescent="0.3">
      <c r="A246" s="69" t="s">
        <v>315</v>
      </c>
    </row>
    <row r="247" spans="1:1" ht="15" x14ac:dyDescent="0.3">
      <c r="A247" s="70" t="s">
        <v>316</v>
      </c>
    </row>
    <row r="248" spans="1:1" ht="15" x14ac:dyDescent="0.3">
      <c r="A248" s="69" t="s">
        <v>317</v>
      </c>
    </row>
    <row r="249" spans="1:1" ht="15" x14ac:dyDescent="0.3">
      <c r="A249" s="70" t="s">
        <v>318</v>
      </c>
    </row>
    <row r="250" spans="1:1" ht="15" x14ac:dyDescent="0.3">
      <c r="A250" s="69" t="s">
        <v>319</v>
      </c>
    </row>
    <row r="251" spans="1:1" ht="15" x14ac:dyDescent="0.3">
      <c r="A251" s="70" t="s">
        <v>320</v>
      </c>
    </row>
    <row r="252" spans="1:1" ht="15" x14ac:dyDescent="0.3">
      <c r="A252" s="69" t="s">
        <v>321</v>
      </c>
    </row>
    <row r="253" spans="1:1" ht="15" x14ac:dyDescent="0.3">
      <c r="A253" s="70" t="s">
        <v>322</v>
      </c>
    </row>
    <row r="254" spans="1:1" ht="15.6" x14ac:dyDescent="0.3">
      <c r="A254" s="68" t="s">
        <v>323</v>
      </c>
    </row>
    <row r="255" spans="1:1" ht="15.6" x14ac:dyDescent="0.3">
      <c r="A255" s="68" t="s">
        <v>325</v>
      </c>
    </row>
    <row r="256" spans="1:1" ht="15" x14ac:dyDescent="0.3">
      <c r="A256" s="69" t="s">
        <v>327</v>
      </c>
    </row>
    <row r="257" spans="1:1" ht="15" x14ac:dyDescent="0.3">
      <c r="A257" s="70" t="s">
        <v>328</v>
      </c>
    </row>
    <row r="258" spans="1:1" ht="15" x14ac:dyDescent="0.3">
      <c r="A258" s="69" t="s">
        <v>329</v>
      </c>
    </row>
    <row r="259" spans="1:1" ht="15" x14ac:dyDescent="0.3">
      <c r="A259" s="70" t="s">
        <v>330</v>
      </c>
    </row>
    <row r="260" spans="1:1" ht="15" x14ac:dyDescent="0.3">
      <c r="A260" s="69" t="s">
        <v>331</v>
      </c>
    </row>
    <row r="261" spans="1:1" ht="15" x14ac:dyDescent="0.3">
      <c r="A261" s="70" t="s">
        <v>332</v>
      </c>
    </row>
    <row r="262" spans="1:1" ht="15" x14ac:dyDescent="0.3">
      <c r="A262" s="69" t="s">
        <v>333</v>
      </c>
    </row>
    <row r="263" spans="1:1" ht="15" x14ac:dyDescent="0.3">
      <c r="A263" s="70" t="s">
        <v>334</v>
      </c>
    </row>
    <row r="264" spans="1:1" ht="15" x14ac:dyDescent="0.3">
      <c r="A264" s="69" t="s">
        <v>335</v>
      </c>
    </row>
    <row r="265" spans="1:1" ht="15" x14ac:dyDescent="0.3">
      <c r="A265" s="70" t="s">
        <v>336</v>
      </c>
    </row>
    <row r="266" spans="1:1" ht="15" x14ac:dyDescent="0.3">
      <c r="A266" s="69" t="s">
        <v>337</v>
      </c>
    </row>
    <row r="267" spans="1:1" ht="15" x14ac:dyDescent="0.3">
      <c r="A267" s="70" t="s">
        <v>338</v>
      </c>
    </row>
    <row r="268" spans="1:1" ht="15" x14ac:dyDescent="0.3">
      <c r="A268" s="69" t="s">
        <v>339</v>
      </c>
    </row>
    <row r="269" spans="1:1" ht="15" x14ac:dyDescent="0.3">
      <c r="A269" s="70" t="s">
        <v>340</v>
      </c>
    </row>
    <row r="270" spans="1:1" ht="15" x14ac:dyDescent="0.3">
      <c r="A270" s="69" t="s">
        <v>341</v>
      </c>
    </row>
    <row r="271" spans="1:1" ht="15" x14ac:dyDescent="0.3">
      <c r="A271" s="70" t="s">
        <v>342</v>
      </c>
    </row>
    <row r="272" spans="1:1" ht="15" x14ac:dyDescent="0.3">
      <c r="A272" s="69" t="s">
        <v>343</v>
      </c>
    </row>
    <row r="273" spans="1:1" ht="15" x14ac:dyDescent="0.3">
      <c r="A273" s="70" t="s">
        <v>344</v>
      </c>
    </row>
    <row r="274" spans="1:1" ht="15" x14ac:dyDescent="0.3">
      <c r="A274" s="69" t="s">
        <v>345</v>
      </c>
    </row>
    <row r="275" spans="1:1" ht="15" x14ac:dyDescent="0.3">
      <c r="A275" s="70" t="s">
        <v>346</v>
      </c>
    </row>
    <row r="276" spans="1:1" ht="15" x14ac:dyDescent="0.3">
      <c r="A276" s="69" t="s">
        <v>347</v>
      </c>
    </row>
    <row r="277" spans="1:1" ht="15" x14ac:dyDescent="0.3">
      <c r="A277" s="70" t="s">
        <v>348</v>
      </c>
    </row>
    <row r="278" spans="1:1" ht="15.6" x14ac:dyDescent="0.3">
      <c r="A278" s="72" t="s">
        <v>350</v>
      </c>
    </row>
    <row r="279" spans="1:1" ht="15.6" x14ac:dyDescent="0.3">
      <c r="A279" s="72" t="s">
        <v>353</v>
      </c>
    </row>
    <row r="280" spans="1:1" ht="15.6" x14ac:dyDescent="0.3">
      <c r="A280" s="72" t="s">
        <v>355</v>
      </c>
    </row>
    <row r="281" spans="1:1" ht="15" x14ac:dyDescent="0.3">
      <c r="A281" s="73" t="s">
        <v>357</v>
      </c>
    </row>
    <row r="282" spans="1:1" ht="15.6" x14ac:dyDescent="0.3">
      <c r="A282" s="72" t="s">
        <v>360</v>
      </c>
    </row>
    <row r="283" spans="1:1" ht="15" x14ac:dyDescent="0.3">
      <c r="A283" s="73" t="s">
        <v>362</v>
      </c>
    </row>
    <row r="284" spans="1:1" ht="15" x14ac:dyDescent="0.3">
      <c r="A284" s="74" t="s">
        <v>364</v>
      </c>
    </row>
    <row r="285" spans="1:1" ht="15" x14ac:dyDescent="0.3">
      <c r="A285" s="73" t="s">
        <v>365</v>
      </c>
    </row>
    <row r="286" spans="1:1" ht="15" x14ac:dyDescent="0.3">
      <c r="A286" s="74" t="s">
        <v>366</v>
      </c>
    </row>
    <row r="287" spans="1:1" ht="15" x14ac:dyDescent="0.3">
      <c r="A287" s="73" t="s">
        <v>367</v>
      </c>
    </row>
    <row r="288" spans="1:1" ht="15" x14ac:dyDescent="0.3">
      <c r="A288" s="74" t="s">
        <v>368</v>
      </c>
    </row>
    <row r="289" spans="1:1" ht="15" x14ac:dyDescent="0.3">
      <c r="A289" s="73" t="s">
        <v>369</v>
      </c>
    </row>
    <row r="290" spans="1:1" ht="15" x14ac:dyDescent="0.3">
      <c r="A290" s="74" t="s">
        <v>370</v>
      </c>
    </row>
    <row r="291" spans="1:1" ht="15" x14ac:dyDescent="0.3">
      <c r="A291" s="73" t="s">
        <v>371</v>
      </c>
    </row>
    <row r="292" spans="1:1" ht="15" x14ac:dyDescent="0.3">
      <c r="A292" s="74" t="s">
        <v>372</v>
      </c>
    </row>
    <row r="293" spans="1:1" ht="15" x14ac:dyDescent="0.3">
      <c r="A293" s="73" t="s">
        <v>374</v>
      </c>
    </row>
    <row r="294" spans="1:1" ht="15" x14ac:dyDescent="0.3">
      <c r="A294" s="74" t="s">
        <v>376</v>
      </c>
    </row>
    <row r="295" spans="1:1" ht="15" x14ac:dyDescent="0.3">
      <c r="A295" s="73" t="s">
        <v>378</v>
      </c>
    </row>
    <row r="296" spans="1:1" ht="15" x14ac:dyDescent="0.3">
      <c r="A296" s="74" t="s">
        <v>379</v>
      </c>
    </row>
    <row r="297" spans="1:1" ht="15" x14ac:dyDescent="0.3">
      <c r="A297" s="73" t="s">
        <v>381</v>
      </c>
    </row>
    <row r="298" spans="1:1" ht="15" x14ac:dyDescent="0.3">
      <c r="A298" s="75" t="s">
        <v>382</v>
      </c>
    </row>
    <row r="299" spans="1:1" ht="15" x14ac:dyDescent="0.3">
      <c r="A299" s="76" t="s">
        <v>383</v>
      </c>
    </row>
    <row r="300" spans="1:1" ht="15" x14ac:dyDescent="0.3">
      <c r="A300" s="75" t="s">
        <v>384</v>
      </c>
    </row>
    <row r="301" spans="1:1" ht="15" x14ac:dyDescent="0.3">
      <c r="A301" s="76" t="s">
        <v>385</v>
      </c>
    </row>
    <row r="302" spans="1:1" ht="15" x14ac:dyDescent="0.3">
      <c r="A302" s="75" t="s">
        <v>386</v>
      </c>
    </row>
    <row r="303" spans="1:1" ht="15" x14ac:dyDescent="0.3">
      <c r="A303" s="76" t="s">
        <v>387</v>
      </c>
    </row>
    <row r="304" spans="1:1" ht="15.6" x14ac:dyDescent="0.3">
      <c r="A304" s="77" t="s">
        <v>389</v>
      </c>
    </row>
    <row r="305" spans="1:1" ht="15" x14ac:dyDescent="0.3">
      <c r="A305" s="76" t="s">
        <v>391</v>
      </c>
    </row>
    <row r="306" spans="1:1" ht="15.6" x14ac:dyDescent="0.3">
      <c r="A306" s="77" t="s">
        <v>393</v>
      </c>
    </row>
    <row r="307" spans="1:1" ht="15.6" x14ac:dyDescent="0.3">
      <c r="A307" s="77" t="s">
        <v>395</v>
      </c>
    </row>
    <row r="308" spans="1:1" ht="15" x14ac:dyDescent="0.3">
      <c r="A308" s="78" t="s">
        <v>397</v>
      </c>
    </row>
    <row r="309" spans="1:1" ht="15" x14ac:dyDescent="0.3">
      <c r="A309" s="78" t="s">
        <v>398</v>
      </c>
    </row>
    <row r="310" spans="1:1" ht="15" x14ac:dyDescent="0.3">
      <c r="A310" s="78" t="s">
        <v>399</v>
      </c>
    </row>
    <row r="311" spans="1:1" ht="15" x14ac:dyDescent="0.3">
      <c r="A311" s="78" t="s">
        <v>400</v>
      </c>
    </row>
    <row r="312" spans="1:1" ht="15" x14ac:dyDescent="0.3">
      <c r="A312" s="78" t="s">
        <v>401</v>
      </c>
    </row>
    <row r="313" spans="1:1" ht="15" x14ac:dyDescent="0.3">
      <c r="A313" s="78" t="s">
        <v>402</v>
      </c>
    </row>
    <row r="314" spans="1:1" ht="15" x14ac:dyDescent="0.3">
      <c r="A314" s="78" t="s">
        <v>403</v>
      </c>
    </row>
    <row r="315" spans="1:1" ht="15" x14ac:dyDescent="0.3">
      <c r="A315" s="78" t="s">
        <v>404</v>
      </c>
    </row>
    <row r="316" spans="1:1" ht="15" x14ac:dyDescent="0.3">
      <c r="A316" s="78" t="s">
        <v>405</v>
      </c>
    </row>
    <row r="317" spans="1:1" ht="15" x14ac:dyDescent="0.3">
      <c r="A317" s="78" t="s">
        <v>406</v>
      </c>
    </row>
    <row r="318" spans="1:1" ht="15" x14ac:dyDescent="0.3">
      <c r="A318" s="78" t="s">
        <v>407</v>
      </c>
    </row>
    <row r="319" spans="1:1" ht="15" x14ac:dyDescent="0.3">
      <c r="A319" s="78" t="s">
        <v>408</v>
      </c>
    </row>
    <row r="320" spans="1:1" ht="15" x14ac:dyDescent="0.3">
      <c r="A320" s="78" t="s">
        <v>409</v>
      </c>
    </row>
    <row r="321" spans="1:1" ht="15" x14ac:dyDescent="0.3">
      <c r="A321" s="78" t="s">
        <v>410</v>
      </c>
    </row>
    <row r="322" spans="1:1" ht="15" x14ac:dyDescent="0.3">
      <c r="A322" s="78" t="s">
        <v>411</v>
      </c>
    </row>
    <row r="323" spans="1:1" ht="15" x14ac:dyDescent="0.3">
      <c r="A323" s="78" t="s">
        <v>412</v>
      </c>
    </row>
    <row r="324" spans="1:1" ht="15" x14ac:dyDescent="0.3">
      <c r="A324" s="78" t="s">
        <v>413</v>
      </c>
    </row>
    <row r="325" spans="1:1" ht="15" x14ac:dyDescent="0.3">
      <c r="A325" s="78" t="s">
        <v>414</v>
      </c>
    </row>
    <row r="326" spans="1:1" ht="15" x14ac:dyDescent="0.3">
      <c r="A326" s="78" t="s">
        <v>415</v>
      </c>
    </row>
    <row r="327" spans="1:1" ht="15" x14ac:dyDescent="0.3">
      <c r="A327" s="78" t="s">
        <v>416</v>
      </c>
    </row>
    <row r="328" spans="1:1" ht="15" x14ac:dyDescent="0.3">
      <c r="A328" s="71" t="s">
        <v>417</v>
      </c>
    </row>
    <row r="329" spans="1:1" ht="15" x14ac:dyDescent="0.3">
      <c r="A329" s="71" t="s">
        <v>418</v>
      </c>
    </row>
    <row r="330" spans="1:1" ht="15.6" x14ac:dyDescent="0.3">
      <c r="A330" s="80" t="s">
        <v>419</v>
      </c>
    </row>
  </sheetData>
  <conditionalFormatting sqref="A1">
    <cfRule type="duplicateValues" dxfId="9" priority="8"/>
  </conditionalFormatting>
  <conditionalFormatting sqref="A14">
    <cfRule type="expression" dxfId="8" priority="7">
      <formula>I14=100%</formula>
    </cfRule>
  </conditionalFormatting>
  <conditionalFormatting sqref="A15">
    <cfRule type="expression" dxfId="7" priority="6">
      <formula>I15=100%</formula>
    </cfRule>
  </conditionalFormatting>
  <conditionalFormatting sqref="A16">
    <cfRule type="expression" dxfId="6" priority="5">
      <formula>I16=100%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 7 0 < / i n t > < / v a l u e > < / i t e m > < i t e m > < k e y > < s t r i n g > W B S   A r e a   -   D e s c r i p t i o n   /   ?8A0=85< / s t r i n g > < / k e y > < v a l u e > < i n t > 3 1 6 < / i n t > < / v a l u e > < / i t e m > < i t e m > < k e y > < s t r i n g > U n i t   4.   87<. < / s t r i n g > < / k e y > < v a l u e > < i n t > 1 4 4 < / i n t > < / v a l u e > < / i t e m > < i t e m > < k e y > < s t r i n g > T o t a l   P r o j e c t   Q u a n t i t y     1I85  >1J5<K  ?>  ?@>5:BC< / s t r i n g > < / k e y > < v a l u e > < i n t > 4 3 5 < / i n t > < / v a l u e > < / i t e m > < i t e m > < k e y > < s t r i n g > P r e v i o u s   C u m .   A c t u a l   Q t y .     @54K4CI85  D0:B.     >1J5<K,   =0:>?. < / s t r i n g > < / k e y > < v a l u e > < i n t > 5 3 8 < / i n t > < / v a l u e > < / i t e m > < i t e m > < k e y > < s t r i n g > D a i l y   A c t u a l   Q t y .     $0:B.   5654=52=K5  >1J5<K< / s t r i n g > < / k e y > < v a l u e > < i n t > 3 9 4 < / i n t > < / v a l u e > < / i t e m > < i t e m > < k e y > < s t r i n g > M o n t h l y   A c t u a l   Q t y .   /   5AOG=K5  >1J5<K< / s t r i n g > < / k e y > < v a l u e > < i n t > 3 6 3 < / i n t > < / v a l u e > < / i t e m > < i t e m > < k e y > < s t r i n g > C u m .   A c t u a l   Q t y .     $0:B.   >1J5<K,   =0:>?8B. < / s t r i n g > < / k e y > < v a l u e > < i n t > 3 6 8 < / i n t > < / v a l u e > < / i t e m > < i t e m > < k e y > < s t r i n g > R e m a i n i n g   Q t y .   AB02H85AO  >1J5<K< / s t r i n g > < / k e y > < v a l u e > < i n t > 3 2 8 < / i n t > < / v a l u e > < / i t e m > < i t e m > < k e y > < s t r i n g > T o t a l   %   P r o g r e s s     1I89  %   2K?>;=5=8O< / s t r i n g > < / k e y > < v a l u e > < i n t > 3 5 6 < / i n t > < / v a l u e > < / i t e m > < i t e m > < k e y > < s t r i n g > I D < / s t r i n g > < / k e y > < v a l u e > < i n t > 7 9 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 W B S   A r e a   -   D e s c r i p t i o n   /   ?8A0=85< / s t r i n g > < / k e y > < v a l u e > < i n t > 1 < / i n t > < / v a l u e > < / i t e m > < i t e m > < k e y > < s t r i n g > U n i t   4.   87<. < / s t r i n g > < / k e y > < v a l u e > < i n t > 2 < / i n t > < / v a l u e > < / i t e m > < i t e m > < k e y > < s t r i n g > T o t a l   P r o j e c t   Q u a n t i t y     1I85  >1J5<K  ?>  ?@>5:BC< / s t r i n g > < / k e y > < v a l u e > < i n t > 3 < / i n t > < / v a l u e > < / i t e m > < i t e m > < k e y > < s t r i n g > P r e v i o u s   C u m .   A c t u a l   Q t y .     @54K4CI85  D0:B.     >1J5<K,   =0:>?. < / s t r i n g > < / k e y > < v a l u e > < i n t > 4 < / i n t > < / v a l u e > < / i t e m > < i t e m > < k e y > < s t r i n g > D a i l y   A c t u a l   Q t y .     $0:B.   5654=52=K5  >1J5<K< / s t r i n g > < / k e y > < v a l u e > < i n t > 5 < / i n t > < / v a l u e > < / i t e m > < i t e m > < k e y > < s t r i n g > M o n t h l y   A c t u a l   Q t y .   /   5AOG=K5  >1J5<K< / s t r i n g > < / k e y > < v a l u e > < i n t > 6 < / i n t > < / v a l u e > < / i t e m > < i t e m > < k e y > < s t r i n g > C u m .   A c t u a l   Q t y .     $0:B.   >1J5<K,   =0:>?8B. < / s t r i n g > < / k e y > < v a l u e > < i n t > 7 < / i n t > < / v a l u e > < / i t e m > < i t e m > < k e y > < s t r i n g > R e m a i n i n g   Q t y .   AB02H85AO  >1J5<K< / s t r i n g > < / k e y > < v a l u e > < i n t > 8 < / i n t > < / v a l u e > < / i t e m > < i t e m > < k e y > < s t r i n g > T o t a l   %   P r o g r e s s     1I89  %   2K?>;=5=8O< / s t r i n g > < / k e y > < v a l u e > < i n t > 9 < / i n t > < / v a l u e > < / i t e m > < i t e m > < k e y > < s t r i n g > I D 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 C o l u m n s \ W B S   A r e a   -   D e s c r i p t i o n   /   ?8A0=85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 4.   87<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 P r o j e c t   Q u a n t i t y     1I85  >1J5<K  ?>  ?@>5:BC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  C u m .   A c t u a l   Q t y .     @54K4CI85  D0:B.     >1J5<K,   =0:>?. 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 A c t u a l   Q t y .     $0:B.   5654=52=K5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 A c t u a l   Q t y .   /   5AOG=K5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 C o l u m n s \ C u m .   A c t u a l   Q t y .     $0:B.   >1J5<K,   =0:>?8B. 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 C o l u m n s \ R e m a i n i n g   Q t y .   AB02H85AO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 %   P r o g r e s s     1I89  %   2K?>;=5=8O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 C o l u m n s \ W B S   A r e a   -   D e s c r i p t i o n   /   ?8A0=85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 4.   87<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 P r o j e c t   Q u a n t i t y     1I85  >1J5<K  ?>  ?@>5:BC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  C u m .   A c t u a l   Q t y .     @54K4CI85  D0:B.     >1J5<K,   =0:>?. 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 A c t u a l   Q t y .     $0:B.   5654=52=K5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 A c t u a l   Q t y .   /   5AOG=K5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 C o l u m n s \ C u m .   A c t u a l   Q t y .     $0:B.   >1J5<K,   =0:>?8B. 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 C o l u m n s \ R e m a i n i n g   Q t y .   AB02H85AO  >1J5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 %   P r o g r e s s     1I89  %   2K?>;=5=8O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 2 0 2 2 - 0 3 - 2 3 T 1 0 : 3 3 : 2 6 . 6 5 5 8 4 1 2 + 0 3 : 0 0 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 7 0 < / i n t > < / v a l u e > < / i t e m > < i t e m > < k e y > < s t r i n g > W B S   A r e a   -   D e s c r i p t i o n   /   ?8A0=85< / s t r i n g > < / k e y > < v a l u e > < i n t > 3 1 6 < / i n t > < / v a l u e > < / i t e m > < i t e m > < k e y > < s t r i n g > U n i t   4.   87<. < / s t r i n g > < / k e y > < v a l u e > < i n t > 1 4 4 < / i n t > < / v a l u e > < / i t e m > < i t e m > < k e y > < s t r i n g > T o t a l   P r o j e c t   Q u a n t i t y     1I85  >1J5<K  ?>  ?@>5:BC< / s t r i n g > < / k e y > < v a l u e > < i n t > 4 3 5 < / i n t > < / v a l u e > < / i t e m > < i t e m > < k e y > < s t r i n g > P r e v i o u s   C u m .   A c t u a l   Q t y .     @54K4CI85  D0:B.     >1J5<K,   =0:>?. < / s t r i n g > < / k e y > < v a l u e > < i n t > 5 3 8 < / i n t > < / v a l u e > < / i t e m > < i t e m > < k e y > < s t r i n g > D a i l y   A c t u a l   Q t y .     $0:B.   5654=52=K5  >1J5<K< / s t r i n g > < / k e y > < v a l u e > < i n t > 3 9 4 < / i n t > < / v a l u e > < / i t e m > < i t e m > < k e y > < s t r i n g > M o n t h l y   A c t u a l   Q t y .   /   5AOG=K5  >1J5<K< / s t r i n g > < / k e y > < v a l u e > < i n t > 3 6 3 < / i n t > < / v a l u e > < / i t e m > < i t e m > < k e y > < s t r i n g > C u m .   A c t u a l   Q t y .     $0:B.   >1J5<K,   =0:>?8B. < / s t r i n g > < / k e y > < v a l u e > < i n t > 3 6 8 < / i n t > < / v a l u e > < / i t e m > < i t e m > < k e y > < s t r i n g > R e m a i n i n g   Q t y .   AB02H85AO  >1J5<K< / s t r i n g > < / k e y > < v a l u e > < i n t > 3 2 8 < / i n t > < / v a l u e > < / i t e m > < i t e m > < k e y > < s t r i n g > T o t a l   %   P r o g r e s s     1I89  %   2K?>;=5=8O< / s t r i n g > < / k e y > < v a l u e > < i n t > 3 5 6 < / i n t > < / v a l u e > < / i t e m > < i t e m > < k e y > < s t r i n g > I D < / s t r i n g > < / k e y > < v a l u e > < i n t > 7 9 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 W B S   A r e a   -   D e s c r i p t i o n   /   ?8A0=85< / s t r i n g > < / k e y > < v a l u e > < i n t > 1 < / i n t > < / v a l u e > < / i t e m > < i t e m > < k e y > < s t r i n g > U n i t   4.   87<. < / s t r i n g > < / k e y > < v a l u e > < i n t > 2 < / i n t > < / v a l u e > < / i t e m > < i t e m > < k e y > < s t r i n g > T o t a l   P r o j e c t   Q u a n t i t y     1I85  >1J5<K  ?>  ?@>5:BC< / s t r i n g > < / k e y > < v a l u e > < i n t > 3 < / i n t > < / v a l u e > < / i t e m > < i t e m > < k e y > < s t r i n g > P r e v i o u s   C u m .   A c t u a l   Q t y .     @54K4CI85  D0:B.     >1J5<K,   =0:>?. < / s t r i n g > < / k e y > < v a l u e > < i n t > 4 < / i n t > < / v a l u e > < / i t e m > < i t e m > < k e y > < s t r i n g > D a i l y   A c t u a l   Q t y .     $0:B.   5654=52=K5  >1J5<K< / s t r i n g > < / k e y > < v a l u e > < i n t > 5 < / i n t > < / v a l u e > < / i t e m > < i t e m > < k e y > < s t r i n g > M o n t h l y   A c t u a l   Q t y .   /   5AOG=K5  >1J5<K< / s t r i n g > < / k e y > < v a l u e > < i n t > 6 < / i n t > < / v a l u e > < / i t e m > < i t e m > < k e y > < s t r i n g > C u m .   A c t u a l   Q t y .     $0:B.   >1J5<K,   =0:>?8B. < / s t r i n g > < / k e y > < v a l u e > < i n t > 7 < / i n t > < / v a l u e > < / i t e m > < i t e m > < k e y > < s t r i n g > R e m a i n i n g   Q t y .   AB02H85AO  >1J5<K< / s t r i n g > < / k e y > < v a l u e > < i n t > 8 < / i n t > < / v a l u e > < / i t e m > < i t e m > < k e y > < s t r i n g > T o t a l   %   P r o g r e s s     1I89  %   2K?>;=5=8O< / s t r i n g > < / k e y > < v a l u e > < i n t > 9 < / i n t > < / v a l u e > < / i t e m > < i t e m > < k e y > < s t r i n g > I D 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 7 0 < / i n t > < / v a l u e > < / i t e m > < / C o l u m n W i d t h s > < C o l u m n D i s p l a y I n d e x > < i t e m > < k e y > < s t r i n g > N o . 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2 ,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 C o l u m n s \ N o . < / K e y > < / D i a g r a m O b j e c t K e y > < D i a g r a m O b j e c t K e y > < K e y > C o l u m n s \ W B S   A r e a   -   D e s c r i p t i o n   /   ?8A0=85< / K e y > < / D i a g r a m O b j e c t K e y > < D i a g r a m O b j e c t K e y > < K e y > C o l u m n s \ U n i t   4.   87<. < / K e y > < / D i a g r a m O b j e c t K e y > < D i a g r a m O b j e c t K e y > < K e y > C o l u m n s \ T o t a l   P r o j e c t   Q u a n t i t y     1I85  >1J5<K  ?>  ?@>5:BC< / K e y > < / D i a g r a m O b j e c t K e y > < D i a g r a m O b j e c t K e y > < K e y > C o l u m n s \ P r e v i o u s   C u m .   A c t u a l   Q t y .     @54K4CI85  D0:B.     >1J5<K,   =0:>?. < / K e y > < / D i a g r a m O b j e c t K e y > < D i a g r a m O b j e c t K e y > < K e y > C o l u m n s \ D a i l y   A c t u a l   Q t y .     $0:B.   5654=52=K5  >1J5<K< / K e y > < / D i a g r a m O b j e c t K e y > < D i a g r a m O b j e c t K e y > < K e y > C o l u m n s \ M o n t h l y   A c t u a l   Q t y .   /   5AOG=K5  >1J5<K< / K e y > < / D i a g r a m O b j e c t K e y > < D i a g r a m O b j e c t K e y > < K e y > C o l u m n s \ C u m .   A c t u a l   Q t y .     $0:B.   >1J5<K,   =0:>?8B. < / K e y > < / D i a g r a m O b j e c t K e y > < D i a g r a m O b j e c t K e y > < K e y > C o l u m n s \ R e m a i n i n g   Q t y .   AB02H85AO  >1J5<K< / K e y > < / D i a g r a m O b j e c t K e y > < D i a g r a m O b j e c t K e y > < K e y > C o l u m n s \ T o t a l   %   P r o g r e s s     1I89  %   2K?>;=5=8O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 C o l u m n s \ W B S   A r e a   -   D e s c r i p t i o n   /   ?8A0=85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 4.   87<.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 P r o j e c t   Q u a n t i t y     1I85  >1J5<K  ?>  ?@>5:BC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  C u m .   A c t u a l   Q t y .     @54K4CI85  D0:B.     >1J5<K,   =0:>?. 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 A c t u a l   Q t y .     $0:B.   5654=52=K5  >1J5<K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 A c t u a l   Q t y .   /   5AOG=K5  >1J5<K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 C o l u m n s \ C u m .   A c t u a l   Q t y .     $0:B.   >1J5<K,   =0:>?8B. 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 C o l u m n s \ R e m a i n i n g   Q t y .   AB02H85AO  >1J5<K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 %   P r o g r e s s     1I89  %   2K?>;=5=8O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 C o l u m n s \ N o . < / K e y > < / D i a g r a m O b j e c t K e y > < D i a g r a m O b j e c t K e y > < K e y > C o l u m n s \ W B S   A r e a   -   D e s c r i p t i o n   /   ?8A0=85< / K e y > < / D i a g r a m O b j e c t K e y > < D i a g r a m O b j e c t K e y > < K e y > C o l u m n s \ U n i t   4.   87<. < / K e y > < / D i a g r a m O b j e c t K e y > < D i a g r a m O b j e c t K e y > < K e y > C o l u m n s \ T o t a l   P r o j e c t   Q u a n t i t y     1I85  >1J5<K  ?>  ?@>5:BC< / K e y > < / D i a g r a m O b j e c t K e y > < D i a g r a m O b j e c t K e y > < K e y > C o l u m n s \ P r e v i o u s   C u m .   A c t u a l   Q t y .     @54K4CI85  D0:B.     >1J5<K,   =0:>?. < / K e y > < / D i a g r a m O b j e c t K e y > < D i a g r a m O b j e c t K e y > < K e y > C o l u m n s \ D a i l y   A c t u a l   Q t y .     $0:B.   5654=52=K5  >1J5<K< / K e y > < / D i a g r a m O b j e c t K e y > < D i a g r a m O b j e c t K e y > < K e y > C o l u m n s \ M o n t h l y   A c t u a l   Q t y .   /   5AOG=K5  >1J5<K< / K e y > < / D i a g r a m O b j e c t K e y > < D i a g r a m O b j e c t K e y > < K e y > C o l u m n s \ C u m .   A c t u a l   Q t y .     $0:B.   >1J5<K,   =0:>?8B. < / K e y > < / D i a g r a m O b j e c t K e y > < D i a g r a m O b j e c t K e y > < K e y > C o l u m n s \ R e m a i n i n g   Q t y .   AB02H85AO  >1J5<K< / K e y > < / D i a g r a m O b j e c t K e y > < D i a g r a m O b j e c t K e y > < K e y > C o l u m n s \ T o t a l   %   P r o g r e s s     1I89  %   2K?>;=5=8O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 C o l u m n s \ W B S   A r e a   -   D e s c r i p t i o n   /   ?8A0=85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 4.   87<.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 P r o j e c t   Q u a n t i t y     1I85  >1J5<K  ?>  ?@>5:BC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  C u m .   A c t u a l   Q t y .     @54K4CI85  D0:B.     >1J5<K,   =0:>?. 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 A c t u a l   Q t y .     $0:B.   5654=52=K5  >1J5<K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 A c t u a l   Q t y .   /   5AOG=K5  >1J5<K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 C o l u m n s \ C u m .   A c t u a l   Q t y .     $0:B.   >1J5<K,   =0:>?8B. 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 C o l u m n s \ R e m a i n i n g   Q t y .   AB02H85AO  >1J5<K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 %   P r o g r e s s     1I89  %   2K?>;=5=8O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 C o l u m n s \ N o . 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 T a g s \ T a b l e s \ & l t ; T a b l e s \ T a b l e 3 & g t ; 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 T a b l e s \ T a b l e 3 < / K e y > < / D i a g r a m O b j e c t K e y > < D i a g r a m O b j e c t K e y > < K e y > T a b l e s \ T a b l e 3 \ C o l u m n s \ N o . < / K e y > < / D i a g r a m O b j e c t K e y > < D i a g r a m O b j e c t K e y > < K e y > T a b l e s \ T a b l e 3 \ C o l u m n s \ W B S   A r e a   -   D e s c r i p t i o n   /   ?8A0=85< / K e y > < / D i a g r a m O b j e c t K e y > < D i a g r a m O b j e c t K e y > < K e y > T a b l e s \ T a b l e 3 \ C o l u m n s \ U n i t   4.   87<. < / K e y > < / D i a g r a m O b j e c t K e y > < D i a g r a m O b j e c t K e y > < K e y > T a b l e s \ T a b l e 3 \ C o l u m n s \ T o t a l   P r o j e c t   Q u a n t i t y     1I85  >1J5<K  ?>  ?@>5:BC< / K e y > < / D i a g r a m O b j e c t K e y > < D i a g r a m O b j e c t K e y > < K e y > T a b l e s \ T a b l e 3 \ C o l u m n s \ P r e v i o u s   C u m .   A c t u a l   Q t y .     @54K4CI85  D0:B.     >1J5<K,   =0:>?. < / K e y > < / D i a g r a m O b j e c t K e y > < D i a g r a m O b j e c t K e y > < K e y > T a b l e s \ T a b l e 3 \ C o l u m n s \ D a i l y   A c t u a l   Q t y .     $0:B.   5654=52=K5  >1J5<K< / K e y > < / D i a g r a m O b j e c t K e y > < D i a g r a m O b j e c t K e y > < K e y > T a b l e s \ T a b l e 3 \ C o l u m n s \ M o n t h l y   A c t u a l   Q t y .   /   5AOG=K5  >1J5<K< / K e y > < / D i a g r a m O b j e c t K e y > < D i a g r a m O b j e c t K e y > < K e y > T a b l e s \ T a b l e 3 \ C o l u m n s \ C u m .   A c t u a l   Q t y .     $0:B.   >1J5<K,   =0:>?8B. < / K e y > < / D i a g r a m O b j e c t K e y > < D i a g r a m O b j e c t K e y > < K e y > T a b l e s \ T a b l e 3 \ C o l u m n s \ R e m a i n i n g   Q t y .   AB02H85AO  >1J5<K< / K e y > < / D i a g r a m O b j e c t K e y > < D i a g r a m O b j e c t K e y > < K e y > T a b l e s \ T a b l e 3 \ C o l u m n s \ T o t a l   %   P r o g r e s s     1I89  %   2K?>;=5=8O< / K e y > < / D i a g r a m O b j e c t K e y > < D i a g r a m O b j e c t K e y > < K e y > T a b l e s \ T a b l e 3 \ C o l u m n s \ I D < / K e y > < / D i a g r a m O b j e c t K e y > < D i a g r a m O b j e c t K e y > < K e y > T a b l e s \ T a b l e 2 < / K e y > < / D i a g r a m O b j e c t K e y > < D i a g r a m O b j e c t K e y > < K e y > T a b l e s \ T a b l e 2 \ C o l u m n s \ N o . < / K e y > < / D i a g r a m O b j e c t K e y > < D i a g r a m O b j e c t K e y > < K e y > T a b l e s \ T a b l e 2 \ C o l u m n s \ W B S   A r e a   -   D e s c r i p t i o n   /   ?8A0=85< / K e y > < / D i a g r a m O b j e c t K e y > < D i a g r a m O b j e c t K e y > < K e y > T a b l e s \ T a b l e 2 \ C o l u m n s \ U n i t   4.   87<. < / K e y > < / D i a g r a m O b j e c t K e y > < D i a g r a m O b j e c t K e y > < K e y > T a b l e s \ T a b l e 2 \ C o l u m n s \ T o t a l   P r o j e c t   Q u a n t i t y     1I85  >1J5<K  ?>  ?@>5:BC< / K e y > < / D i a g r a m O b j e c t K e y > < D i a g r a m O b j e c t K e y > < K e y > T a b l e s \ T a b l e 2 \ C o l u m n s \ P r e v i o u s   C u m .   A c t u a l   Q t y .     @54K4CI85  D0:B.     >1J5<K,   =0:>?. < / K e y > < / D i a g r a m O b j e c t K e y > < D i a g r a m O b j e c t K e y > < K e y > T a b l e s \ T a b l e 2 \ C o l u m n s \ D a i l y   A c t u a l   Q t y .     $0:B.   5654=52=K5  >1J5<K< / K e y > < / D i a g r a m O b j e c t K e y > < D i a g r a m O b j e c t K e y > < K e y > T a b l e s \ T a b l e 2 \ C o l u m n s \ M o n t h l y   A c t u a l   Q t y .   /   5AOG=K5  >1J5<K< / K e y > < / D i a g r a m O b j e c t K e y > < D i a g r a m O b j e c t K e y > < K e y > T a b l e s \ T a b l e 2 \ C o l u m n s \ C u m .   A c t u a l   Q t y .     $0:B.   >1J5<K,   =0:>?8B. < / K e y > < / D i a g r a m O b j e c t K e y > < D i a g r a m O b j e c t K e y > < K e y > T a b l e s \ T a b l e 2 \ C o l u m n s \ R e m a i n i n g   Q t y .   AB02H85AO  >1J5<K< / K e y > < / D i a g r a m O b j e c t K e y > < D i a g r a m O b j e c t K e y > < K e y > T a b l e s \ T a b l e 2 \ C o l u m n s \ T o t a l   %   P r o g r e s s     1I89  %   2K?>;=5=8O< / K e y > < / D i a g r a m O b j e c t K e y > < D i a g r a m O b j e c t K e y > < K e y > T a b l e s \ T a b l e 2 \ C o l u m n s \ I D < / K e y > < / D i a g r a m O b j e c t K e y > < D i a g r a m O b j e c t K e y > < K e y > T a b l e s \ T a b l e 4 < / K e y > < / D i a g r a m O b j e c t K e y > < D i a g r a m O b j e c t K e y > < K e y > T a b l e s \ T a b l e 4 \ C o l u m n s \ N o . < / K e y > < / D i a g r a m O b j e c t K e y > < D i a g r a m O b j e c t K e y > < K e y > R e l a t i o n s h i p s \ & l t ; T a b l e s \ T a b l e 3 \ C o l u m n s \ N o . & g t ; - & l t ; T a b l e s \ T a b l e 4 \ C o l u m n s \ N o . & g t ; < / K e y > < / D i a g r a m O b j e c t K e y > < D i a g r a m O b j e c t K e y > < K e y > R e l a t i o n s h i p s \ & l t ; T a b l e s \ T a b l e 3 \ C o l u m n s \ N o . & g t ; - & l t ; T a b l e s \ T a b l e 4 \ C o l u m n s \ N o . & g t ; \ F K < / K e y > < / D i a g r a m O b j e c t K e y > < D i a g r a m O b j e c t K e y > < K e y > R e l a t i o n s h i p s \ & l t ; T a b l e s \ T a b l e 3 \ C o l u m n s \ N o . & g t ; - & l t ; T a b l e s \ T a b l e 4 \ C o l u m n s \ N o . & g t ; \ P K < / K e y > < / D i a g r a m O b j e c t K e y > < D i a g r a m O b j e c t K e y > < K e y > R e l a t i o n s h i p s \ & l t ; T a b l e s \ T a b l e 3 \ C o l u m n s \ N o . & g t ; - & l t ; T a b l e s \ T a b l e 4 \ C o l u m n s \ N o . & g t ; \ C r o s s F i l t e r < / K e y > < / D i a g r a m O b j e c t K e y > < D i a g r a m O b j e c t K e y > < K e y > R e l a t i o n s h i p s \ & l t ; T a b l e s \ T a b l e 2 \ C o l u m n s \ N o . & g t ; - & l t ; T a b l e s \ T a b l e 4 \ C o l u m n s \ N o . & g t ; < / K e y > < / D i a g r a m O b j e c t K e y > < D i a g r a m O b j e c t K e y > < K e y > R e l a t i o n s h i p s \ & l t ; T a b l e s \ T a b l e 2 \ C o l u m n s \ N o . & g t ; - & l t ; T a b l e s \ T a b l e 4 \ C o l u m n s \ N o . & g t ; \ F K < / K e y > < / D i a g r a m O b j e c t K e y > < D i a g r a m O b j e c t K e y > < K e y > R e l a t i o n s h i p s \ & l t ; T a b l e s \ T a b l e 2 \ C o l u m n s \ N o . & g t ; - & l t ; T a b l e s \ T a b l e 4 \ C o l u m n s \ N o . & g t ; \ P K < / K e y > < / D i a g r a m O b j e c t K e y > < D i a g r a m O b j e c t K e y > < K e y > R e l a t i o n s h i p s \ & l t ; T a b l e s \ T a b l e 2 \ C o l u m n s \ N o . & g t ; - & l t ; T a b l e s \ T a b l e 4 \ C o l u m n s \ N o . & g t ; \ C r o s s F i l t e r < / K e y > < / D i a g r a m O b j e c t K e y > < / A l l K e y s > < S e l e c t e d K e y s > < D i a g r a m O b j e c t K e y > < K e y > R e l a t i o n s h i p s \ & l t ; T a b l e s \ T a b l e 2 \ C o l u m n s \ N o . & g t ; - & l t ; T a b l e s \ T a b l e 4 \ C o l u m n s \ N o . & g t ; 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 T a b l e s \ T a b l e 3 \ C o l u m n s \ W B S   A r e a   -   D e s c r i p t i o n   /   ?8A0=85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 T a b l e s \ T a b l e 3 \ C o l u m n s \ U n i t   4.   87<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 T a b l e s \ T a b l e 3 \ C o l u m n s \ T o t a l   P r o j e c t   Q u a n t i t y     1I85  >1J5<K  ?>  ?@>5:BC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 T a b l e s \ T a b l e 3 \ C o l u m n s \ P r e v i o u s   C u m .   A c t u a l   Q t y .     @54K4CI85  D0:B.     >1J5<K,   =0:>?. 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 T a b l e s \ T a b l e 3 \ C o l u m n s \ D a i l y   A c t u a l   Q t y .     $0:B.   5654=52=K5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 T a b l e s \ T a b l e 3 \ C o l u m n s \ M o n t h l y   A c t u a l   Q t y .   /   5AOG=K5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 T a b l e s \ T a b l e 3 \ C o l u m n s \ C u m .   A c t u a l   Q t y .     $0:B.   >1J5<K,   =0:>?8B. 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 T a b l e s \ T a b l e 3 \ C o l u m n s \ R e m a i n i n g   Q t y .   AB02H85AO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 T a b l e s \ T a b l e 3 \ C o l u m n s \ T o t a l   %   P r o g r e s s     1I89  %   2K?>;=5=8O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 6 0 0 . 3 0 3 8 1 0 5 6 7 6 6 5 7 8 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 T a b l e s \ T a b l e 2 \ C o l u m n s \ W B S   A r e a   -   D e s c r i p t i o n   /   ?8A0=85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 T a b l e s \ T a b l e 2 \ C o l u m n s \ U n i t   4.   87<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 P r o j e c t   Q u a n t i t y     1I85  >1J5<K  ?>  ?@>5:BC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 T a b l e s \ T a b l e 2 \ C o l u m n s \ P r e v i o u s   C u m .   A c t u a l   Q t y .     @54K4CI85  D0:B.     >1J5<K,   =0:>?. 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 T a b l e s \ T a b l e 2 \ C o l u m n s \ D a i l y   A c t u a l   Q t y .     $0:B.   5654=52=K5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 T a b l e s \ T a b l e 2 \ C o l u m n s \ M o n t h l y   A c t u a l   Q t y .   /   5AOG=K5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 T a b l e s \ T a b l e 2 \ C o l u m n s \ C u m .   A c t u a l   Q t y .     $0:B.   >1J5<K,   =0:>?8B. 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 T a b l e s \ T a b l e 2 \ C o l u m n s \ R e m a i n i n g   Q t y .   AB02H85AO  >1J5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 %   P r o g r e s s     1I89  %   2K?>;=5=8O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 3 0 0 . 7 0 3 8 1 0 5 6 7 6 6 5 7 6 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 R e l a t i o n s h i p s \ & l t ; T a b l e s \ T a b l e 3 \ C o l u m n s \ N o . & g t ; - & l t ; T a b l e s \ T a b l e 4 \ C o l u m n s \ N o . & g t ; < / K e y > < / a : K e y > < a : V a l u e   i : t y p e = " D i a g r a m D i s p l a y L i n k V i e w S t a t e " > < A u t o m a t i o n P r o p e r t y H e l p e r T e x t > E n d   p o i n t   1 :   ( 2 1 6 , 7 5 ) .   E n d   p o i n t   2 :   ( 2 8 4 . 7 0 3 8 1 0 5 6 7 6 6 6 , 7 7 ) 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 2 4 8 . 3 5 1 9 0 5 5 < / b : _ x > < b : _ y > 7 5 < / b : _ y > < / b : P o i n t > < b : P o i n t > < b : _ x > 2 5 2 . 3 5 1 9 0 5 5 < / b : _ x > < b : _ y > 7 7 < / b : _ y > < / b : P o i n t > < b : P o i n t > < b : _ x > 2 8 4 . 7 0 3 8 1 0 5 6 7 6 6 5 7 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 R e l a t i o n s h i p s \ & l t ; T a b l e s \ T a b l e 3 \ C o l u m n s \ N o . & g t ; - & l t ; T a b l e s \ T a b l e 4 \ C o l u m n s \ N o . & g t ; \ F K 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 R e l a t i o n s h i p s \ & l t ; T a b l e s \ T a b l e 3 \ C o l u m n s \ N o . & g t ; - & l t ; T a b l e s \ T a b l e 4 \ C o l u m n s \ N o . & g t ; \ P K 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 2 8 4 . 7 0 3 8 1 0 5 6 7 6 6 5 7 < / b : _ x > < b : _ y > 6 9 < / b : _ y > < / L a b e l L o c a t i o n > < L o c a t i o n   x m l n s : b = " h t t p : / / s c h e m a s . d a t a c o n t r a c t . o r g / 2 0 0 4 / 0 7 / S y s t e m . W i n d o w s " > < b : _ x > 3 0 0 . 7 0 3 8 1 0 5 6 7 6 6 5 7 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 R e l a t i o n s h i p s \ & l t ; T a b l e s \ T a b l e 3 \ C o l u m n s \ N o . & g t ; - & l t ; T a b l e s \ T a b l e 4 \ C o l u m n s \ N o . & g t ; \ C r o s s F i l t e r 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 2 4 8 . 3 5 1 9 0 5 5 < / b : _ x > < b : _ y > 7 5 < / b : _ y > < / b : P o i n t > < b : P o i n t > < b : _ x > 2 5 2 . 3 5 1 9 0 5 5 < / b : _ x > < b : _ y > 7 7 < / b : _ y > < / b : P o i n t > < b : P o i n t > < b : _ x > 2 8 4 . 7 0 3 8 1 0 5 6 7 6 6 5 7 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 R e l a t i o n s h i p s \ & l t ; T a b l e s \ T a b l e 2 \ C o l u m n s \ N o . & g t ; - & l t ; T a b l e s \ T a b l e 4 \ C o l u m n s \ N o . & g t ; < / K e y > < / a : K e y > < a : V a l u e   i : t y p e = " D i a g r a m D i s p l a y L i n k V i e w S t a t e " > < A u t o m a t i o n P r o p e r t y H e l p e r T e x t > E n d   p o i n t   1 :   ( 5 8 4 . 3 0 3 8 1 0 5 6 7 6 6 6 , 6 6 ) .   E n d   p o i n t   2 :   ( 5 1 6 . 7 0 3 8 1 0 5 6 7 6 6 6 , 8 6 ) 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 5 8 4 . 3 0 3 8 1 0 5 6 7 6 6 5 7 8 < / b : _ x > < b : _ y > 6 6 < / b : _ y > < / b : P o i n t > < b : P o i n t > < b : _ x > 5 5 2 . 5 0 3 8 1 1 < / b : _ x > < b : _ y > 6 6 < / b : _ y > < / b : P o i n t > < b : P o i n t > < b : _ x > 5 5 0 . 5 0 3 8 1 1 < / b : _ x > < b : _ y > 6 8 < / b : _ y > < / b : P o i n t > < b : P o i n t > < b : _ x > 5 5 0 . 5 0 3 8 1 1 < / b : _ x > < b : _ y > 8 4 < / b : _ y > < / b : P o i n t > < b : P o i n t > < b : _ x > 5 4 8 . 5 0 3 8 1 1 < / b : _ x > < b : _ y > 8 6 < / b : _ y > < / b : P o i n t > < b : P o i n t > < b : _ x > 5 1 6 . 7 0 3 8 1 0 5 6 7 6 6 5 7 6 < / b : _ x > < b : _ y >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 R e l a t i o n s h i p s \ & l t ; T a b l e s \ T a b l e 2 \ C o l u m n s \ N o . & g t ; - & l t ; T a b l e s \ T a b l e 4 \ C o l u m n s \ N o . & g t ; \ F K 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 5 8 4 . 3 0 3 8 1 0 5 6 7 6 6 5 7 8 < / b : _ x > < b : _ y > 5 8 < / b : _ y > < / L a b e l L o c a t i o n > < L o c a t i o n   x m l n s : b = " h t t p : / / s c h e m a s . d a t a c o n t r a c t . o r g / 2 0 0 4 / 0 7 / S y s t e m . W i n d o w s " > < b : _ x > 6 0 0 . 3 0 3 8 1 0 5 6 7 6 6 5 7 8 < / b : _ x > < b : _ y >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 R e l a t i o n s h i p s \ & l t ; T a b l e s \ T a b l e 2 \ C o l u m n s \ N o . & g t ; - & l t ; T a b l e s \ T a b l e 4 \ C o l u m n s \ N o . & g t ; \ P K 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 5 0 0 . 7 0 3 8 1 0 5 6 7 6 6 5 7 6 < / b : _ x > < b : _ y > 7 8 < / b : _ y > < / L a b e l L o c a t i o n > < L o c a t i o n   x m l n s : b = " h t t p : / / s c h e m a s . d a t a c o n t r a c t . o r g / 2 0 0 4 / 0 7 / S y s t e m . W i n d o w s " > < b : _ x > 5 0 0 . 7 0 3 8 1 0 5 6 7 6 6 5 7 6 < / b : _ x > < b : _ y >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 R e l a t i o n s h i p s \ & l t ; T a b l e s \ T a b l e 2 \ C o l u m n s \ N o . & g t ; - & l t ; T a b l e s \ T a b l e 4 \ C o l u m n s \ N o . & g t ; \ C r o s s F i l t e r 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 5 8 4 . 3 0 3 8 1 0 5 6 7 6 6 5 7 8 < / b : _ x > < b : _ y > 6 6 < / b : _ y > < / b : P o i n t > < b : P o i n t > < b : _ x > 5 5 2 . 5 0 3 8 1 1 < / b : _ x > < b : _ y > 6 6 < / b : _ y > < / b : P o i n t > < b : P o i n t > < b : _ x > 5 5 0 . 5 0 3 8 1 1 < / b : _ x > < b : _ y > 6 8 < / b : _ y > < / b : P o i n t > < b : P o i n t > < b : _ x > 5 5 0 . 5 0 3 8 1 1 < / b : _ x > < b : _ y > 8 4 < / b : _ y > < / b : P o i n t > < b : P o i n t > < b : _ x > 5 4 8 . 5 0 3 8 1 1 < / b : _ x > < b : _ y > 8 6 < / b : _ y > < / b : P o i n t > < b : P o i n t > < b : _ x > 5 1 6 . 7 0 3 8 1 0 5 6 7 6 6 5 7 6 < / b : _ x > < b : _ y > 8 6 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32BB871-0C89-4BBB-82B3-260157753505}">
  <ds:schemaRefs/>
</ds:datastoreItem>
</file>

<file path=customXml/itemProps10.xml><?xml version="1.0" encoding="utf-8"?>
<ds:datastoreItem xmlns:ds="http://schemas.openxmlformats.org/officeDocument/2006/customXml" ds:itemID="{5302D5A9-43FA-474D-9DBE-398D59708701}">
  <ds:schemaRefs/>
</ds:datastoreItem>
</file>

<file path=customXml/itemProps11.xml><?xml version="1.0" encoding="utf-8"?>
<ds:datastoreItem xmlns:ds="http://schemas.openxmlformats.org/officeDocument/2006/customXml" ds:itemID="{DA074D83-4500-4828-B83F-25F49B4156C1}">
  <ds:schemaRefs/>
</ds:datastoreItem>
</file>

<file path=customXml/itemProps12.xml><?xml version="1.0" encoding="utf-8"?>
<ds:datastoreItem xmlns:ds="http://schemas.openxmlformats.org/officeDocument/2006/customXml" ds:itemID="{5ADEA1DF-EF52-4CC6-8BC9-430059F70588}">
  <ds:schemaRefs/>
</ds:datastoreItem>
</file>

<file path=customXml/itemProps13.xml><?xml version="1.0" encoding="utf-8"?>
<ds:datastoreItem xmlns:ds="http://schemas.openxmlformats.org/officeDocument/2006/customXml" ds:itemID="{A40E202E-E0DE-4325-BDE2-73F57D3363A9}">
  <ds:schemaRefs/>
</ds:datastoreItem>
</file>

<file path=customXml/itemProps14.xml><?xml version="1.0" encoding="utf-8"?>
<ds:datastoreItem xmlns:ds="http://schemas.openxmlformats.org/officeDocument/2006/customXml" ds:itemID="{1945CDB1-704E-4254-BA91-3AFCA6B0A07C}">
  <ds:schemaRefs/>
</ds:datastoreItem>
</file>

<file path=customXml/itemProps15.xml><?xml version="1.0" encoding="utf-8"?>
<ds:datastoreItem xmlns:ds="http://schemas.openxmlformats.org/officeDocument/2006/customXml" ds:itemID="{39753122-F82D-4057-A288-FED28978D432}">
  <ds:schemaRefs/>
</ds:datastoreItem>
</file>

<file path=customXml/itemProps16.xml><?xml version="1.0" encoding="utf-8"?>
<ds:datastoreItem xmlns:ds="http://schemas.openxmlformats.org/officeDocument/2006/customXml" ds:itemID="{E7D55EE1-7910-460F-A1FF-DE511E6D750E}">
  <ds:schemaRefs/>
</ds:datastoreItem>
</file>

<file path=customXml/itemProps17.xml><?xml version="1.0" encoding="utf-8"?>
<ds:datastoreItem xmlns:ds="http://schemas.openxmlformats.org/officeDocument/2006/customXml" ds:itemID="{12540FC4-C639-4A11-8A31-3B8D1AD3FB52}">
  <ds:schemaRefs/>
</ds:datastoreItem>
</file>

<file path=customXml/itemProps18.xml><?xml version="1.0" encoding="utf-8"?>
<ds:datastoreItem xmlns:ds="http://schemas.openxmlformats.org/officeDocument/2006/customXml" ds:itemID="{E3433BDC-4B23-48E2-8DE2-AB3BA1A6F50B}">
  <ds:schemaRefs/>
</ds:datastoreItem>
</file>

<file path=customXml/itemProps2.xml><?xml version="1.0" encoding="utf-8"?>
<ds:datastoreItem xmlns:ds="http://schemas.openxmlformats.org/officeDocument/2006/customXml" ds:itemID="{6374EA8A-D655-4CE1-B61C-C844958A680D}">
  <ds:schemaRefs/>
</ds:datastoreItem>
</file>

<file path=customXml/itemProps3.xml><?xml version="1.0" encoding="utf-8"?>
<ds:datastoreItem xmlns:ds="http://schemas.openxmlformats.org/officeDocument/2006/customXml" ds:itemID="{A631BF90-5248-40CA-884B-9B3612156C89}">
  <ds:schemaRefs/>
</ds:datastoreItem>
</file>

<file path=customXml/itemProps4.xml><?xml version="1.0" encoding="utf-8"?>
<ds:datastoreItem xmlns:ds="http://schemas.openxmlformats.org/officeDocument/2006/customXml" ds:itemID="{A86D6E9B-2294-460D-9FF7-3351CEE2C5FE}">
  <ds:schemaRefs/>
</ds:datastoreItem>
</file>

<file path=customXml/itemProps5.xml><?xml version="1.0" encoding="utf-8"?>
<ds:datastoreItem xmlns:ds="http://schemas.openxmlformats.org/officeDocument/2006/customXml" ds:itemID="{FA07F77F-2C60-4071-8DB3-B87E57F8C0D9}">
  <ds:schemaRefs/>
</ds:datastoreItem>
</file>

<file path=customXml/itemProps6.xml><?xml version="1.0" encoding="utf-8"?>
<ds:datastoreItem xmlns:ds="http://schemas.openxmlformats.org/officeDocument/2006/customXml" ds:itemID="{A7509338-8AA6-4EAE-869A-EC3C97E1EAFE}">
  <ds:schemaRefs/>
</ds:datastoreItem>
</file>

<file path=customXml/itemProps7.xml><?xml version="1.0" encoding="utf-8"?>
<ds:datastoreItem xmlns:ds="http://schemas.openxmlformats.org/officeDocument/2006/customXml" ds:itemID="{C81378CA-8A4D-40D5-8A6E-273AD2651BE6}">
  <ds:schemaRefs/>
</ds:datastoreItem>
</file>

<file path=customXml/itemProps8.xml><?xml version="1.0" encoding="utf-8"?>
<ds:datastoreItem xmlns:ds="http://schemas.openxmlformats.org/officeDocument/2006/customXml" ds:itemID="{E91CE3A8-11F1-4342-80AC-8F4821921B1C}">
  <ds:schemaRefs/>
</ds:datastoreItem>
</file>

<file path=customXml/itemProps9.xml><?xml version="1.0" encoding="utf-8"?>
<ds:datastoreItem xmlns:ds="http://schemas.openxmlformats.org/officeDocument/2006/customXml" ds:itemID="{9D3A46FC-94E3-4858-BC28-A0B76BE1CC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Джокич Владимир</dc:creator>
  <cp:lastModifiedBy>Джокич Владимир</cp:lastModifiedBy>
  <dcterms:created xsi:type="dcterms:W3CDTF">2022-03-23T06:20:27Z</dcterms:created>
  <dcterms:modified xsi:type="dcterms:W3CDTF">2022-03-23T07:33:27Z</dcterms:modified>
</cp:coreProperties>
</file>