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4.08.02_delivery_plan" sheetId="1" r:id="rId4"/>
    <sheet name="1C_stocks_2024.08.02" sheetId="2" r:id="rId5"/>
    <sheet name="shipment" sheetId="3" r:id="rId6"/>
    <sheet name="retail_plan" sheetId="4" r:id="rId7"/>
    <sheet name="tender_plan" sheetId="5" r:id="rId8"/>
  </sheets>
</workbook>
</file>

<file path=xl/sharedStrings.xml><?xml version="1.0" encoding="utf-8"?>
<sst xmlns="http://schemas.openxmlformats.org/spreadsheetml/2006/main" uniqueCount="507">
  <si>
    <t>Delivery plan 2024.08.02</t>
  </si>
  <si>
    <t>Category</t>
  </si>
  <si>
    <t>Factory code</t>
  </si>
  <si>
    <t>БП</t>
  </si>
  <si>
    <t>Model</t>
  </si>
  <si>
    <t>Name</t>
  </si>
  <si>
    <r>
      <rPr>
        <b val="1"/>
        <sz val="10"/>
        <color indexed="8"/>
        <rFont val="Arial"/>
      </rPr>
      <t>August_</t>
    </r>
    <r>
      <rPr>
        <b val="1"/>
        <sz val="10"/>
        <color indexed="12"/>
        <rFont val="Arial"/>
      </rPr>
      <t>IS</t>
    </r>
  </si>
  <si>
    <r>
      <rPr>
        <b val="1"/>
        <sz val="10"/>
        <color indexed="8"/>
        <rFont val="Arial"/>
      </rPr>
      <t>August_</t>
    </r>
    <r>
      <rPr>
        <b val="1"/>
        <sz val="10"/>
        <color indexed="12"/>
        <rFont val="Arial"/>
      </rPr>
      <t>MUST</t>
    </r>
  </si>
  <si>
    <t>1C_Stocks</t>
  </si>
  <si>
    <t>CB.033.0204.0002</t>
  </si>
  <si>
    <t>БП-xxxxxxxx</t>
  </si>
  <si>
    <t>M17T</t>
  </si>
  <si>
    <t>Котел газовый MIZUDO M17T (17 кВт, 2 Т/O) OPT WiFi T8</t>
  </si>
  <si>
    <t>Plan</t>
  </si>
  <si>
    <t>Delivery</t>
  </si>
  <si>
    <t>CB.033.0203.0001</t>
  </si>
  <si>
    <t>M24T</t>
  </si>
  <si>
    <t>Котел газовый MIZUDO M24T (24 кВт, 2 Т/O) OPT WiFi T8</t>
  </si>
  <si>
    <t>CB.033.0206.0001</t>
  </si>
  <si>
    <t>M30T</t>
  </si>
  <si>
    <t>Котел газовый MIZUDO M30T (30 кВт, 2 Т/O) OPT WiFi T8</t>
  </si>
  <si>
    <t>CB.033.0240.0001</t>
  </si>
  <si>
    <t>M36T</t>
  </si>
  <si>
    <t>Котел газовый MIZUDO M36T (36 кВт, 2 Т/O) OPT WiFi T8</t>
  </si>
  <si>
    <t>CB.033.1404.0002</t>
  </si>
  <si>
    <t>M17TH</t>
  </si>
  <si>
    <t>Котел газовый MIZUDO M17TH (17 кВт, одноконтурный) OPT WiFi T8</t>
  </si>
  <si>
    <t>CB.033.0603.0001</t>
  </si>
  <si>
    <t>M24TH</t>
  </si>
  <si>
    <t>Котел газовый MIZUDO M24TH (24 кВт, одноконтурный) OPT WiFi T8</t>
  </si>
  <si>
    <t>CB.033.0606.0001</t>
  </si>
  <si>
    <t>M30TH</t>
  </si>
  <si>
    <t>Котел газовый MIZUDO M30TH (30 кВт, одноконтурный) OPT WiFi T8</t>
  </si>
  <si>
    <t>CB.033.0640.0001</t>
  </si>
  <si>
    <t>M36TH</t>
  </si>
  <si>
    <t>Котел газовый MIZUDO M36TH (36 кВт, одноконтурный) OPT WiFi T8</t>
  </si>
  <si>
    <t>CB.033.0650.0001</t>
  </si>
  <si>
    <t>M44TH</t>
  </si>
  <si>
    <t>Котел газовый MIZUDO M44TH (44 кВт, одноконтурный) OPT WiFi T8</t>
  </si>
  <si>
    <t>CB.002.0204.003.11</t>
  </si>
  <si>
    <t>M11T</t>
  </si>
  <si>
    <t>Котел газовый MIZUDO M11T (11 кВт, 2 Т/O) OPT</t>
  </si>
  <si>
    <t>CB.002.0204.003.13</t>
  </si>
  <si>
    <t>M13T</t>
  </si>
  <si>
    <t>Котел газовый MIZUDO M13T (13 кВт, 2 Т/O) OPT</t>
  </si>
  <si>
    <t>CB.002.0204.003.15</t>
  </si>
  <si>
    <t>M15T</t>
  </si>
  <si>
    <t>Котел газовый MIZUDO M15T (15 кВт, 2 Т/O) OPT</t>
  </si>
  <si>
    <t>CB.002.0204.003</t>
  </si>
  <si>
    <t>Котел газовый MIZUDO M17T (17 кВт, 2 Т/O) OPT</t>
  </si>
  <si>
    <t>CB.002.0203.001.18</t>
  </si>
  <si>
    <t>M18T</t>
  </si>
  <si>
    <t>Котел газовый MIZUDO M18T (18 кВт, 2 Т/О) OPT</t>
  </si>
  <si>
    <t>CB.002.0203.001.20</t>
  </si>
  <si>
    <t>M20T</t>
  </si>
  <si>
    <t>Котел газовый MIZUDO M20T (20 кВт, 2 Т/О) OPT</t>
  </si>
  <si>
    <t>CB.002.0203.001</t>
  </si>
  <si>
    <t>Котел газовый MIZUDO M24T (24 кВт, 2 Т/О) OPT</t>
  </si>
  <si>
    <t>CB.002.0207.001</t>
  </si>
  <si>
    <t>БП-00001855</t>
  </si>
  <si>
    <t>M28T</t>
  </si>
  <si>
    <t>Котел газовый MIZUDO M28T (28 кВт, 2 Т/O) OPT</t>
  </si>
  <si>
    <t>CB.002.0206.001.30</t>
  </si>
  <si>
    <t>Котел газовый MIZUDO M30T (30 кВт, 2 Т/O) OPT</t>
  </si>
  <si>
    <t>CB.002.0206.001</t>
  </si>
  <si>
    <t>M32T</t>
  </si>
  <si>
    <t>Котел газовый MIZUDO M32T (32 кВт, 2 Т/O) OPT</t>
  </si>
  <si>
    <t>CB.002.0205.001</t>
  </si>
  <si>
    <t>БП-00001845</t>
  </si>
  <si>
    <t>Котел газовый MIZUDO M36T (36 кВт, 2 Т/O) OPT</t>
  </si>
  <si>
    <t>CB.002.0240.001</t>
  </si>
  <si>
    <t>БП-00001957</t>
  </si>
  <si>
    <t>M40T</t>
  </si>
  <si>
    <t>Котел газовый MIZUDO M40T (40 кВт, 2 Т/O) OPT</t>
  </si>
  <si>
    <t>CB.002.0204.0003</t>
  </si>
  <si>
    <t>БП-00002083</t>
  </si>
  <si>
    <t>M18</t>
  </si>
  <si>
    <t>Котел газовый MIZUDO M18 (18 кВт) OPT</t>
  </si>
  <si>
    <t>CB.002.0224.0003.20</t>
  </si>
  <si>
    <t>БП-00002084</t>
  </si>
  <si>
    <t>M20</t>
  </si>
  <si>
    <t>Котел газовый MIZUDO M20 (20 кВт) OPT</t>
  </si>
  <si>
    <t>CB.002.0224.0003</t>
  </si>
  <si>
    <t>БП-00002085</t>
  </si>
  <si>
    <t>M24</t>
  </si>
  <si>
    <t>Котел газовый MIZUDO M24 (24 кВт) OPT</t>
  </si>
  <si>
    <t>CB.002.0604.0002.11</t>
  </si>
  <si>
    <t>M11TH</t>
  </si>
  <si>
    <t>Котел газовый MIZUDO M11TH (11 кВт, одноконтурный) OPT</t>
  </si>
  <si>
    <t>CB.002.0604.0002.13</t>
  </si>
  <si>
    <t>M13TH</t>
  </si>
  <si>
    <t>Котел газовый MIZUDO M13TH (13 кВт, одноконтурный) OPT</t>
  </si>
  <si>
    <t>CB.002.0604.0002.15</t>
  </si>
  <si>
    <t>M15TH</t>
  </si>
  <si>
    <t>Котел газовый MIZUDO M15TH (15 кВт, одноконтурный) OPT</t>
  </si>
  <si>
    <t>CB.002.0604.0002</t>
  </si>
  <si>
    <t>БП-00001854</t>
  </si>
  <si>
    <t>Котел газовый MIZUDO M17TH (17 кВт, одноконтурный) OPT</t>
  </si>
  <si>
    <t>CB.002.0603.001.18</t>
  </si>
  <si>
    <t>M18TH</t>
  </si>
  <si>
    <t>Котел газовый MIZUDO M18TH (18 кВт, одноконтурный) OPT</t>
  </si>
  <si>
    <t>CB.002.0603.001.20</t>
  </si>
  <si>
    <t>M20TH</t>
  </si>
  <si>
    <t>Котел газовый MIZUDO M20TH (20 кВт, одноконтурный) OPT</t>
  </si>
  <si>
    <t>CB.002.0603.001</t>
  </si>
  <si>
    <t>БП-00001830</t>
  </si>
  <si>
    <t>Котел газовый MIZUDO M24TH (24 кВт, одноконтурный) OPT</t>
  </si>
  <si>
    <t>CB.002.0607.0001</t>
  </si>
  <si>
    <t>БП-00001831</t>
  </si>
  <si>
    <t>M28TH</t>
  </si>
  <si>
    <t>Котел газовый MIZUDO M28TH (28 кВт, одноконтурный) OPT</t>
  </si>
  <si>
    <t>CB.002.0606.0001.30</t>
  </si>
  <si>
    <t>Котел газовый MIZUDO M30TH (30 кВт, одноконтурный) OPT</t>
  </si>
  <si>
    <t>CB.002.0606.0001</t>
  </si>
  <si>
    <t>БП-00001820</t>
  </si>
  <si>
    <t>M32TH</t>
  </si>
  <si>
    <t>Котел газовый MIZUDO M32TH (32 кВт, одноконтурный) OPT</t>
  </si>
  <si>
    <t>CB.002.0605.001</t>
  </si>
  <si>
    <t>Котел газовый MIZUDO M36TH (36 кВт, одноконтурный) OPT</t>
  </si>
  <si>
    <t>CB.002.0640.001</t>
  </si>
  <si>
    <t>M40TH</t>
  </si>
  <si>
    <t>Котел газовый MIZUDO M40TH (40 кВт, одноконтурный) OPT</t>
  </si>
  <si>
    <t>CB.002.0604.001.11</t>
  </si>
  <si>
    <t>M11TL</t>
  </si>
  <si>
    <t>Котел газовый MIZUDO M11TL (11 кВт, одноконтурный) OPT</t>
  </si>
  <si>
    <t>CB.002.0604.001.13</t>
  </si>
  <si>
    <t>M13TL</t>
  </si>
  <si>
    <t>Котел газовый MIZUDO M13TL (13 кВт, одноконтурный) OPT</t>
  </si>
  <si>
    <t>CB.002.0604.001.15</t>
  </si>
  <si>
    <t>M15TL</t>
  </si>
  <si>
    <t>Котел газовый MIZUDO M15TL (15 кВт, одноконтурный) OPT</t>
  </si>
  <si>
    <t>CB.002.0604.001</t>
  </si>
  <si>
    <t>M17TL</t>
  </si>
  <si>
    <t>Котел газовый MIZUDO M17TL (17 кВт, одноконтурный) OPT</t>
  </si>
  <si>
    <t>CB.002.0350.0001</t>
  </si>
  <si>
    <t>БП-00001819</t>
  </si>
  <si>
    <t>M44TL</t>
  </si>
  <si>
    <t>Котел газовый MIZUDO M44TL (44 кВт, одноконтурный) OPT</t>
  </si>
  <si>
    <t>CB.002.0203.0006</t>
  </si>
  <si>
    <t>БП-00002081</t>
  </si>
  <si>
    <t>Котел газовый MIZUDO M24T (24 кВт, 2 Т/О) OPT WiFi черная панель</t>
  </si>
  <si>
    <t>CB.002.0203.0008</t>
  </si>
  <si>
    <t>БП-00002079</t>
  </si>
  <si>
    <t>Котел газовый MIZUDO M24T (24 кВт, 2 Т/О) OPT белая панель</t>
  </si>
  <si>
    <t>CB.002.0203.0007</t>
  </si>
  <si>
    <t>Котел газовый MIZUDO M24T (24 кВт, 2 Т/О) OPT WiFi голубая панель</t>
  </si>
  <si>
    <t>CB.033.0204.0001</t>
  </si>
  <si>
    <t>M18HP</t>
  </si>
  <si>
    <t>Котел газовый MIZUDO M16HP (16 кВт, 2 Т/O, PH) OPT</t>
  </si>
  <si>
    <t>CB.033.0224.0001</t>
  </si>
  <si>
    <t>M24HP</t>
  </si>
  <si>
    <t>Котел газовый MIZUDO M22HP (22 кВт, 2 Т/O, PH) OPT</t>
  </si>
  <si>
    <t>CB.033.1404.0001</t>
  </si>
  <si>
    <t>Котел газовый MIZUDO M16TH (16 кВт, одноконтурный, PH) OPT</t>
  </si>
  <si>
    <t>CB.033.1424.0001</t>
  </si>
  <si>
    <t>Котел газовый MIZUDO M22TH (22 кВт, одноконтурный, PH) OPT</t>
  </si>
  <si>
    <t>CB.002.1635.0001</t>
  </si>
  <si>
    <t>БП-00002082</t>
  </si>
  <si>
    <t>M36TK</t>
  </si>
  <si>
    <t>Котел газовый конденсационный MIZUDO M36TK (36 кВт) OPT</t>
  </si>
  <si>
    <t>JDB.C01.MIZ01.0001</t>
  </si>
  <si>
    <t>M6EH</t>
  </si>
  <si>
    <t>Котел электрический MIZUDO M6EH (6 кВт, одноконтурный, PH) OPT WiFi</t>
  </si>
  <si>
    <t>JDB.C01.MIZ01.0002</t>
  </si>
  <si>
    <t>M9EH</t>
  </si>
  <si>
    <t>Котел электрический MIZUDO M9EH (9 кВт, одноконтурный, PH) OPT WiFi</t>
  </si>
  <si>
    <t>JDB.C01.MIZ01.0003</t>
  </si>
  <si>
    <t>M12EH</t>
  </si>
  <si>
    <t>Котел электрический MIZUDO M12EH (12 кВт, одноконтурный, PH) OPT WiFi</t>
  </si>
  <si>
    <t>JDB.C01.MIZ01.0004</t>
  </si>
  <si>
    <t>M12EHT</t>
  </si>
  <si>
    <t>Котел электрический MIZUDO M12EHT (12 кВт, одноконтурный, PH) OPT WiFi трехфазный</t>
  </si>
  <si>
    <t>CB.050.0204.0004.10</t>
  </si>
  <si>
    <t>M10HP</t>
  </si>
  <si>
    <t>Котел газовый MIZUDO M10HP (10 кВт, 2 Т/O, PH)</t>
  </si>
  <si>
    <t>CB.050.0204.0004.11</t>
  </si>
  <si>
    <t>M11HP</t>
  </si>
  <si>
    <t>Котел газовый MIZUDO M11HP (11 кВт, 2 Т/O, PH)</t>
  </si>
  <si>
    <t>CB.050.0204.0004.13</t>
  </si>
  <si>
    <t>M13HP</t>
  </si>
  <si>
    <t>Котел газовый MIZUDO M13HP (13 кВт, 2 Т/O, PH)</t>
  </si>
  <si>
    <t>CB.050.0204.0004.15</t>
  </si>
  <si>
    <t>M15HP</t>
  </si>
  <si>
    <t>Котел газовый MIZUDO M15HP (15 кВт, 2 Т/O, PH)</t>
  </si>
  <si>
    <t>CB.050.0204.0004</t>
  </si>
  <si>
    <t>БП-00001416</t>
  </si>
  <si>
    <t>M17HP</t>
  </si>
  <si>
    <t>Котел газовый MIZUDO M17HP (17 кВт, 2 Т/O, PH)</t>
  </si>
  <si>
    <t>CB.050.0224.0006</t>
  </si>
  <si>
    <t>Котел газовый MIZUDO M24HP (24 кВт, 2 Т/O, PH)</t>
  </si>
  <si>
    <t>CB.050.0204.0005.10</t>
  </si>
  <si>
    <t>M10H</t>
  </si>
  <si>
    <t>Котел газовый MIZUDO M10H (10 кВт, 2 Т/O)</t>
  </si>
  <si>
    <t>CB.050.0204.0005.11</t>
  </si>
  <si>
    <t>M11H</t>
  </si>
  <si>
    <t>Котел газовый MIZUDO M11H (11 кВт, 2 Т/O)</t>
  </si>
  <si>
    <t>CB.050.0204.0005.13</t>
  </si>
  <si>
    <t>БП-00001126</t>
  </si>
  <si>
    <t>M13H</t>
  </si>
  <si>
    <t>Котел газовый MIZUDO M13H (13 кВт, 2 Т/O)</t>
  </si>
  <si>
    <t>CB.050.0204.0005.15</t>
  </si>
  <si>
    <t>M15H</t>
  </si>
  <si>
    <t>Котел газовый MIZUDO M15H (15 кВт, 2 Т/O)</t>
  </si>
  <si>
    <t>CB.050.0204.0005</t>
  </si>
  <si>
    <t>M17H</t>
  </si>
  <si>
    <t>Котел газовый MIZUDO M17H (17 кВт, 2 Т/O)</t>
  </si>
  <si>
    <t>CB.050.0224.0005.18</t>
  </si>
  <si>
    <t>M18H</t>
  </si>
  <si>
    <t>Котел газовый MIZUDO M18H (18 кВт, 2 Т/O)</t>
  </si>
  <si>
    <t>CB.050.0224.0005.20</t>
  </si>
  <si>
    <t>M20H</t>
  </si>
  <si>
    <t>Котел газовый MIZUDO M20H (20 кВт, 2 Т/O, PH)</t>
  </si>
  <si>
    <t>CB.050.0224.0005</t>
  </si>
  <si>
    <t>M24H</t>
  </si>
  <si>
    <t>Котел газовый MIZUDO M24H (24 кВт, 2 Т/O)</t>
  </si>
  <si>
    <t>C.01.SPF02.0015</t>
  </si>
  <si>
    <t>Водонагреватель проточный газовый MIZUDO 3-10 (20 кВт.) Oxygen free Euro 10 л/мин</t>
  </si>
  <si>
    <t>C.01.SPF02.0014</t>
  </si>
  <si>
    <t>2-10MM</t>
  </si>
  <si>
    <t>Водонагреватель проточный газовый MIZUDO 2-10MM (20 кВт.) Oxygen free Euro MM 10 л/мин</t>
  </si>
  <si>
    <t>C.01.SPF02.0016</t>
  </si>
  <si>
    <t>2-11MM</t>
  </si>
  <si>
    <t>Водонагреватель проточный газовый MIZUDO 2-11MM (22 кВт.) Oxygen free Euro MM 11 л/мин</t>
  </si>
  <si>
    <t>C.01.SPF02.0019</t>
  </si>
  <si>
    <t>2-14MM</t>
  </si>
  <si>
    <t>Водонагреватель проточный газовый MIZUDO 2-14MM (28 кВт.) Oxygen free Euro MM 14 л/мин</t>
  </si>
  <si>
    <t>C.01.SPF02.0020</t>
  </si>
  <si>
    <t>2-11EM</t>
  </si>
  <si>
    <t>Водонагреватель проточный газовый MIZUDO 2-11EM (22 кВт.) Oxygen free Euro EM 11 л/мин</t>
  </si>
  <si>
    <t>C.01.SPF02.0021</t>
  </si>
  <si>
    <t>2-14EM</t>
  </si>
  <si>
    <t>Водонагреватель проточный газовый MIZUDO 2-14EM (28 кВт.) Oxygen free Euro EM 14 л/мин</t>
  </si>
  <si>
    <t>C.01.SPF02.0012</t>
  </si>
  <si>
    <t>4-10T</t>
  </si>
  <si>
    <t>Водонагреватель проточный газовый MIZUDO 4-10T Полу-ТУРБО Oxygen free Euro, 10 л/мин труба в комплекте (открытая камера сгорания, вентилятор)</t>
  </si>
  <si>
    <t>C.01.SPF02.0013</t>
  </si>
  <si>
    <t>4-12T</t>
  </si>
  <si>
    <t>Водонагреватель проточный газовый MIZUDO 4-12T ТУРБО Oxygen free Euro, 12 л/мин труба в комплекте (закрытая камера сгорания)</t>
  </si>
  <si>
    <t>C.01.SPF02.0011</t>
  </si>
  <si>
    <t>4-14T</t>
  </si>
  <si>
    <t>Водонагреватель проточный газовый MIZUDO 4-14T ТУРБО Oxygen free Euro, 14 л/мин труба в комплекте (закрытая камера сгорания)</t>
  </si>
  <si>
    <t>C.01.SPF01.0018</t>
  </si>
  <si>
    <t>БП-00000197</t>
  </si>
  <si>
    <t>SF0212</t>
  </si>
  <si>
    <t>Водонагреватель проточный газовый Superflame SF0212 (12 кВт.) белая 6 л/мин, ∆t 25° ( с дисплеем)</t>
  </si>
  <si>
    <t>C.01.SPF01.0001</t>
  </si>
  <si>
    <t>SF0120</t>
  </si>
  <si>
    <t>Водонагреватель проточный газовый Superflame SF0120 (20 кВт.) белая 10 л/мин, ∆t 25° C (с дисплеем)</t>
  </si>
  <si>
    <t>C.01.SPF01.0016</t>
  </si>
  <si>
    <t>Водонагреватель проточный газовый Superflame SF0120 LPG (20 кВт.) белая 10 л/мин, ∆t 25° C (с дисплеем)</t>
  </si>
  <si>
    <t>C.01.SPF01.0003</t>
  </si>
  <si>
    <t>БП-00000027</t>
  </si>
  <si>
    <t>Водонагреватель проточный газовый Superflame SF0120 (20 кВт.) GLASS (beach) 10 л/мин, ∆t 25° C (c дисплеем)</t>
  </si>
  <si>
    <t>C.01.SPF01.0006</t>
  </si>
  <si>
    <t>Водонагреватель проточный газовый Superflame SF0120 (20 кВт.) GLASS (forest) 10 л/мин, ∆t 25° C (c дисплеем)</t>
  </si>
  <si>
    <t>C.01.SPF01.0010</t>
  </si>
  <si>
    <t>БП-00000050</t>
  </si>
  <si>
    <t>Водонагреватель проточный газовый Superflame SF0120 (20 кВт.) GLASS (mirror) 10 л/мин, ∆t 25° C (c дисплеем)</t>
  </si>
  <si>
    <t>C.01.SPF01.0013</t>
  </si>
  <si>
    <t>БП-00000106</t>
  </si>
  <si>
    <t>Водонагреватель проточный газовый Superflame SF0120 (20 кВт.) GLASS (undersea world) 10 л/мин, ∆t 25° C (c дисплеем)</t>
  </si>
  <si>
    <t>C.01.SPF01.0002</t>
  </si>
  <si>
    <t>БП-00000025</t>
  </si>
  <si>
    <t>Водонагреватель проточный газовый Superflame SF0120 (20 кВт.) GLASS (waterfall) 10 л/мин, ∆t 25° C (c дисплеем)</t>
  </si>
  <si>
    <t>C.01.SPF01.0028</t>
  </si>
  <si>
    <t>SF0420</t>
  </si>
  <si>
    <t>Водонагреватель проточный газовый Superflame SF0420TB bal (полное ТУРБО, с закрытой камерой сгорания) белая 10 л /мин, ∆t 25° C (с дисплеем+труба в комплекте)</t>
  </si>
  <si>
    <t>CB.002.xxxx.xxxx</t>
  </si>
  <si>
    <t>M24TG</t>
  </si>
  <si>
    <t>Qty</t>
  </si>
  <si>
    <t>C.xx.xxxxx.xxx</t>
  </si>
  <si>
    <t>БП-00000228</t>
  </si>
  <si>
    <t>Газовый водонагреватель 10 л белый Mizudo 2-10 (БП-00000228)</t>
  </si>
  <si>
    <t>БП-00000161</t>
  </si>
  <si>
    <t>Газовый водонагреватель 10 л белый Superflame SF0120 сжиженный газ (БП-00000161)</t>
  </si>
  <si>
    <t>БП-00000300</t>
  </si>
  <si>
    <t>SF0420T</t>
  </si>
  <si>
    <t>Газовый водонагреватель 10 л белый Superflame SF0420T Турбо (труба в комплекте) (БП-00000300)</t>
  </si>
  <si>
    <t>БП-00000232</t>
  </si>
  <si>
    <t>Газовый водонагреватель 11 л белый Mizudo 3-11 (БП-00000232)</t>
  </si>
  <si>
    <t>Газовый водонагреватель 2-10MM C.01.SPF02.0014</t>
  </si>
  <si>
    <t>Газовый водонагреватель 2-11EM 11 л C.01.SPF02.0020</t>
  </si>
  <si>
    <t>Газовый водонагреватель 2-11MM 11 л C.01.SPF02.0016</t>
  </si>
  <si>
    <t>Газовый водонагреватель 2-11MM 11 л C.01.SPF02.0016 (24 04 24 /0828)</t>
  </si>
  <si>
    <t xml:space="preserve">Газовый водонагреватель 2-14EM C.01.SPF02.0021 </t>
  </si>
  <si>
    <t xml:space="preserve">Газовый водонагреватель 2-14MM C.01.SPF02.0019 </t>
  </si>
  <si>
    <t xml:space="preserve">Газовый водонагреватель 3-10 C.01.SPF02.0015 </t>
  </si>
  <si>
    <t>C.01.SPF02.0017</t>
  </si>
  <si>
    <t>Газовый водонагреватель 3-11 C.01.SPF02.0017</t>
  </si>
  <si>
    <t>Газовый водонагреватель 4-10T C.01.SPF02.0012</t>
  </si>
  <si>
    <t>Газовый водонагреватель 4-12T 12 л C.01.SPF02.0013</t>
  </si>
  <si>
    <t>Газовый водонагреватель 4-14T 14 л C.01.SPF02.0011</t>
  </si>
  <si>
    <t>Газовый водонагреватель 6 л белый Superflame SF0212 (БП-00000197)</t>
  </si>
  <si>
    <t>БП-00000198</t>
  </si>
  <si>
    <t>SF0216</t>
  </si>
  <si>
    <t>Газовый водонагреватель 8 л белый Superflame SF0216 (БП-00000198)</t>
  </si>
  <si>
    <t>БП-00000305</t>
  </si>
  <si>
    <t>Газовый водонагреватель 8 л белый Superflame SF0216 сжиженный газ (БП-00000305)</t>
  </si>
  <si>
    <t>Газовый водонагреватель SF0120 C.01.SPF01.0010</t>
  </si>
  <si>
    <t>SF0420TB</t>
  </si>
  <si>
    <t>Газовый водонагреватель SF0420TB C.01.SPF01.0028</t>
  </si>
  <si>
    <t>Газовый водонагреватель Стекло,рисунок водопад 10 л Superflame SF0120 (БП-00000025)</t>
  </si>
  <si>
    <t>Газовый водонагреватель Стекло,рисунок зеркало Superflame SF0120 (БП-00000050)</t>
  </si>
  <si>
    <t>Газовый водонагреватель Стекло,рисунок пляж 10 л Superflame SF0120 (БП-00000027)</t>
  </si>
  <si>
    <t>Газовый водонагреватель Стекло,рисунок подводный мир Superflame SF0120 (БП-00000106)</t>
  </si>
  <si>
    <t>Газовый одноконтурный конденсационный котел MIZUDO M36TК (36 кВт) (БП-00002082)</t>
  </si>
  <si>
    <t>Котел газовый MIZUDO M11H CB.050.0204.0005.11</t>
  </si>
  <si>
    <t xml:space="preserve">Котел газовый MIZUDO M11T CB.002.0204.003.11 </t>
  </si>
  <si>
    <t xml:space="preserve">Котел газовый MIZUDO M11TH CB.002.0604.0002.11 </t>
  </si>
  <si>
    <t>Котел газовый MIZUDO M11TH CB.002.0604.0002.11 (10 04 24 /1693)</t>
  </si>
  <si>
    <t xml:space="preserve">Котел газовый MIZUDO M11TL CB.002.0604.001.11 </t>
  </si>
  <si>
    <t>Котел газовый MIZUDO M13H (13 кВт, 2 Т/O) (БП-00001126)</t>
  </si>
  <si>
    <t xml:space="preserve">Котел газовый MIZUDO M13H CB.050.0204.0005.13 </t>
  </si>
  <si>
    <t xml:space="preserve">Котел газовый MIZUDO M13T CB.002.0204.003.13 </t>
  </si>
  <si>
    <t>Котел газовый MIZUDO M13T CB.002.0204.003.13 (10 04 24/1693)</t>
  </si>
  <si>
    <t xml:space="preserve">Котел газовый MIZUDO M13T CB.002.0204.003.13 (4230) </t>
  </si>
  <si>
    <t xml:space="preserve">Котел газовый MIZUDO M13TH CB.002.0604.0002.13 </t>
  </si>
  <si>
    <t>Котел газовый MIZUDO M13TH CB.002.0604.0002.13 (10 04 24/1693)</t>
  </si>
  <si>
    <t xml:space="preserve">Котел газовый MIZUDO M13TL CB.002.0604.001.13 </t>
  </si>
  <si>
    <t xml:space="preserve">Котел газовый MIZUDO M15H CB.050.0204.0005 </t>
  </si>
  <si>
    <t xml:space="preserve">Котел газовый MIZUDO M15H CB.050.0204.0005.15 </t>
  </si>
  <si>
    <t xml:space="preserve">Котел газовый MIZUDO M15HP CB.050.0204.0004 </t>
  </si>
  <si>
    <t xml:space="preserve">Котел газовый MIZUDO M15T CB.002.0204.003.15 </t>
  </si>
  <si>
    <t>Котел газовый MIZUDO M15T CB.002.0204.003.15 /6236/</t>
  </si>
  <si>
    <t>Котел газовый MIZUDO M15TH CB.002.0604.0002.15</t>
  </si>
  <si>
    <t>Котел газовый MIZUDO M15TH CB.002.0604.0002.15 (10 04 24 /1693)</t>
  </si>
  <si>
    <t xml:space="preserve">Котел газовый MIZUDO M15TL CB.002.0604.001.15 </t>
  </si>
  <si>
    <t>Котел газовый MIZUDO M17HP (17 кВт, 2 Т/O) (БП-00001416)</t>
  </si>
  <si>
    <t>Котел газовый MIZUDO M17T CB.002.0204.003</t>
  </si>
  <si>
    <t>Котел газовый MIZUDO M17T CB.002.0204.003 _020224/3026236</t>
  </si>
  <si>
    <t>Котел газовый MIZUDO M17TH CB.002.0604.0002</t>
  </si>
  <si>
    <t>Котел газовый MiZUDO M17TH с шиной OpenTherm (БП-00001854)</t>
  </si>
  <si>
    <t>CB.xxx.xxxx.xxxx</t>
  </si>
  <si>
    <t>БП-00001651</t>
  </si>
  <si>
    <t>Котел газовый MiZUDO M18 (БП-00001651)</t>
  </si>
  <si>
    <t>Котел газовый MiZUDO M18 с шиной OpenTherm (БП-00002083)</t>
  </si>
  <si>
    <t xml:space="preserve">Котел газовый MIZUDO M18H CB.050.0224.0005.18 </t>
  </si>
  <si>
    <t xml:space="preserve">Котел газовый MIZUDO M18HP Lite CB.033.0204.0001 </t>
  </si>
  <si>
    <t xml:space="preserve">Котел газовый MIZUDO M18TH Lite One CB.033.1404.0001 </t>
  </si>
  <si>
    <t>Котел газовый MiZUDO M20 с шиной OpenTherm (БП-00002084)</t>
  </si>
  <si>
    <t>СВ.002.0224.0003.20</t>
  </si>
  <si>
    <t xml:space="preserve">Котел газовый MiZUDO M20 СВ.002.0224.0003.20 </t>
  </si>
  <si>
    <t xml:space="preserve">Котел газовый MIZUDO M20H CB.050.0224.0005.20 </t>
  </si>
  <si>
    <t>Котел газовый MIZUDO M20T CB.002.0203.001.20</t>
  </si>
  <si>
    <t xml:space="preserve">Котел газовый MIZUDO M20TH CB.002.0603.001.20 </t>
  </si>
  <si>
    <t>Котел газовый MIZUDO M24 CB.002.0224.0003</t>
  </si>
  <si>
    <t>Котел газовый MiZUDO M24 с шиной OpenTherm (БП-00002085)</t>
  </si>
  <si>
    <t>Котел газовый MIZUDO M24H CB.050.0224.0005</t>
  </si>
  <si>
    <t xml:space="preserve">Котел газовый MIZUDO M24HP Lite CB.033.0224.0001 </t>
  </si>
  <si>
    <t>СВ.050.0224.0006</t>
  </si>
  <si>
    <t xml:space="preserve">Котел газовый MIZUDO M24HP СВ.050.0224.0006 </t>
  </si>
  <si>
    <t>Котел газовый MIZUDO M24T CB.002.0203.001</t>
  </si>
  <si>
    <t>Котел газовый MIZUDO M24T CB.002.0203.001 (01 02 24/5182)</t>
  </si>
  <si>
    <t>Котел газовый MIZUDO M24T CB.002.0203.001 (01 03 24/7452)</t>
  </si>
  <si>
    <t>БП-00002038</t>
  </si>
  <si>
    <t>Котел газовый MiZUDO M24T А8 (БП-00002038)</t>
  </si>
  <si>
    <t>Котел газовый MiZUDO M24T с шиной OpenTherm, белая панель управления (БП-00002079)</t>
  </si>
  <si>
    <t>Котел газовый MiZUDO M24T с шиной OpenTherm,черная панель управления (БП-00002081)</t>
  </si>
  <si>
    <t xml:space="preserve">Котел газовый MIZUDO M24T-BLACK CB.002.0203.0006 </t>
  </si>
  <si>
    <t>Котел газовый MIZUDO M24T-WHITE CB.002.0203.0008</t>
  </si>
  <si>
    <t xml:space="preserve">Котел газовый MIZUDO M24TH CB.002.0603.001 </t>
  </si>
  <si>
    <t xml:space="preserve">Котел газовый MIZUDO M24TH Lite One CB.033.1424.0001 </t>
  </si>
  <si>
    <t>Котел газовый MiZUDO M24TH с шиной OpenTherm (БП-00001830)</t>
  </si>
  <si>
    <t>БП-00000513</t>
  </si>
  <si>
    <t>M24TK</t>
  </si>
  <si>
    <t>Котел газовый MiZUDO M24TK (БП-00000513)</t>
  </si>
  <si>
    <t>БП-00001943</t>
  </si>
  <si>
    <t>Котел газовый MiZUDO M28T А8 (БП-00001943)</t>
  </si>
  <si>
    <t>Котел газовый MiZUDO M28T с шиной OpenTherm (БП-00001855)</t>
  </si>
  <si>
    <t>Котел газовый MiZUDO M28TH с шиной OpenTherm (БП-00001831)</t>
  </si>
  <si>
    <t xml:space="preserve">Котел газовый MIZUDO M30T CB.002.0206.001.30 </t>
  </si>
  <si>
    <t xml:space="preserve">Котел газовый MIZUDO M30TH CB.002.0606.0001.30 </t>
  </si>
  <si>
    <t>Котел газовый MIZUDO M30TH CB.002.0606.0001.30 (10 04 24/1719)</t>
  </si>
  <si>
    <t xml:space="preserve">Котел газовый MIZUDO M32T CB.002.0206.001 </t>
  </si>
  <si>
    <t>Котел газовый MIZUDO M32T CB.002.0206.001 _240124/3016888</t>
  </si>
  <si>
    <t>БП-00001944</t>
  </si>
  <si>
    <t>Котел газовый MiZUDO M32T А8 (БП-00001944)</t>
  </si>
  <si>
    <t>БП-00000434</t>
  </si>
  <si>
    <t>Котел газовый MiZUDO M32T выставочный образец (БП-00000434)</t>
  </si>
  <si>
    <t>Котел газовый MIZUDO M32TH CB.002.0606.0001</t>
  </si>
  <si>
    <t>Котел газовый MiZUDO M32TH с шиной OpenTherm (БП-00001820)</t>
  </si>
  <si>
    <t>Котел газовый MiZUDO M36T с шиной OpenTherm (БП-00001845)</t>
  </si>
  <si>
    <t xml:space="preserve">Котел газовый MIZUDO M36TH CB.002.0605.001 </t>
  </si>
  <si>
    <t>БП-00001821</t>
  </si>
  <si>
    <t>Котел газовый MiZUDO M36TH с шиной OpenTherm (БП-00001821)</t>
  </si>
  <si>
    <t>Котел газовый MiZUDO M40T А8 (БП-00001957)</t>
  </si>
  <si>
    <t>БП-00001827</t>
  </si>
  <si>
    <t>Котел газовый MiZUDO M40T с шиной OpenTherm (БП-00001827)</t>
  </si>
  <si>
    <t xml:space="preserve">Котел газовый MIZUDO M40TH CB.002.0640.001 </t>
  </si>
  <si>
    <t xml:space="preserve">Котел газовый MIZUDO M44TL CB.002.0350.0001 </t>
  </si>
  <si>
    <t>БП-00001485</t>
  </si>
  <si>
    <t>Котел газовый MiZUDO M44TL выставочный образец (БП-00001485)</t>
  </si>
  <si>
    <t>Котел газовый MiZUDO M44TL с шиной OpenTherm (БП-00001819)</t>
  </si>
  <si>
    <t>Котел электрический MIZUDO M12EH JDB.C01.MIZ01.0003</t>
  </si>
  <si>
    <t>Котел электрический MIZUDO M12EHT JDB.C01.MIZ01.0004</t>
  </si>
  <si>
    <t>Котел электрический MIZUDO M6EH JDB.C01.MIZ01.0001</t>
  </si>
  <si>
    <t>Котел электрический MIZUDO M9EH JDB.C01.MIZ01.0002</t>
  </si>
  <si>
    <t>Shipment 2024.08.02</t>
  </si>
  <si>
    <t>No.</t>
  </si>
  <si>
    <t>No.Container</t>
  </si>
  <si>
    <t>Mizudo Code</t>
  </si>
  <si>
    <t>CI number</t>
  </si>
  <si>
    <t>Custom Clearance</t>
  </si>
  <si>
    <t>Bonded WH</t>
  </si>
  <si>
    <t>QTY in delivery</t>
  </si>
  <si>
    <t>QTY in Bonded WH</t>
  </si>
  <si>
    <t>B66</t>
  </si>
  <si>
    <t>SEKU6531158</t>
  </si>
  <si>
    <t>SN1231208002</t>
  </si>
  <si>
    <t>Done</t>
  </si>
  <si>
    <t>HMck</t>
  </si>
  <si>
    <t>B69</t>
  </si>
  <si>
    <t>NLRU4001570</t>
  </si>
  <si>
    <t>SN1231229002</t>
  </si>
  <si>
    <t>Tula</t>
  </si>
  <si>
    <t>B3</t>
  </si>
  <si>
    <t>TKRU4621124</t>
  </si>
  <si>
    <t>SN1240224001</t>
  </si>
  <si>
    <t>spare parts for GWH</t>
  </si>
  <si>
    <t>Not</t>
  </si>
  <si>
    <t>spare parts for GB</t>
  </si>
  <si>
    <t>B6 (B8)</t>
  </si>
  <si>
    <t>TKRU4733675</t>
  </si>
  <si>
    <t>SN1240323001C</t>
  </si>
  <si>
    <t>1.01.18.0314</t>
  </si>
  <si>
    <t>B7</t>
  </si>
  <si>
    <t>BURU6665042</t>
  </si>
  <si>
    <t>SN1240401001</t>
  </si>
  <si>
    <t>B8</t>
  </si>
  <si>
    <t>NEPU4571924</t>
  </si>
  <si>
    <t>SN1240417001A</t>
  </si>
  <si>
    <t>B10</t>
  </si>
  <si>
    <t>NEPU4558347</t>
  </si>
  <si>
    <t>SN1240417001C</t>
  </si>
  <si>
    <t>B12</t>
  </si>
  <si>
    <t>NEPU4591469</t>
  </si>
  <si>
    <t>SN1240423002C</t>
  </si>
  <si>
    <t>B13</t>
  </si>
  <si>
    <t>NEPU6005079</t>
  </si>
  <si>
    <t>SN1240510002A</t>
  </si>
  <si>
    <t>B16</t>
  </si>
  <si>
    <t>WSDU4984655</t>
  </si>
  <si>
    <t>SN1240528002A</t>
  </si>
  <si>
    <t>B17</t>
  </si>
  <si>
    <t>SNBU8157510</t>
  </si>
  <si>
    <t>SN1240528002B</t>
  </si>
  <si>
    <t>B18</t>
  </si>
  <si>
    <t>SEKU6297733</t>
  </si>
  <si>
    <t>SN1240528002C</t>
  </si>
  <si>
    <t>B19</t>
  </si>
  <si>
    <t>NEPU4587710</t>
  </si>
  <si>
    <t>SN1240528002E</t>
  </si>
  <si>
    <t>AF.05.01.0020</t>
  </si>
  <si>
    <t>40KW</t>
  </si>
  <si>
    <t>B20</t>
  </si>
  <si>
    <t>BURU6668247</t>
  </si>
  <si>
    <t>SN1240528002F</t>
  </si>
  <si>
    <t>3-10</t>
  </si>
  <si>
    <t>B22</t>
  </si>
  <si>
    <t>TBJU7215710</t>
  </si>
  <si>
    <t>SN1240606003</t>
  </si>
  <si>
    <t>B26</t>
  </si>
  <si>
    <t>SMGU8803998</t>
  </si>
  <si>
    <t>SN1240617001</t>
  </si>
  <si>
    <t>1.01.18.0032</t>
  </si>
  <si>
    <t>1.02.10.0010</t>
  </si>
  <si>
    <t>Display</t>
  </si>
  <si>
    <t>1.02.10.0031</t>
  </si>
  <si>
    <t>2.01.10.1348</t>
  </si>
  <si>
    <t>Valve</t>
  </si>
  <si>
    <t>1.02.11.0049</t>
  </si>
  <si>
    <t>Controller</t>
  </si>
  <si>
    <t>1.02.11.0048</t>
  </si>
  <si>
    <t>1.01.07.0824</t>
  </si>
  <si>
    <t>Heat exchanger</t>
  </si>
  <si>
    <t>B27</t>
  </si>
  <si>
    <t>RBGU4304597</t>
  </si>
  <si>
    <t>SN1240617002</t>
  </si>
  <si>
    <t>B28</t>
  </si>
  <si>
    <t>HPCU4311053</t>
  </si>
  <si>
    <t>SN1240709001A</t>
  </si>
  <si>
    <t>BH29</t>
  </si>
  <si>
    <t>HPCU4289480</t>
  </si>
  <si>
    <t>SN1240709001B</t>
  </si>
  <si>
    <t>B30</t>
  </si>
  <si>
    <t>GESU4927407</t>
  </si>
  <si>
    <t>SN1240716001</t>
  </si>
  <si>
    <t>B31</t>
  </si>
  <si>
    <t>GESU5257866</t>
  </si>
  <si>
    <t>B32</t>
  </si>
  <si>
    <t>LGEU8326374</t>
  </si>
  <si>
    <t>Retail plan 2024</t>
  </si>
  <si>
    <t>Codes</t>
  </si>
  <si>
    <t>Models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</si>
  <si>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</si>
  <si>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</si>
  <si>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</si>
  <si>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</si>
  <si>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</si>
  <si>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</si>
  <si>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</si>
  <si>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</si>
  <si>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</si>
  <si>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</si>
  <si>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</si>
  <si>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</si>
  <si>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Tender plan 2024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</si>
</sst>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-m"/>
  </numFmts>
  <fonts count="12">
    <font>
      <sz val="8"/>
      <color indexed="8"/>
      <name val="Arial"/>
    </font>
    <font>
      <sz val="12"/>
      <color indexed="8"/>
      <name val="Arial"/>
    </font>
    <font>
      <sz val="11"/>
      <color indexed="8"/>
      <name val="Arial"/>
    </font>
    <font>
      <b val="1"/>
      <sz val="15"/>
      <color indexed="8"/>
      <name val="Arial"/>
    </font>
    <font>
      <b val="1"/>
      <sz val="10"/>
      <color indexed="8"/>
      <name val="Arial"/>
    </font>
    <font>
      <b val="1"/>
      <sz val="10"/>
      <color indexed="12"/>
      <name val="Arial"/>
    </font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5"/>
      <color indexed="8"/>
      <name val="Calibri"/>
    </font>
    <font>
      <sz val="10"/>
      <color indexed="16"/>
      <name val="Arial"/>
    </font>
    <font>
      <sz val="10"/>
      <color indexed="17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6">
    <xf numFmtId="0" fontId="0" applyNumberFormat="0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3" applyNumberFormat="0" applyFont="1" applyFill="0" applyBorder="0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horizontal="center" vertical="center"/>
    </xf>
    <xf numFmtId="49" fontId="6" borderId="6" applyNumberFormat="1" applyFont="1" applyFill="0" applyBorder="1" applyAlignment="1" applyProtection="0">
      <alignment horizontal="center" vertical="center"/>
    </xf>
    <xf numFmtId="49" fontId="6" borderId="2" applyNumberFormat="1" applyFont="1" applyFill="0" applyBorder="1" applyAlignment="1" applyProtection="0">
      <alignment horizontal="justify" vertical="center"/>
    </xf>
    <xf numFmtId="49" fontId="6" borderId="2" applyNumberFormat="1" applyFont="1" applyFill="0" applyBorder="1" applyAlignment="1" applyProtection="0">
      <alignment horizontal="center" vertical="center"/>
    </xf>
    <xf numFmtId="49" fontId="6" borderId="2" applyNumberFormat="1" applyFont="1" applyFill="0" applyBorder="1" applyAlignment="1" applyProtection="0">
      <alignment horizontal="left" vertical="center"/>
    </xf>
    <xf numFmtId="0" fontId="6" borderId="6" applyNumberFormat="1" applyFont="1" applyFill="0" applyBorder="1" applyAlignment="1" applyProtection="0">
      <alignment horizontal="center" vertical="center"/>
    </xf>
    <xf numFmtId="0" fontId="6" borderId="6" applyNumberFormat="0" applyFont="1" applyFill="0" applyBorder="1" applyAlignment="1" applyProtection="0">
      <alignment horizontal="center" vertical="center"/>
    </xf>
    <xf numFmtId="49" fontId="6" borderId="5" applyNumberFormat="1" applyFont="1" applyFill="0" applyBorder="1" applyAlignment="1" applyProtection="0">
      <alignment horizontal="center" vertical="center"/>
    </xf>
    <xf numFmtId="49" fontId="6" borderId="7" applyNumberFormat="1" applyFont="1" applyFill="0" applyBorder="1" applyAlignment="1" applyProtection="0">
      <alignment horizontal="justify" vertical="center"/>
    </xf>
    <xf numFmtId="0" fontId="6" borderId="8" applyNumberFormat="1" applyFont="1" applyFill="0" applyBorder="1" applyAlignment="1" applyProtection="0">
      <alignment horizontal="center" vertical="center"/>
    </xf>
    <xf numFmtId="0" fontId="6" borderId="2" applyNumberFormat="1" applyFont="1" applyFill="0" applyBorder="1" applyAlignment="1" applyProtection="0">
      <alignment horizontal="center" vertical="center"/>
    </xf>
    <xf numFmtId="0" fontId="6" borderId="2" applyNumberFormat="0" applyFont="1" applyFill="0" applyBorder="1" applyAlignment="1" applyProtection="0">
      <alignment horizontal="center" vertical="center"/>
    </xf>
    <xf numFmtId="3" fontId="6" borderId="2" applyNumberFormat="1" applyFont="1" applyFill="0" applyBorder="1" applyAlignment="1" applyProtection="0">
      <alignment horizontal="center" vertical="center"/>
    </xf>
    <xf numFmtId="49" fontId="6" borderId="2" applyNumberFormat="1" applyFont="1" applyFill="0" applyBorder="1" applyAlignment="1" applyProtection="0">
      <alignment vertical="center"/>
    </xf>
    <xf numFmtId="59" fontId="6" borderId="2" applyNumberFormat="1" applyFont="1" applyFill="0" applyBorder="1" applyAlignment="1" applyProtection="0">
      <alignment horizontal="center" vertical="center"/>
    </xf>
    <xf numFmtId="0" fontId="6" borderId="2" applyNumberFormat="0" applyFont="1" applyFill="0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center" vertical="center"/>
    </xf>
    <xf numFmtId="49" fontId="6" borderId="10" applyNumberFormat="1" applyFont="1" applyFill="0" applyBorder="1" applyAlignment="1" applyProtection="0">
      <alignment vertical="center"/>
    </xf>
    <xf numFmtId="59" fontId="6" borderId="10" applyNumberFormat="1" applyFont="1" applyFill="0" applyBorder="1" applyAlignment="1" applyProtection="0">
      <alignment horizontal="center" vertical="center"/>
    </xf>
    <xf numFmtId="3" fontId="6" borderId="10" applyNumberFormat="1" applyFont="1" applyFill="0" applyBorder="1" applyAlignment="1" applyProtection="0">
      <alignment horizontal="center" vertical="center"/>
    </xf>
    <xf numFmtId="49" fontId="6" borderId="5" applyNumberFormat="1" applyFont="1" applyFill="0" applyBorder="1" applyAlignment="1" applyProtection="0">
      <alignment vertical="center"/>
    </xf>
    <xf numFmtId="3" fontId="6" borderId="5" applyNumberFormat="1" applyFont="1" applyFill="0" applyBorder="1" applyAlignment="1" applyProtection="0">
      <alignment horizontal="center" vertical="center"/>
    </xf>
    <xf numFmtId="59" fontId="6" borderId="5" applyNumberFormat="1" applyFont="1" applyFill="0" applyBorder="1" applyAlignment="1" applyProtection="0">
      <alignment horizontal="center" vertical="center"/>
    </xf>
    <xf numFmtId="49" fontId="6" borderId="5" applyNumberFormat="1" applyFont="1" applyFill="0" applyBorder="1" applyAlignment="1" applyProtection="0">
      <alignment vertical="bottom"/>
    </xf>
    <xf numFmtId="49" fontId="6" borderId="5" applyNumberFormat="1" applyFont="1" applyFill="0" applyBorder="1" applyAlignment="1" applyProtection="0">
      <alignment horizontal="justify" vertical="center"/>
    </xf>
    <xf numFmtId="0" fontId="2" applyNumberFormat="1" applyFont="1" applyFill="0" applyBorder="0" applyAlignment="1" applyProtection="0">
      <alignment vertical="bottom"/>
    </xf>
    <xf numFmtId="0" fontId="9" applyNumberFormat="0" applyFont="1" applyFill="0" applyBorder="0" applyAlignment="1" applyProtection="0">
      <alignment horizontal="center" vertical="center"/>
    </xf>
    <xf numFmtId="49" fontId="4" fillId="3" borderId="10" applyNumberFormat="1" applyFont="1" applyFill="1" applyBorder="1" applyAlignment="1" applyProtection="0">
      <alignment vertical="center"/>
    </xf>
    <xf numFmtId="49" fontId="4" fillId="3" borderId="11" applyNumberFormat="1" applyFont="1" applyFill="1" applyBorder="1" applyAlignment="1" applyProtection="0">
      <alignment horizontal="center" vertical="center"/>
    </xf>
    <xf numFmtId="49" fontId="10" borderId="12" applyNumberFormat="1" applyFont="1" applyFill="0" applyBorder="1" applyAlignment="1" applyProtection="0">
      <alignment vertical="bottom"/>
    </xf>
    <xf numFmtId="49" fontId="6" borderId="10" applyNumberFormat="1" applyFont="1" applyFill="0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center"/>
    </xf>
    <xf numFmtId="49" fontId="4" fillId="3" borderId="13" applyNumberFormat="1" applyFont="1" applyFill="1" applyBorder="1" applyAlignment="1" applyProtection="0">
      <alignment horizontal="center" vertical="center"/>
    </xf>
    <xf numFmtId="49" fontId="10" borderId="14" applyNumberFormat="1" applyFont="1" applyFill="0" applyBorder="1" applyAlignment="1" applyProtection="0">
      <alignment vertical="bottom"/>
    </xf>
    <xf numFmtId="49" fontId="11" borderId="14" applyNumberFormat="1" applyFont="1" applyFill="0" applyBorder="1" applyAlignment="1" applyProtection="0">
      <alignment vertical="bottom"/>
    </xf>
    <xf numFmtId="0" fontId="4" fillId="3" borderId="13" applyNumberFormat="0" applyFont="1" applyFill="1" applyBorder="1" applyAlignment="1" applyProtection="0">
      <alignment horizontal="center" vertical="center"/>
    </xf>
    <xf numFmtId="49" fontId="6" borderId="14" applyNumberFormat="1" applyFont="1" applyFill="0" applyBorder="1" applyAlignment="1" applyProtection="0">
      <alignment vertical="bottom"/>
    </xf>
    <xf numFmtId="3" fontId="6" borderId="5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3" fontId="6" borderId="12" applyNumberFormat="1" applyFont="1" applyFill="0" applyBorder="1" applyAlignment="1" applyProtection="0">
      <alignment horizontal="center" vertical="bottom"/>
    </xf>
    <xf numFmtId="3" fontId="6" borderId="10" applyNumberFormat="1" applyFont="1" applyFill="0" applyBorder="1" applyAlignment="1" applyProtection="0">
      <alignment horizontal="center" vertical="bottom"/>
    </xf>
    <xf numFmtId="3" fontId="6" borderId="14" applyNumberFormat="1" applyFont="1" applyFill="0" applyBorder="1" applyAlignment="1" applyProtection="0">
      <alignment horizontal="center" vertical="bottom"/>
    </xf>
    <xf numFmtId="3" fontId="6" borderId="5" applyNumberFormat="1" applyFont="1" applyFill="0" applyBorder="1" applyAlignment="1" applyProtection="0">
      <alignment horizontal="center" vertical="bottom"/>
    </xf>
    <xf numFmtId="49" fontId="5" fillId="3" borderId="5" applyNumberFormat="1" applyFont="1" applyFill="1" applyBorder="1" applyAlignment="1" applyProtection="0">
      <alignment vertical="center"/>
    </xf>
    <xf numFmtId="0" fontId="2" applyNumberFormat="1" applyFont="1" applyFill="0" applyBorder="0" applyAlignment="1" applyProtection="0">
      <alignment vertical="bottom"/>
    </xf>
    <xf numFmtId="3" fontId="6" borderId="12" applyNumberFormat="1" applyFont="1" applyFill="0" applyBorder="1" applyAlignment="1" applyProtection="0">
      <alignment horizontal="center" vertical="center"/>
    </xf>
    <xf numFmtId="3" fontId="6" borderId="14" applyNumberFormat="1" applyFont="1" applyFill="0" applyBorder="1" applyAlignment="1" applyProtection="0">
      <alignment horizontal="center" vertical="center"/>
    </xf>
    <xf numFmtId="0" fontId="6" borderId="5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a5a5a5"/>
      <rgbColor rgb="ffff2600"/>
      <rgbColor rgb="ff3f3f3f"/>
      <rgbColor rgb="ffff0000"/>
      <rgbColor rgb="ffdbdbdb"/>
      <rgbColor rgb="ff007f00"/>
      <rgbColor rgb="ff008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60"/>
  <sheetViews>
    <sheetView workbookViewId="0" showGridLines="0" defaultGridColor="1">
      <pane topLeftCell="A3" xSplit="0" ySplit="2" activePane="bottomLeft" state="frozen"/>
    </sheetView>
  </sheetViews>
  <sheetFormatPr defaultColWidth="10.6" defaultRowHeight="14.25" customHeight="1" outlineLevelRow="0" outlineLevelCol="0"/>
  <cols>
    <col min="1" max="1" width="10.8125" style="1" customWidth="1"/>
    <col min="2" max="2" width="26.2188" style="1" customWidth="1"/>
    <col min="3" max="3" hidden="1" width="10.6" style="1" customWidth="1"/>
    <col min="4" max="4" width="14.375" style="1" customWidth="1"/>
    <col min="5" max="5" hidden="1" width="10.6" style="1" customWidth="1"/>
    <col min="6" max="6" width="14.375" style="1" customWidth="1"/>
    <col min="7" max="7" width="19.8984" style="1" customWidth="1"/>
    <col min="8" max="16384" width="10.6016" style="1" customWidth="1"/>
  </cols>
  <sheetData>
    <row r="1" ht="17.45" customHeight="1">
      <c r="A1" t="s" s="2">
        <v>0</v>
      </c>
      <c r="B1" s="2"/>
      <c r="C1" s="2"/>
      <c r="D1" s="2"/>
      <c r="E1" s="2"/>
      <c r="F1" s="2"/>
      <c r="G1" s="2"/>
    </row>
    <row r="2" ht="13.65" customHeight="1">
      <c r="A2" t="s" s="3">
        <v>1</v>
      </c>
      <c r="B2" t="s" s="4">
        <v>2</v>
      </c>
      <c r="C2" t="s" s="4">
        <v>3</v>
      </c>
      <c r="D2" t="s" s="5">
        <v>4</v>
      </c>
      <c r="E2" t="s" s="6">
        <v>5</v>
      </c>
      <c r="F2" t="s" s="7">
        <v>6</v>
      </c>
      <c r="G2" t="s" s="7">
        <v>7</v>
      </c>
    </row>
    <row r="3" ht="9" customHeight="1" hidden="1">
      <c r="A3" t="s" s="8">
        <v>8</v>
      </c>
      <c r="B3" t="s" s="9">
        <v>9</v>
      </c>
      <c r="C3" t="s" s="10">
        <v>10</v>
      </c>
      <c r="D3" t="s" s="10">
        <v>11</v>
      </c>
      <c r="E3" t="s" s="11">
        <v>12</v>
      </c>
      <c r="F3" s="12">
        <f>_xlfn.SUMIFS('1C_stocks_2024.08.02'!$E$2:$E$331,'1C_stocks_2024.08.02'!$A$2:$A$331,B3,'1C_stocks_2024.08.02'!$B$2:$B$331,C3,'1C_stocks_2024.08.02'!$C$2:$C$331,D3)</f>
        <v>0</v>
      </c>
      <c r="G3" s="13"/>
    </row>
    <row r="4" ht="9" customHeight="1" hidden="1">
      <c r="A4" t="s" s="14">
        <v>13</v>
      </c>
      <c r="B4" t="s" s="15">
        <v>9</v>
      </c>
      <c r="C4" t="s" s="10">
        <v>10</v>
      </c>
      <c r="D4" t="s" s="10">
        <v>11</v>
      </c>
      <c r="E4" t="s" s="11">
        <v>12</v>
      </c>
      <c r="F4" s="12">
        <f>_xlfn.SUMIFS('retail_plan'!$J$3:$J$33,'retail_plan'!$A$3:$A$33,B4,'retail_plan'!$B$3:$B$33,D4)</f>
        <v>0</v>
      </c>
      <c r="G4" s="13"/>
    </row>
    <row r="5" ht="9" customHeight="1" hidden="1">
      <c r="A5" t="s" s="14">
        <v>14</v>
      </c>
      <c r="B5" t="s" s="15">
        <v>9</v>
      </c>
      <c r="C5" t="s" s="10">
        <v>10</v>
      </c>
      <c r="D5" t="s" s="10">
        <v>11</v>
      </c>
      <c r="E5" t="s" s="11">
        <v>12</v>
      </c>
      <c r="F5" s="12">
        <f>_xlfn.SUMIFS('shipment'!$K$3:$K$117,'shipment'!$C$3:$C$117,B5,'shipment'!$D$3:$D$117,D5)</f>
        <v>0</v>
      </c>
      <c r="G5" s="12">
        <f>F4-F3</f>
        <v>0</v>
      </c>
    </row>
    <row r="6" ht="9" customHeight="1" hidden="1">
      <c r="A6" t="s" s="8">
        <v>8</v>
      </c>
      <c r="B6" t="s" s="9">
        <v>15</v>
      </c>
      <c r="C6" t="s" s="10">
        <v>10</v>
      </c>
      <c r="D6" t="s" s="10">
        <v>16</v>
      </c>
      <c r="E6" t="s" s="11">
        <v>17</v>
      </c>
      <c r="F6" s="12">
        <f>_xlfn.SUMIFS('1C_stocks_2024.08.02'!$E$2:$E$331,'1C_stocks_2024.08.02'!$A$2:$A$331,B6,'1C_stocks_2024.08.02'!$B$2:$B$331,C6,'1C_stocks_2024.08.02'!$C$2:$C$331,D6)</f>
        <v>0</v>
      </c>
      <c r="G6" s="13"/>
    </row>
    <row r="7" ht="9" customHeight="1" hidden="1">
      <c r="A7" t="s" s="14">
        <v>13</v>
      </c>
      <c r="B7" t="s" s="15">
        <v>15</v>
      </c>
      <c r="C7" t="s" s="10">
        <v>10</v>
      </c>
      <c r="D7" t="s" s="10">
        <v>16</v>
      </c>
      <c r="E7" t="s" s="11">
        <v>17</v>
      </c>
      <c r="F7" s="12">
        <f>_xlfn.SUMIFS('retail_plan'!$J$3:$J$33,'retail_plan'!$A$3:$A$33,B7,'retail_plan'!$B$3:$B$33,D7)</f>
        <v>0</v>
      </c>
      <c r="G7" s="13"/>
    </row>
    <row r="8" ht="9" customHeight="1" hidden="1">
      <c r="A8" t="s" s="14">
        <v>14</v>
      </c>
      <c r="B8" t="s" s="15">
        <v>15</v>
      </c>
      <c r="C8" t="s" s="10">
        <v>10</v>
      </c>
      <c r="D8" t="s" s="10">
        <v>16</v>
      </c>
      <c r="E8" t="s" s="11">
        <v>17</v>
      </c>
      <c r="F8" s="12">
        <f>_xlfn.SUMIFS('shipment'!$K$3:$K$117,'shipment'!$C$3:$C$117,B8,'shipment'!$D$3:$D$117,D8)</f>
        <v>0</v>
      </c>
      <c r="G8" s="12">
        <f>F7-F6</f>
        <v>0</v>
      </c>
    </row>
    <row r="9" ht="9" customHeight="1" hidden="1">
      <c r="A9" t="s" s="8">
        <v>8</v>
      </c>
      <c r="B9" t="s" s="9">
        <v>18</v>
      </c>
      <c r="C9" t="s" s="10">
        <v>10</v>
      </c>
      <c r="D9" t="s" s="10">
        <v>19</v>
      </c>
      <c r="E9" t="s" s="11">
        <v>20</v>
      </c>
      <c r="F9" s="12">
        <f>_xlfn.SUMIFS('1C_stocks_2024.08.02'!$E$2:$E$331,'1C_stocks_2024.08.02'!$A$2:$A$331,B9,'1C_stocks_2024.08.02'!$B$2:$B$331,C9,'1C_stocks_2024.08.02'!$C$2:$C$331,D9)</f>
        <v>0</v>
      </c>
      <c r="G9" s="13"/>
    </row>
    <row r="10" ht="9" customHeight="1" hidden="1">
      <c r="A10" t="s" s="14">
        <v>13</v>
      </c>
      <c r="B10" t="s" s="15">
        <v>18</v>
      </c>
      <c r="C10" t="s" s="10">
        <v>10</v>
      </c>
      <c r="D10" t="s" s="10">
        <v>19</v>
      </c>
      <c r="E10" t="s" s="11">
        <v>20</v>
      </c>
      <c r="F10" s="12">
        <f>_xlfn.SUMIFS('retail_plan'!$J$3:$J$33,'retail_plan'!$A$3:$A$33,B10,'retail_plan'!$B$3:$B$33,D10)</f>
        <v>0</v>
      </c>
      <c r="G10" s="13"/>
    </row>
    <row r="11" ht="9" customHeight="1" hidden="1">
      <c r="A11" t="s" s="14">
        <v>14</v>
      </c>
      <c r="B11" t="s" s="15">
        <v>18</v>
      </c>
      <c r="C11" t="s" s="10">
        <v>10</v>
      </c>
      <c r="D11" t="s" s="10">
        <v>19</v>
      </c>
      <c r="E11" t="s" s="11">
        <v>20</v>
      </c>
      <c r="F11" s="12">
        <f>_xlfn.SUMIFS('shipment'!$K$3:$K$117,'shipment'!$C$3:$C$117,B11,'shipment'!$D$3:$D$117,D11)</f>
        <v>0</v>
      </c>
      <c r="G11" s="12">
        <f>F10-F9</f>
        <v>0</v>
      </c>
    </row>
    <row r="12" ht="9" customHeight="1" hidden="1">
      <c r="A12" t="s" s="8">
        <v>8</v>
      </c>
      <c r="B12" t="s" s="9">
        <v>21</v>
      </c>
      <c r="C12" t="s" s="10">
        <v>10</v>
      </c>
      <c r="D12" t="s" s="10">
        <v>22</v>
      </c>
      <c r="E12" t="s" s="11">
        <v>23</v>
      </c>
      <c r="F12" s="12">
        <f>_xlfn.SUMIFS('1C_stocks_2024.08.02'!$E$2:$E$331,'1C_stocks_2024.08.02'!$A$2:$A$331,B12,'1C_stocks_2024.08.02'!$B$2:$B$331,C12,'1C_stocks_2024.08.02'!$C$2:$C$331,D12)</f>
        <v>0</v>
      </c>
      <c r="G12" s="13"/>
    </row>
    <row r="13" ht="9" customHeight="1" hidden="1">
      <c r="A13" t="s" s="14">
        <v>13</v>
      </c>
      <c r="B13" t="s" s="15">
        <v>21</v>
      </c>
      <c r="C13" t="s" s="10">
        <v>10</v>
      </c>
      <c r="D13" t="s" s="10">
        <v>22</v>
      </c>
      <c r="E13" t="s" s="11">
        <v>23</v>
      </c>
      <c r="F13" s="12">
        <f>_xlfn.SUMIFS('retail_plan'!$J$3:$J$33,'retail_plan'!$A$3:$A$33,B13,'retail_plan'!$B$3:$B$33,D13)</f>
        <v>0</v>
      </c>
      <c r="G13" s="13"/>
    </row>
    <row r="14" ht="9" customHeight="1" hidden="1">
      <c r="A14" t="s" s="14">
        <v>14</v>
      </c>
      <c r="B14" t="s" s="15">
        <v>21</v>
      </c>
      <c r="C14" t="s" s="10">
        <v>10</v>
      </c>
      <c r="D14" t="s" s="10">
        <v>22</v>
      </c>
      <c r="E14" t="s" s="11">
        <v>23</v>
      </c>
      <c r="F14" s="12">
        <f>_xlfn.SUMIFS('shipment'!$K$3:$K$117,'shipment'!$C$3:$C$117,B14,'shipment'!$D$3:$D$117,D14)</f>
        <v>0</v>
      </c>
      <c r="G14" s="12">
        <f>F13-F12</f>
        <v>0</v>
      </c>
    </row>
    <row r="15" ht="9" customHeight="1" hidden="1">
      <c r="A15" t="s" s="8">
        <v>8</v>
      </c>
      <c r="B15" t="s" s="9">
        <v>24</v>
      </c>
      <c r="C15" t="s" s="10">
        <v>10</v>
      </c>
      <c r="D15" t="s" s="10">
        <v>25</v>
      </c>
      <c r="E15" t="s" s="11">
        <v>26</v>
      </c>
      <c r="F15" s="12">
        <f>_xlfn.SUMIFS('1C_stocks_2024.08.02'!$E$2:$E$331,'1C_stocks_2024.08.02'!$A$2:$A$331,B15,'1C_stocks_2024.08.02'!$B$2:$B$331,C15,'1C_stocks_2024.08.02'!$C$2:$C$331,D15)</f>
        <v>0</v>
      </c>
      <c r="G15" s="13"/>
    </row>
    <row r="16" ht="9" customHeight="1" hidden="1">
      <c r="A16" t="s" s="14">
        <v>13</v>
      </c>
      <c r="B16" t="s" s="15">
        <v>24</v>
      </c>
      <c r="C16" t="s" s="10">
        <v>10</v>
      </c>
      <c r="D16" t="s" s="10">
        <v>25</v>
      </c>
      <c r="E16" t="s" s="11">
        <v>26</v>
      </c>
      <c r="F16" s="12">
        <f>_xlfn.SUMIFS('retail_plan'!$J$3:$J$33,'retail_plan'!$A$3:$A$33,B16,'retail_plan'!$B$3:$B$33,D16)</f>
        <v>0</v>
      </c>
      <c r="G16" s="13"/>
    </row>
    <row r="17" ht="9" customHeight="1" hidden="1">
      <c r="A17" t="s" s="14">
        <v>14</v>
      </c>
      <c r="B17" t="s" s="15">
        <v>24</v>
      </c>
      <c r="C17" t="s" s="10">
        <v>10</v>
      </c>
      <c r="D17" t="s" s="10">
        <v>25</v>
      </c>
      <c r="E17" t="s" s="11">
        <v>26</v>
      </c>
      <c r="F17" s="12">
        <f>_xlfn.SUMIFS('shipment'!$K$3:$K$117,'shipment'!$C$3:$C$117,B17,'shipment'!$D$3:$D$117,D17)</f>
        <v>0</v>
      </c>
      <c r="G17" s="12">
        <f>F16-F15</f>
        <v>0</v>
      </c>
    </row>
    <row r="18" ht="9" customHeight="1" hidden="1">
      <c r="A18" t="s" s="8">
        <v>8</v>
      </c>
      <c r="B18" t="s" s="9">
        <v>27</v>
      </c>
      <c r="C18" t="s" s="10">
        <v>10</v>
      </c>
      <c r="D18" t="s" s="10">
        <v>28</v>
      </c>
      <c r="E18" t="s" s="11">
        <v>29</v>
      </c>
      <c r="F18" s="12">
        <f>_xlfn.SUMIFS('1C_stocks_2024.08.02'!$E$2:$E$331,'1C_stocks_2024.08.02'!$A$2:$A$331,B18,'1C_stocks_2024.08.02'!$B$2:$B$331,C18,'1C_stocks_2024.08.02'!$C$2:$C$331,D18)</f>
        <v>0</v>
      </c>
      <c r="G18" s="13"/>
    </row>
    <row r="19" ht="9" customHeight="1" hidden="1">
      <c r="A19" t="s" s="14">
        <v>13</v>
      </c>
      <c r="B19" t="s" s="15">
        <v>27</v>
      </c>
      <c r="C19" t="s" s="10">
        <v>10</v>
      </c>
      <c r="D19" t="s" s="10">
        <v>28</v>
      </c>
      <c r="E19" t="s" s="11">
        <v>29</v>
      </c>
      <c r="F19" s="12">
        <f>_xlfn.SUMIFS('retail_plan'!$J$3:$J$33,'retail_plan'!$A$3:$A$33,B19,'retail_plan'!$B$3:$B$33,D19)</f>
        <v>0</v>
      </c>
      <c r="G19" s="13"/>
    </row>
    <row r="20" ht="9" customHeight="1" hidden="1">
      <c r="A20" t="s" s="14">
        <v>14</v>
      </c>
      <c r="B20" t="s" s="15">
        <v>27</v>
      </c>
      <c r="C20" t="s" s="10">
        <v>10</v>
      </c>
      <c r="D20" t="s" s="10">
        <v>28</v>
      </c>
      <c r="E20" t="s" s="11">
        <v>29</v>
      </c>
      <c r="F20" s="12">
        <f>_xlfn.SUMIFS('shipment'!$K$3:$K$117,'shipment'!$C$3:$C$117,B20,'shipment'!$D$3:$D$117,D20)</f>
        <v>0</v>
      </c>
      <c r="G20" s="12">
        <f>F19-F18</f>
        <v>0</v>
      </c>
    </row>
    <row r="21" ht="9" customHeight="1" hidden="1">
      <c r="A21" t="s" s="8">
        <v>8</v>
      </c>
      <c r="B21" t="s" s="9">
        <v>30</v>
      </c>
      <c r="C21" t="s" s="10">
        <v>10</v>
      </c>
      <c r="D21" t="s" s="10">
        <v>31</v>
      </c>
      <c r="E21" t="s" s="11">
        <v>32</v>
      </c>
      <c r="F21" s="12">
        <f>_xlfn.SUMIFS('1C_stocks_2024.08.02'!$E$2:$E$331,'1C_stocks_2024.08.02'!$A$2:$A$331,B21,'1C_stocks_2024.08.02'!$B$2:$B$331,C21,'1C_stocks_2024.08.02'!$C$2:$C$331,D21)</f>
        <v>0</v>
      </c>
      <c r="G21" s="13"/>
    </row>
    <row r="22" ht="9" customHeight="1" hidden="1">
      <c r="A22" t="s" s="14">
        <v>13</v>
      </c>
      <c r="B22" t="s" s="15">
        <v>30</v>
      </c>
      <c r="C22" t="s" s="10">
        <v>10</v>
      </c>
      <c r="D22" t="s" s="10">
        <v>31</v>
      </c>
      <c r="E22" t="s" s="11">
        <v>32</v>
      </c>
      <c r="F22" s="12">
        <f>_xlfn.SUMIFS('retail_plan'!$J$3:$J$33,'retail_plan'!$A$3:$A$33,B22,'retail_plan'!$B$3:$B$33,D22)</f>
        <v>0</v>
      </c>
      <c r="G22" s="13"/>
    </row>
    <row r="23" ht="9" customHeight="1" hidden="1">
      <c r="A23" t="s" s="14">
        <v>14</v>
      </c>
      <c r="B23" t="s" s="15">
        <v>30</v>
      </c>
      <c r="C23" t="s" s="10">
        <v>10</v>
      </c>
      <c r="D23" t="s" s="10">
        <v>31</v>
      </c>
      <c r="E23" t="s" s="11">
        <v>32</v>
      </c>
      <c r="F23" s="12">
        <f>_xlfn.SUMIFS('shipment'!$K$3:$K$117,'shipment'!$C$3:$C$117,B23,'shipment'!$D$3:$D$117,D23)</f>
        <v>0</v>
      </c>
      <c r="G23" s="12">
        <f>F22-F21</f>
        <v>0</v>
      </c>
    </row>
    <row r="24" ht="9" customHeight="1" hidden="1">
      <c r="A24" t="s" s="8">
        <v>8</v>
      </c>
      <c r="B24" t="s" s="9">
        <v>33</v>
      </c>
      <c r="C24" t="s" s="10">
        <v>10</v>
      </c>
      <c r="D24" t="s" s="10">
        <v>34</v>
      </c>
      <c r="E24" t="s" s="11">
        <v>35</v>
      </c>
      <c r="F24" s="12">
        <f>_xlfn.SUMIFS('1C_stocks_2024.08.02'!$E$2:$E$331,'1C_stocks_2024.08.02'!$A$2:$A$331,B24,'1C_stocks_2024.08.02'!$B$2:$B$331,C24,'1C_stocks_2024.08.02'!$C$2:$C$331,D24)</f>
        <v>0</v>
      </c>
      <c r="G24" s="13"/>
    </row>
    <row r="25" ht="9" customHeight="1" hidden="1">
      <c r="A25" t="s" s="14">
        <v>13</v>
      </c>
      <c r="B25" t="s" s="15">
        <v>33</v>
      </c>
      <c r="C25" t="s" s="10">
        <v>10</v>
      </c>
      <c r="D25" t="s" s="10">
        <v>34</v>
      </c>
      <c r="E25" t="s" s="11">
        <v>35</v>
      </c>
      <c r="F25" s="12">
        <f>_xlfn.SUMIFS('retail_plan'!$J$3:$J$33,'retail_plan'!$A$3:$A$33,B25,'retail_plan'!$B$3:$B$33,D25)</f>
        <v>0</v>
      </c>
      <c r="G25" s="13"/>
    </row>
    <row r="26" ht="9" customHeight="1" hidden="1">
      <c r="A26" t="s" s="14">
        <v>14</v>
      </c>
      <c r="B26" t="s" s="15">
        <v>33</v>
      </c>
      <c r="C26" t="s" s="10">
        <v>10</v>
      </c>
      <c r="D26" t="s" s="10">
        <v>34</v>
      </c>
      <c r="E26" t="s" s="11">
        <v>35</v>
      </c>
      <c r="F26" s="12">
        <f>_xlfn.SUMIFS('shipment'!$K$3:$K$117,'shipment'!$C$3:$C$117,B26,'shipment'!$D$3:$D$117,D26)</f>
        <v>0</v>
      </c>
      <c r="G26" s="12">
        <f>F25-F24</f>
        <v>0</v>
      </c>
    </row>
    <row r="27" ht="9" customHeight="1" hidden="1">
      <c r="A27" t="s" s="8">
        <v>8</v>
      </c>
      <c r="B27" t="s" s="9">
        <v>36</v>
      </c>
      <c r="C27" t="s" s="10">
        <v>10</v>
      </c>
      <c r="D27" t="s" s="10">
        <v>37</v>
      </c>
      <c r="E27" t="s" s="11">
        <v>38</v>
      </c>
      <c r="F27" s="12">
        <f>_xlfn.SUMIFS('1C_stocks_2024.08.02'!$E$2:$E$331,'1C_stocks_2024.08.02'!$A$2:$A$331,B27,'1C_stocks_2024.08.02'!$B$2:$B$331,C27,'1C_stocks_2024.08.02'!$C$2:$C$331,D27)</f>
        <v>0</v>
      </c>
      <c r="G27" s="13"/>
    </row>
    <row r="28" ht="9" customHeight="1" hidden="1">
      <c r="A28" t="s" s="14">
        <v>13</v>
      </c>
      <c r="B28" t="s" s="15">
        <v>36</v>
      </c>
      <c r="C28" t="s" s="10">
        <v>10</v>
      </c>
      <c r="D28" t="s" s="10">
        <v>37</v>
      </c>
      <c r="E28" t="s" s="11">
        <v>38</v>
      </c>
      <c r="F28" s="12">
        <f>_xlfn.SUMIFS('retail_plan'!$J$3:$J$33,'retail_plan'!$A$3:$A$33,B28,'retail_plan'!$B$3:$B$33,D28)</f>
        <v>0</v>
      </c>
      <c r="G28" s="13"/>
    </row>
    <row r="29" ht="9" customHeight="1" hidden="1">
      <c r="A29" t="s" s="14">
        <v>14</v>
      </c>
      <c r="B29" t="s" s="15">
        <v>36</v>
      </c>
      <c r="C29" t="s" s="10">
        <v>10</v>
      </c>
      <c r="D29" t="s" s="10">
        <v>37</v>
      </c>
      <c r="E29" t="s" s="11">
        <v>38</v>
      </c>
      <c r="F29" s="12">
        <f>_xlfn.SUMIFS('shipment'!$K$3:$K$117,'shipment'!$C$3:$C$117,B29,'shipment'!$D$3:$D$117,D29)</f>
        <v>0</v>
      </c>
      <c r="G29" s="12">
        <f>F28-F27</f>
        <v>0</v>
      </c>
    </row>
    <row r="30" ht="9" customHeight="1" hidden="1">
      <c r="A30" t="s" s="8">
        <v>8</v>
      </c>
      <c r="B30" t="s" s="9">
        <v>39</v>
      </c>
      <c r="C30" t="s" s="10">
        <v>10</v>
      </c>
      <c r="D30" t="s" s="10">
        <v>40</v>
      </c>
      <c r="E30" t="s" s="11">
        <v>41</v>
      </c>
      <c r="F30" s="12">
        <f>_xlfn.SUMIFS('1C_stocks_2024.08.02'!$E$2:$E$331,'1C_stocks_2024.08.02'!$A$2:$A$331,B30,'1C_stocks_2024.08.02'!$B$2:$B$331,C30,'1C_stocks_2024.08.02'!$C$2:$C$331,D30)</f>
        <v>106</v>
      </c>
      <c r="G30" s="13"/>
    </row>
    <row r="31" ht="9" customHeight="1" hidden="1">
      <c r="A31" t="s" s="14">
        <v>13</v>
      </c>
      <c r="B31" t="s" s="15">
        <v>39</v>
      </c>
      <c r="C31" t="s" s="10">
        <v>10</v>
      </c>
      <c r="D31" t="s" s="10">
        <v>40</v>
      </c>
      <c r="E31" t="s" s="11">
        <v>41</v>
      </c>
      <c r="F31" s="12">
        <f>_xlfn.SUMIFS('retail_plan'!$J$3:$J$33,'retail_plan'!$A$3:$A$33,B31,'retail_plan'!$B$3:$B$33,D31)</f>
        <v>200</v>
      </c>
      <c r="G31" s="13"/>
    </row>
    <row r="32" ht="13.65" customHeight="1">
      <c r="A32" t="s" s="14">
        <v>14</v>
      </c>
      <c r="B32" t="s" s="15">
        <v>39</v>
      </c>
      <c r="C32" t="s" s="10">
        <v>10</v>
      </c>
      <c r="D32" t="s" s="10">
        <v>40</v>
      </c>
      <c r="E32" t="s" s="11">
        <v>41</v>
      </c>
      <c r="F32" s="16">
        <f>_xlfn.SUMIFS('shipment'!$K$3:$K$117,'shipment'!$C$3:$C$117,B32,'shipment'!$D$3:$D$117,D32)</f>
        <v>0</v>
      </c>
      <c r="G32" s="16">
        <f>F31-F30</f>
        <v>94</v>
      </c>
    </row>
    <row r="33" ht="9" customHeight="1" hidden="1">
      <c r="A33" t="s" s="8">
        <v>8</v>
      </c>
      <c r="B33" t="s" s="9">
        <v>42</v>
      </c>
      <c r="C33" t="s" s="10">
        <v>10</v>
      </c>
      <c r="D33" t="s" s="10">
        <v>43</v>
      </c>
      <c r="E33" t="s" s="11">
        <v>44</v>
      </c>
      <c r="F33" s="17">
        <f>_xlfn.SUMIFS('1C_stocks_2024.08.02'!$E$2:$E$331,'1C_stocks_2024.08.02'!$A$2:$A$331,B33,'1C_stocks_2024.08.02'!$B$2:$B$331,C33,'1C_stocks_2024.08.02'!$C$2:$C$331,D33)</f>
        <v>202</v>
      </c>
      <c r="G33" s="18"/>
    </row>
    <row r="34" ht="9" customHeight="1" hidden="1">
      <c r="A34" t="s" s="14">
        <v>13</v>
      </c>
      <c r="B34" t="s" s="15">
        <v>42</v>
      </c>
      <c r="C34" t="s" s="10">
        <v>10</v>
      </c>
      <c r="D34" t="s" s="10">
        <v>43</v>
      </c>
      <c r="E34" t="s" s="11">
        <v>44</v>
      </c>
      <c r="F34" s="17">
        <f>_xlfn.SUMIFS('retail_plan'!$J$3:$J$33,'retail_plan'!$A$3:$A$33,B34,'retail_plan'!$B$3:$B$33,D34)</f>
        <v>240</v>
      </c>
      <c r="G34" s="18"/>
    </row>
    <row r="35" ht="13.65" customHeight="1">
      <c r="A35" t="s" s="14">
        <v>14</v>
      </c>
      <c r="B35" t="s" s="15">
        <v>42</v>
      </c>
      <c r="C35" t="s" s="10">
        <v>10</v>
      </c>
      <c r="D35" t="s" s="10">
        <v>43</v>
      </c>
      <c r="E35" t="s" s="11">
        <v>44</v>
      </c>
      <c r="F35" s="17">
        <f>_xlfn.SUMIFS('shipment'!$K$3:$K$117,'shipment'!$C$3:$C$117,B35,'shipment'!$D$3:$D$117,D35)</f>
        <v>0</v>
      </c>
      <c r="G35" s="17">
        <f>F34-F33</f>
        <v>38</v>
      </c>
    </row>
    <row r="36" ht="9" customHeight="1" hidden="1">
      <c r="A36" t="s" s="8">
        <v>8</v>
      </c>
      <c r="B36" t="s" s="9">
        <v>45</v>
      </c>
      <c r="C36" t="s" s="10">
        <v>10</v>
      </c>
      <c r="D36" t="s" s="10">
        <v>46</v>
      </c>
      <c r="E36" t="s" s="11">
        <v>47</v>
      </c>
      <c r="F36" s="17">
        <f>_xlfn.SUMIFS('1C_stocks_2024.08.02'!$E$2:$E$331,'1C_stocks_2024.08.02'!$A$2:$A$331,B36,'1C_stocks_2024.08.02'!$B$2:$B$331,C36,'1C_stocks_2024.08.02'!$C$2:$C$331,D36)</f>
        <v>282</v>
      </c>
      <c r="G36" s="18"/>
    </row>
    <row r="37" ht="9" customHeight="1" hidden="1">
      <c r="A37" t="s" s="14">
        <v>13</v>
      </c>
      <c r="B37" t="s" s="15">
        <v>45</v>
      </c>
      <c r="C37" t="s" s="10">
        <v>10</v>
      </c>
      <c r="D37" t="s" s="10">
        <v>46</v>
      </c>
      <c r="E37" t="s" s="11">
        <v>47</v>
      </c>
      <c r="F37" s="17">
        <f>_xlfn.SUMIFS('retail_plan'!$J$3:$J$33,'retail_plan'!$A$3:$A$33,B37,'retail_plan'!$B$3:$B$33,D37)</f>
        <v>150</v>
      </c>
      <c r="G37" s="18"/>
    </row>
    <row r="38" ht="9" customHeight="1" hidden="1">
      <c r="A38" t="s" s="14">
        <v>14</v>
      </c>
      <c r="B38" t="s" s="15">
        <v>45</v>
      </c>
      <c r="C38" t="s" s="10">
        <v>10</v>
      </c>
      <c r="D38" t="s" s="10">
        <v>46</v>
      </c>
      <c r="E38" t="s" s="11">
        <v>47</v>
      </c>
      <c r="F38" s="17">
        <f>_xlfn.SUMIFS('shipment'!$K$3:$K$117,'shipment'!$C$3:$C$117,B38,'shipment'!$D$3:$D$117,D38)</f>
        <v>0</v>
      </c>
      <c r="G38" s="17">
        <v>0</v>
      </c>
    </row>
    <row r="39" ht="9" customHeight="1" hidden="1">
      <c r="A39" t="s" s="8">
        <v>8</v>
      </c>
      <c r="B39" t="s" s="9">
        <v>48</v>
      </c>
      <c r="C39" t="s" s="10">
        <v>10</v>
      </c>
      <c r="D39" t="s" s="10">
        <v>11</v>
      </c>
      <c r="E39" t="s" s="11">
        <v>49</v>
      </c>
      <c r="F39" s="17">
        <f>_xlfn.SUMIFS('1C_stocks_2024.08.02'!$E$2:$E$331,'1C_stocks_2024.08.02'!$A$2:$A$331,B39,'1C_stocks_2024.08.02'!$B$2:$B$331,C39,'1C_stocks_2024.08.02'!$C$2:$C$331,D39)</f>
        <v>1126</v>
      </c>
      <c r="G39" s="18"/>
    </row>
    <row r="40" ht="9" customHeight="1" hidden="1">
      <c r="A40" t="s" s="14">
        <v>13</v>
      </c>
      <c r="B40" t="s" s="15">
        <v>48</v>
      </c>
      <c r="C40" t="s" s="10">
        <v>10</v>
      </c>
      <c r="D40" t="s" s="10">
        <v>11</v>
      </c>
      <c r="E40" t="s" s="11">
        <v>49</v>
      </c>
      <c r="F40" s="17">
        <f>_xlfn.SUMIFS('retail_plan'!$J$3:$J$33,'retail_plan'!$A$3:$A$33,B40,'retail_plan'!$B$3:$B$33,D40)</f>
        <v>390</v>
      </c>
      <c r="G40" s="18"/>
    </row>
    <row r="41" ht="13.65" customHeight="1">
      <c r="A41" t="s" s="14">
        <v>14</v>
      </c>
      <c r="B41" t="s" s="15">
        <v>48</v>
      </c>
      <c r="C41" t="s" s="10">
        <v>10</v>
      </c>
      <c r="D41" t="s" s="10">
        <v>11</v>
      </c>
      <c r="E41" t="s" s="11">
        <v>49</v>
      </c>
      <c r="F41" s="17">
        <f>_xlfn.SUMIFS('shipment'!$K$3:$K$117,'shipment'!$C$3:$C$117,B41,'shipment'!$D$3:$D$117,D41)</f>
        <v>48</v>
      </c>
      <c r="G41" s="19">
        <f>F41+1100</f>
        <v>1148</v>
      </c>
    </row>
    <row r="42" ht="9" customHeight="1" hidden="1">
      <c r="A42" t="s" s="8">
        <v>8</v>
      </c>
      <c r="B42" t="s" s="9">
        <v>50</v>
      </c>
      <c r="C42" t="s" s="10">
        <v>10</v>
      </c>
      <c r="D42" t="s" s="10">
        <v>51</v>
      </c>
      <c r="E42" t="s" s="11">
        <v>52</v>
      </c>
      <c r="F42" s="17">
        <f>_xlfn.SUMIFS('1C_stocks_2024.08.02'!$E$2:$E$331,'1C_stocks_2024.08.02'!$A$2:$A$331,B42,'1C_stocks_2024.08.02'!$B$2:$B$331,C42,'1C_stocks_2024.08.02'!$C$2:$C$331,D42)</f>
        <v>0</v>
      </c>
      <c r="G42" s="18"/>
    </row>
    <row r="43" ht="9" customHeight="1" hidden="1">
      <c r="A43" t="s" s="14">
        <v>13</v>
      </c>
      <c r="B43" t="s" s="15">
        <v>50</v>
      </c>
      <c r="C43" t="s" s="10">
        <v>10</v>
      </c>
      <c r="D43" t="s" s="10">
        <v>51</v>
      </c>
      <c r="E43" t="s" s="11">
        <v>52</v>
      </c>
      <c r="F43" s="17">
        <f>_xlfn.SUMIFS('retail_plan'!$J$3:$J$33,'retail_plan'!$A$3:$A$33,B43,'retail_plan'!$B$3:$B$33,D43)</f>
        <v>0</v>
      </c>
      <c r="G43" s="18"/>
    </row>
    <row r="44" ht="9" customHeight="1" hidden="1">
      <c r="A44" t="s" s="14">
        <v>14</v>
      </c>
      <c r="B44" t="s" s="15">
        <v>50</v>
      </c>
      <c r="C44" t="s" s="10">
        <v>10</v>
      </c>
      <c r="D44" t="s" s="10">
        <v>51</v>
      </c>
      <c r="E44" t="s" s="11">
        <v>52</v>
      </c>
      <c r="F44" s="17">
        <f>_xlfn.SUMIFS('shipment'!$K$3:$K$117,'shipment'!$C$3:$C$117,B44,'shipment'!$D$3:$D$117,D44)</f>
        <v>0</v>
      </c>
      <c r="G44" s="17">
        <f>F43-F42</f>
        <v>0</v>
      </c>
    </row>
    <row r="45" ht="9" customHeight="1" hidden="1">
      <c r="A45" t="s" s="8">
        <v>8</v>
      </c>
      <c r="B45" t="s" s="9">
        <v>53</v>
      </c>
      <c r="C45" t="s" s="10">
        <v>10</v>
      </c>
      <c r="D45" t="s" s="10">
        <v>54</v>
      </c>
      <c r="E45" t="s" s="11">
        <v>55</v>
      </c>
      <c r="F45" s="17">
        <f>_xlfn.SUMIFS('1C_stocks_2024.08.02'!$E$2:$E$331,'1C_stocks_2024.08.02'!$A$2:$A$331,B45,'1C_stocks_2024.08.02'!$B$2:$B$331,C45,'1C_stocks_2024.08.02'!$C$2:$C$331,D45)</f>
        <v>54</v>
      </c>
      <c r="G45" s="18"/>
    </row>
    <row r="46" ht="9" customHeight="1" hidden="1">
      <c r="A46" t="s" s="14">
        <v>13</v>
      </c>
      <c r="B46" t="s" s="15">
        <v>53</v>
      </c>
      <c r="C46" t="s" s="10">
        <v>10</v>
      </c>
      <c r="D46" t="s" s="10">
        <v>54</v>
      </c>
      <c r="E46" t="s" s="11">
        <v>55</v>
      </c>
      <c r="F46" s="17">
        <f>_xlfn.SUMIFS('retail_plan'!$J$3:$J$33,'retail_plan'!$A$3:$A$33,B46,'retail_plan'!$B$3:$B$33,D46)</f>
        <v>0</v>
      </c>
      <c r="G46" s="18"/>
    </row>
    <row r="47" ht="9" customHeight="1" hidden="1">
      <c r="A47" t="s" s="14">
        <v>14</v>
      </c>
      <c r="B47" t="s" s="15">
        <v>53</v>
      </c>
      <c r="C47" t="s" s="10">
        <v>10</v>
      </c>
      <c r="D47" t="s" s="10">
        <v>54</v>
      </c>
      <c r="E47" t="s" s="11">
        <v>55</v>
      </c>
      <c r="F47" s="17">
        <f>_xlfn.SUMIFS('shipment'!$K$3:$K$117,'shipment'!$C$3:$C$117,B47,'shipment'!$D$3:$D$117,D47)</f>
        <v>0</v>
      </c>
      <c r="G47" s="17">
        <v>0</v>
      </c>
    </row>
    <row r="48" ht="9" customHeight="1" hidden="1">
      <c r="A48" t="s" s="8">
        <v>8</v>
      </c>
      <c r="B48" t="s" s="9">
        <v>56</v>
      </c>
      <c r="C48" t="s" s="10">
        <v>10</v>
      </c>
      <c r="D48" t="s" s="10">
        <v>16</v>
      </c>
      <c r="E48" t="s" s="11">
        <v>57</v>
      </c>
      <c r="F48" s="17">
        <f>_xlfn.SUMIFS('1C_stocks_2024.08.02'!$E$2:$E$331,'1C_stocks_2024.08.02'!$A$2:$A$331,B48,'1C_stocks_2024.08.02'!$B$2:$B$331,C48,'1C_stocks_2024.08.02'!$C$2:$C$331,D48)</f>
        <v>1263</v>
      </c>
      <c r="G48" s="18"/>
    </row>
    <row r="49" ht="9" customHeight="1" hidden="1">
      <c r="A49" t="s" s="14">
        <v>13</v>
      </c>
      <c r="B49" t="s" s="15">
        <v>56</v>
      </c>
      <c r="C49" t="s" s="10">
        <v>10</v>
      </c>
      <c r="D49" t="s" s="10">
        <v>16</v>
      </c>
      <c r="E49" t="s" s="11">
        <v>57</v>
      </c>
      <c r="F49" s="17">
        <f>_xlfn.SUMIFS('retail_plan'!$J$3:$J$33,'retail_plan'!$A$3:$A$33,B49,'retail_plan'!$B$3:$B$33,D49)</f>
        <v>1400</v>
      </c>
      <c r="G49" s="18"/>
    </row>
    <row r="50" ht="13.65" customHeight="1">
      <c r="A50" t="s" s="14">
        <v>14</v>
      </c>
      <c r="B50" t="s" s="15">
        <v>56</v>
      </c>
      <c r="C50" t="s" s="10">
        <v>10</v>
      </c>
      <c r="D50" t="s" s="10">
        <v>16</v>
      </c>
      <c r="E50" t="s" s="11">
        <v>57</v>
      </c>
      <c r="F50" s="17">
        <f>_xlfn.SUMIFS('shipment'!$K$3:$K$117,'shipment'!$C$3:$C$117,B50,'shipment'!$D$3:$D$117,D50)</f>
        <v>0</v>
      </c>
      <c r="G50" s="19">
        <f>F50+1600</f>
        <v>1600</v>
      </c>
    </row>
    <row r="51" ht="9" customHeight="1" hidden="1">
      <c r="A51" t="s" s="8">
        <v>8</v>
      </c>
      <c r="B51" t="s" s="9">
        <v>58</v>
      </c>
      <c r="C51" t="s" s="10">
        <v>59</v>
      </c>
      <c r="D51" t="s" s="10">
        <v>60</v>
      </c>
      <c r="E51" t="s" s="11">
        <v>61</v>
      </c>
      <c r="F51" s="17">
        <f>_xlfn.SUMIFS('1C_stocks_2024.08.02'!$E$2:$E$331,'1C_stocks_2024.08.02'!$A$2:$A$331,B51,'1C_stocks_2024.08.02'!$B$2:$B$331,C51,'1C_stocks_2024.08.02'!$C$2:$C$331,D51)</f>
        <v>70</v>
      </c>
      <c r="G51" s="18"/>
    </row>
    <row r="52" ht="9" customHeight="1" hidden="1">
      <c r="A52" t="s" s="14">
        <v>13</v>
      </c>
      <c r="B52" t="s" s="15">
        <v>58</v>
      </c>
      <c r="C52" t="s" s="10">
        <v>59</v>
      </c>
      <c r="D52" t="s" s="10">
        <v>60</v>
      </c>
      <c r="E52" t="s" s="11">
        <v>61</v>
      </c>
      <c r="F52" s="17">
        <f>_xlfn.SUMIFS('retail_plan'!$J$3:$J$33,'retail_plan'!$A$3:$A$33,B52,'retail_plan'!$B$3:$B$33,D52)</f>
        <v>40</v>
      </c>
      <c r="G52" s="18"/>
    </row>
    <row r="53" ht="9" customHeight="1" hidden="1">
      <c r="A53" t="s" s="14">
        <v>14</v>
      </c>
      <c r="B53" t="s" s="15">
        <v>58</v>
      </c>
      <c r="C53" t="s" s="10">
        <v>59</v>
      </c>
      <c r="D53" t="s" s="10">
        <v>60</v>
      </c>
      <c r="E53" t="s" s="11">
        <v>61</v>
      </c>
      <c r="F53" s="17">
        <f>_xlfn.SUMIFS('shipment'!$K$3:$K$117,'shipment'!$C$3:$C$117,B53,'shipment'!$D$3:$D$117,D53)</f>
        <v>0</v>
      </c>
      <c r="G53" s="17">
        <v>0</v>
      </c>
    </row>
    <row r="54" ht="9" customHeight="1" hidden="1">
      <c r="A54" t="s" s="8">
        <v>8</v>
      </c>
      <c r="B54" t="s" s="9">
        <v>62</v>
      </c>
      <c r="C54" t="s" s="10">
        <v>10</v>
      </c>
      <c r="D54" t="s" s="10">
        <v>19</v>
      </c>
      <c r="E54" t="s" s="11">
        <v>63</v>
      </c>
      <c r="F54" s="17">
        <f>_xlfn.SUMIFS('1C_stocks_2024.08.02'!$E$2:$E$331,'1C_stocks_2024.08.02'!$A$2:$A$331,B54,'1C_stocks_2024.08.02'!$B$2:$B$331,C54,'1C_stocks_2024.08.02'!$C$2:$C$331,D54)</f>
        <v>38</v>
      </c>
      <c r="G54" s="18"/>
    </row>
    <row r="55" ht="9" customHeight="1" hidden="1">
      <c r="A55" t="s" s="14">
        <v>13</v>
      </c>
      <c r="B55" t="s" s="15">
        <v>62</v>
      </c>
      <c r="C55" t="s" s="10">
        <v>10</v>
      </c>
      <c r="D55" t="s" s="10">
        <v>19</v>
      </c>
      <c r="E55" t="s" s="11">
        <v>63</v>
      </c>
      <c r="F55" s="17">
        <f>_xlfn.SUMIFS('retail_plan'!$J$3:$J$33,'retail_plan'!$A$3:$A$33,B55,'retail_plan'!$B$3:$B$33,D55)</f>
        <v>40</v>
      </c>
      <c r="G55" s="18"/>
    </row>
    <row r="56" ht="13.65" customHeight="1">
      <c r="A56" t="s" s="14">
        <v>14</v>
      </c>
      <c r="B56" t="s" s="15">
        <v>62</v>
      </c>
      <c r="C56" t="s" s="10">
        <v>10</v>
      </c>
      <c r="D56" t="s" s="10">
        <v>19</v>
      </c>
      <c r="E56" t="s" s="11">
        <v>63</v>
      </c>
      <c r="F56" s="17">
        <f>_xlfn.SUMIFS('shipment'!$K$3:$K$117,'shipment'!$C$3:$C$117,B56,'shipment'!$D$3:$D$117,D56)</f>
        <v>0</v>
      </c>
      <c r="G56" s="17">
        <f>F55-F54</f>
        <v>2</v>
      </c>
    </row>
    <row r="57" ht="9" customHeight="1" hidden="1">
      <c r="A57" t="s" s="8">
        <v>8</v>
      </c>
      <c r="B57" t="s" s="9">
        <v>64</v>
      </c>
      <c r="C57" t="s" s="10">
        <v>10</v>
      </c>
      <c r="D57" t="s" s="10">
        <v>65</v>
      </c>
      <c r="E57" t="s" s="11">
        <v>66</v>
      </c>
      <c r="F57" s="17">
        <f>_xlfn.SUMIFS('1C_stocks_2024.08.02'!$E$2:$E$331,'1C_stocks_2024.08.02'!$A$2:$A$331,B57,'1C_stocks_2024.08.02'!$B$2:$B$331,C57,'1C_stocks_2024.08.02'!$C$2:$C$331,D57)</f>
        <v>282</v>
      </c>
      <c r="G57" s="18"/>
    </row>
    <row r="58" ht="9" customHeight="1" hidden="1">
      <c r="A58" t="s" s="14">
        <v>13</v>
      </c>
      <c r="B58" t="s" s="15">
        <v>64</v>
      </c>
      <c r="C58" t="s" s="10">
        <v>10</v>
      </c>
      <c r="D58" t="s" s="10">
        <v>65</v>
      </c>
      <c r="E58" t="s" s="11">
        <v>66</v>
      </c>
      <c r="F58" s="17">
        <f>_xlfn.SUMIFS('retail_plan'!$J$3:$J$33,'retail_plan'!$A$3:$A$33,B58,'retail_plan'!$B$3:$B$33,D58)</f>
        <v>50</v>
      </c>
      <c r="G58" s="18"/>
    </row>
    <row r="59" ht="9" customHeight="1" hidden="1">
      <c r="A59" t="s" s="14">
        <v>14</v>
      </c>
      <c r="B59" t="s" s="15">
        <v>64</v>
      </c>
      <c r="C59" t="s" s="10">
        <v>10</v>
      </c>
      <c r="D59" t="s" s="10">
        <v>65</v>
      </c>
      <c r="E59" t="s" s="11">
        <v>66</v>
      </c>
      <c r="F59" s="17">
        <f>_xlfn.SUMIFS('shipment'!$K$3:$K$117,'shipment'!$C$3:$C$117,B59,'shipment'!$D$3:$D$117,D59)</f>
        <v>22</v>
      </c>
      <c r="G59" s="17">
        <v>0</v>
      </c>
    </row>
    <row r="60" ht="9" customHeight="1" hidden="1">
      <c r="A60" t="s" s="8">
        <v>8</v>
      </c>
      <c r="B60" t="s" s="9">
        <v>67</v>
      </c>
      <c r="C60" t="s" s="10">
        <v>68</v>
      </c>
      <c r="D60" t="s" s="10">
        <v>22</v>
      </c>
      <c r="E60" t="s" s="11">
        <v>69</v>
      </c>
      <c r="F60" s="17">
        <f>_xlfn.SUMIFS('1C_stocks_2024.08.02'!$E$2:$E$331,'1C_stocks_2024.08.02'!$A$2:$A$331,B60,'1C_stocks_2024.08.02'!$B$2:$B$331,C60,'1C_stocks_2024.08.02'!$C$2:$C$331,D60)</f>
        <v>97</v>
      </c>
      <c r="G60" s="18"/>
    </row>
    <row r="61" ht="9" customHeight="1" hidden="1">
      <c r="A61" t="s" s="14">
        <v>13</v>
      </c>
      <c r="B61" t="s" s="15">
        <v>67</v>
      </c>
      <c r="C61" t="s" s="10">
        <v>68</v>
      </c>
      <c r="D61" t="s" s="10">
        <v>22</v>
      </c>
      <c r="E61" t="s" s="11">
        <v>69</v>
      </c>
      <c r="F61" s="17">
        <f>_xlfn.SUMIFS('retail_plan'!$J$3:$J$33,'retail_plan'!$A$3:$A$33,B61,'retail_plan'!$B$3:$B$33,D61)</f>
        <v>80</v>
      </c>
      <c r="G61" s="18"/>
    </row>
    <row r="62" ht="9" customHeight="1" hidden="1">
      <c r="A62" t="s" s="14">
        <v>14</v>
      </c>
      <c r="B62" t="s" s="15">
        <v>67</v>
      </c>
      <c r="C62" t="s" s="10">
        <v>68</v>
      </c>
      <c r="D62" t="s" s="10">
        <v>22</v>
      </c>
      <c r="E62" t="s" s="11">
        <v>69</v>
      </c>
      <c r="F62" s="17">
        <f>_xlfn.SUMIFS('shipment'!$K$3:$K$117,'shipment'!$C$3:$C$117,B62,'shipment'!$D$3:$D$117,D62)</f>
        <v>132</v>
      </c>
      <c r="G62" s="17">
        <v>0</v>
      </c>
    </row>
    <row r="63" ht="9" customHeight="1" hidden="1">
      <c r="A63" t="s" s="8">
        <v>8</v>
      </c>
      <c r="B63" t="s" s="9">
        <v>70</v>
      </c>
      <c r="C63" t="s" s="10">
        <v>71</v>
      </c>
      <c r="D63" t="s" s="10">
        <v>72</v>
      </c>
      <c r="E63" t="s" s="11">
        <v>73</v>
      </c>
      <c r="F63" s="17">
        <f>_xlfn.SUMIFS('1C_stocks_2024.08.02'!$E$2:$E$331,'1C_stocks_2024.08.02'!$A$2:$A$331,B63,'1C_stocks_2024.08.02'!$B$2:$B$331,C63,'1C_stocks_2024.08.02'!$C$2:$C$331,D63)</f>
        <v>8</v>
      </c>
      <c r="G63" s="18"/>
    </row>
    <row r="64" ht="9" customHeight="1" hidden="1">
      <c r="A64" t="s" s="14">
        <v>13</v>
      </c>
      <c r="B64" t="s" s="15">
        <v>70</v>
      </c>
      <c r="C64" t="s" s="10">
        <v>71</v>
      </c>
      <c r="D64" t="s" s="10">
        <v>72</v>
      </c>
      <c r="E64" t="s" s="11">
        <v>73</v>
      </c>
      <c r="F64" s="17">
        <f>_xlfn.SUMIFS('retail_plan'!$J$3:$J$33,'retail_plan'!$A$3:$A$33,B64,'retail_plan'!$B$3:$B$33,D64)</f>
        <v>30</v>
      </c>
      <c r="G64" s="18"/>
    </row>
    <row r="65" ht="13.65" customHeight="1">
      <c r="A65" t="s" s="14">
        <v>14</v>
      </c>
      <c r="B65" t="s" s="15">
        <v>70</v>
      </c>
      <c r="C65" t="s" s="10">
        <v>71</v>
      </c>
      <c r="D65" t="s" s="10">
        <v>72</v>
      </c>
      <c r="E65" t="s" s="11">
        <v>73</v>
      </c>
      <c r="F65" s="17">
        <f>_xlfn.SUMIFS('shipment'!$K$3:$K$117,'shipment'!$C$3:$C$117,B65,'shipment'!$D$3:$D$117,D65)</f>
        <v>110</v>
      </c>
      <c r="G65" s="17">
        <f>(F64-F63)+F65</f>
        <v>132</v>
      </c>
    </row>
    <row r="66" ht="9" customHeight="1" hidden="1">
      <c r="A66" t="s" s="8">
        <v>8</v>
      </c>
      <c r="B66" t="s" s="9">
        <v>74</v>
      </c>
      <c r="C66" t="s" s="10">
        <v>75</v>
      </c>
      <c r="D66" t="s" s="10">
        <v>76</v>
      </c>
      <c r="E66" t="s" s="11">
        <v>77</v>
      </c>
      <c r="F66" s="17">
        <f>_xlfn.SUMIFS('1C_stocks_2024.08.02'!$E$2:$E$331,'1C_stocks_2024.08.02'!$A$2:$A$331,B66,'1C_stocks_2024.08.02'!$B$2:$B$331,C66,'1C_stocks_2024.08.02'!$C$2:$C$331,D66)</f>
        <v>67</v>
      </c>
      <c r="G66" s="18"/>
    </row>
    <row r="67" ht="9" customHeight="1" hidden="1">
      <c r="A67" t="s" s="14">
        <v>13</v>
      </c>
      <c r="B67" t="s" s="15">
        <v>74</v>
      </c>
      <c r="C67" t="s" s="10">
        <v>75</v>
      </c>
      <c r="D67" t="s" s="10">
        <v>76</v>
      </c>
      <c r="E67" t="s" s="11">
        <v>77</v>
      </c>
      <c r="F67" s="17">
        <f>_xlfn.SUMIFS('retail_plan'!$J$3:$J$33,'retail_plan'!$A$3:$A$33,B67,'retail_plan'!$B$3:$B$33,D67)</f>
        <v>30</v>
      </c>
      <c r="G67" s="18"/>
    </row>
    <row r="68" ht="9" customHeight="1" hidden="1">
      <c r="A68" t="s" s="14">
        <v>14</v>
      </c>
      <c r="B68" t="s" s="15">
        <v>74</v>
      </c>
      <c r="C68" t="s" s="10">
        <v>75</v>
      </c>
      <c r="D68" t="s" s="10">
        <v>76</v>
      </c>
      <c r="E68" t="s" s="11">
        <v>77</v>
      </c>
      <c r="F68" s="17">
        <f>_xlfn.SUMIFS('shipment'!$K$3:$K$117,'shipment'!$C$3:$C$117,B68,'shipment'!$D$3:$D$117,D68)</f>
        <v>30</v>
      </c>
      <c r="G68" s="17">
        <v>0</v>
      </c>
    </row>
    <row r="69" ht="9" customHeight="1" hidden="1">
      <c r="A69" t="s" s="8">
        <v>8</v>
      </c>
      <c r="B69" t="s" s="9">
        <v>78</v>
      </c>
      <c r="C69" t="s" s="10">
        <v>79</v>
      </c>
      <c r="D69" t="s" s="10">
        <v>80</v>
      </c>
      <c r="E69" t="s" s="11">
        <v>81</v>
      </c>
      <c r="F69" s="17">
        <f>_xlfn.SUMIFS('1C_stocks_2024.08.02'!$E$2:$E$331,'1C_stocks_2024.08.02'!$A$2:$A$331,B69,'1C_stocks_2024.08.02'!$B$2:$B$331,C69,'1C_stocks_2024.08.02'!$C$2:$C$331,D69)</f>
        <v>9</v>
      </c>
      <c r="G69" s="18"/>
    </row>
    <row r="70" ht="9" customHeight="1" hidden="1">
      <c r="A70" t="s" s="14">
        <v>13</v>
      </c>
      <c r="B70" t="s" s="15">
        <v>78</v>
      </c>
      <c r="C70" t="s" s="10">
        <v>79</v>
      </c>
      <c r="D70" t="s" s="10">
        <v>80</v>
      </c>
      <c r="E70" t="s" s="11">
        <v>81</v>
      </c>
      <c r="F70" s="17">
        <f>_xlfn.SUMIFS('retail_plan'!$J$3:$J$33,'retail_plan'!$A$3:$A$33,B70,'retail_plan'!$B$3:$B$33,D70)</f>
        <v>30</v>
      </c>
      <c r="G70" s="18"/>
    </row>
    <row r="71" ht="13.65" customHeight="1">
      <c r="A71" t="s" s="14">
        <v>14</v>
      </c>
      <c r="B71" t="s" s="15">
        <v>78</v>
      </c>
      <c r="C71" t="s" s="10">
        <v>79</v>
      </c>
      <c r="D71" t="s" s="10">
        <v>80</v>
      </c>
      <c r="E71" t="s" s="11">
        <v>81</v>
      </c>
      <c r="F71" s="17">
        <f>_xlfn.SUMIFS('shipment'!$K$3:$K$117,'shipment'!$C$3:$C$117,B71,'shipment'!$D$3:$D$117,D71)</f>
        <v>0</v>
      </c>
      <c r="G71" s="17">
        <f>F70-F69</f>
        <v>21</v>
      </c>
    </row>
    <row r="72" ht="9" customHeight="1" hidden="1">
      <c r="A72" t="s" s="8">
        <v>8</v>
      </c>
      <c r="B72" t="s" s="9">
        <v>82</v>
      </c>
      <c r="C72" t="s" s="10">
        <v>83</v>
      </c>
      <c r="D72" t="s" s="10">
        <v>84</v>
      </c>
      <c r="E72" t="s" s="11">
        <v>85</v>
      </c>
      <c r="F72" s="17">
        <f>_xlfn.SUMIFS('1C_stocks_2024.08.02'!$E$2:$E$331,'1C_stocks_2024.08.02'!$A$2:$A$331,B72,'1C_stocks_2024.08.02'!$B$2:$B$331,C72,'1C_stocks_2024.08.02'!$C$2:$C$331,D72)</f>
        <v>102</v>
      </c>
      <c r="G72" s="18"/>
    </row>
    <row r="73" ht="9" customHeight="1" hidden="1">
      <c r="A73" t="s" s="14">
        <v>13</v>
      </c>
      <c r="B73" t="s" s="15">
        <v>82</v>
      </c>
      <c r="C73" t="s" s="10">
        <v>83</v>
      </c>
      <c r="D73" t="s" s="10">
        <v>84</v>
      </c>
      <c r="E73" t="s" s="11">
        <v>85</v>
      </c>
      <c r="F73" s="17">
        <f>_xlfn.SUMIFS('retail_plan'!$J$3:$J$33,'retail_plan'!$A$3:$A$33,B73,'retail_plan'!$B$3:$B$33,D73)</f>
        <v>240</v>
      </c>
      <c r="G73" s="18"/>
    </row>
    <row r="74" ht="13.65" customHeight="1">
      <c r="A74" t="s" s="14">
        <v>14</v>
      </c>
      <c r="B74" t="s" s="15">
        <v>82</v>
      </c>
      <c r="C74" t="s" s="10">
        <v>83</v>
      </c>
      <c r="D74" t="s" s="10">
        <v>84</v>
      </c>
      <c r="E74" t="s" s="11">
        <v>85</v>
      </c>
      <c r="F74" s="17">
        <f>_xlfn.SUMIFS('shipment'!$K$3:$K$117,'shipment'!$C$3:$C$117,B74,'shipment'!$D$3:$D$117,D74)</f>
        <v>438</v>
      </c>
      <c r="G74" s="17">
        <f>(F73-F72)+F74</f>
        <v>576</v>
      </c>
    </row>
    <row r="75" ht="9" customHeight="1" hidden="1">
      <c r="A75" t="s" s="8">
        <v>8</v>
      </c>
      <c r="B75" t="s" s="9">
        <v>86</v>
      </c>
      <c r="C75" t="s" s="10">
        <v>10</v>
      </c>
      <c r="D75" t="s" s="10">
        <v>87</v>
      </c>
      <c r="E75" t="s" s="11">
        <v>88</v>
      </c>
      <c r="F75" s="17">
        <f>_xlfn.SUMIFS('1C_stocks_2024.08.02'!$E$2:$E$331,'1C_stocks_2024.08.02'!$A$2:$A$331,B75,'1C_stocks_2024.08.02'!$B$2:$B$331,C75,'1C_stocks_2024.08.02'!$C$2:$C$331,D75)</f>
        <v>99</v>
      </c>
      <c r="G75" s="18"/>
    </row>
    <row r="76" ht="9" customHeight="1" hidden="1">
      <c r="A76" t="s" s="14">
        <v>13</v>
      </c>
      <c r="B76" t="s" s="15">
        <v>86</v>
      </c>
      <c r="C76" t="s" s="10">
        <v>10</v>
      </c>
      <c r="D76" t="s" s="10">
        <v>87</v>
      </c>
      <c r="E76" t="s" s="11">
        <v>88</v>
      </c>
      <c r="F76" s="17">
        <f>_xlfn.SUMIFS('retail_plan'!$J$3:$J$33,'retail_plan'!$A$3:$A$33,B76,'retail_plan'!$B$3:$B$33,D76)</f>
        <v>50</v>
      </c>
      <c r="G76" s="18"/>
    </row>
    <row r="77" ht="9" customHeight="1" hidden="1">
      <c r="A77" t="s" s="14">
        <v>14</v>
      </c>
      <c r="B77" t="s" s="15">
        <v>86</v>
      </c>
      <c r="C77" t="s" s="10">
        <v>10</v>
      </c>
      <c r="D77" t="s" s="10">
        <v>87</v>
      </c>
      <c r="E77" t="s" s="11">
        <v>88</v>
      </c>
      <c r="F77" s="17">
        <f>_xlfn.SUMIFS('shipment'!$K$3:$K$117,'shipment'!$C$3:$C$117,B77,'shipment'!$D$3:$D$117,D77)</f>
        <v>100</v>
      </c>
      <c r="G77" s="17">
        <v>0</v>
      </c>
    </row>
    <row r="78" ht="9" customHeight="1" hidden="1">
      <c r="A78" t="s" s="8">
        <v>8</v>
      </c>
      <c r="B78" t="s" s="9">
        <v>89</v>
      </c>
      <c r="C78" t="s" s="10">
        <v>10</v>
      </c>
      <c r="D78" t="s" s="10">
        <v>90</v>
      </c>
      <c r="E78" t="s" s="11">
        <v>91</v>
      </c>
      <c r="F78" s="17">
        <f>_xlfn.SUMIFS('1C_stocks_2024.08.02'!$E$2:$E$331,'1C_stocks_2024.08.02'!$A$2:$A$331,B78,'1C_stocks_2024.08.02'!$B$2:$B$331,C78,'1C_stocks_2024.08.02'!$C$2:$C$331,D78)</f>
        <v>92</v>
      </c>
      <c r="G78" s="18"/>
    </row>
    <row r="79" ht="9" customHeight="1" hidden="1">
      <c r="A79" t="s" s="14">
        <v>13</v>
      </c>
      <c r="B79" t="s" s="15">
        <v>89</v>
      </c>
      <c r="C79" t="s" s="10">
        <v>10</v>
      </c>
      <c r="D79" t="s" s="10">
        <v>90</v>
      </c>
      <c r="E79" t="s" s="11">
        <v>91</v>
      </c>
      <c r="F79" s="17">
        <f>_xlfn.SUMIFS('retail_plan'!$J$3:$J$33,'retail_plan'!$A$3:$A$33,B79,'retail_plan'!$B$3:$B$33,D79)</f>
        <v>50</v>
      </c>
      <c r="G79" s="18"/>
    </row>
    <row r="80" ht="9" customHeight="1" hidden="1">
      <c r="A80" t="s" s="14">
        <v>14</v>
      </c>
      <c r="B80" t="s" s="15">
        <v>89</v>
      </c>
      <c r="C80" t="s" s="10">
        <v>10</v>
      </c>
      <c r="D80" t="s" s="10">
        <v>90</v>
      </c>
      <c r="E80" t="s" s="11">
        <v>91</v>
      </c>
      <c r="F80" s="17">
        <f>_xlfn.SUMIFS('shipment'!$K$3:$K$117,'shipment'!$C$3:$C$117,B80,'shipment'!$D$3:$D$117,D80)</f>
        <v>60</v>
      </c>
      <c r="G80" s="17">
        <v>0</v>
      </c>
    </row>
    <row r="81" ht="9" customHeight="1" hidden="1">
      <c r="A81" t="s" s="8">
        <v>8</v>
      </c>
      <c r="B81" t="s" s="9">
        <v>92</v>
      </c>
      <c r="C81" t="s" s="10">
        <v>10</v>
      </c>
      <c r="D81" t="s" s="10">
        <v>93</v>
      </c>
      <c r="E81" t="s" s="11">
        <v>94</v>
      </c>
      <c r="F81" s="17">
        <f>_xlfn.SUMIFS('1C_stocks_2024.08.02'!$E$2:$E$331,'1C_stocks_2024.08.02'!$A$2:$A$331,B81,'1C_stocks_2024.08.02'!$B$2:$B$331,C81,'1C_stocks_2024.08.02'!$C$2:$C$331,D81)</f>
        <v>113</v>
      </c>
      <c r="G81" s="18"/>
    </row>
    <row r="82" ht="9" customHeight="1" hidden="1">
      <c r="A82" t="s" s="14">
        <v>13</v>
      </c>
      <c r="B82" t="s" s="15">
        <v>92</v>
      </c>
      <c r="C82" t="s" s="10">
        <v>10</v>
      </c>
      <c r="D82" t="s" s="10">
        <v>93</v>
      </c>
      <c r="E82" t="s" s="11">
        <v>94</v>
      </c>
      <c r="F82" s="17">
        <f>_xlfn.SUMIFS('retail_plan'!$J$3:$J$33,'retail_plan'!$A$3:$A$33,B82,'retail_plan'!$B$3:$B$33,D82)</f>
        <v>150</v>
      </c>
      <c r="G82" s="18"/>
    </row>
    <row r="83" ht="13.65" customHeight="1">
      <c r="A83" t="s" s="14">
        <v>14</v>
      </c>
      <c r="B83" t="s" s="15">
        <v>92</v>
      </c>
      <c r="C83" t="s" s="10">
        <v>10</v>
      </c>
      <c r="D83" t="s" s="10">
        <v>93</v>
      </c>
      <c r="E83" t="s" s="11">
        <v>94</v>
      </c>
      <c r="F83" s="17">
        <f>_xlfn.SUMIFS('shipment'!$K$3:$K$117,'shipment'!$C$3:$C$117,B83,'shipment'!$D$3:$D$117,D83)</f>
        <v>140</v>
      </c>
      <c r="G83" s="17">
        <f>(F82-F81)+F83</f>
        <v>177</v>
      </c>
    </row>
    <row r="84" ht="9" customHeight="1" hidden="1">
      <c r="A84" t="s" s="8">
        <v>8</v>
      </c>
      <c r="B84" t="s" s="9">
        <v>95</v>
      </c>
      <c r="C84" t="s" s="10">
        <v>96</v>
      </c>
      <c r="D84" t="s" s="10">
        <v>25</v>
      </c>
      <c r="E84" t="s" s="11">
        <v>97</v>
      </c>
      <c r="F84" s="17">
        <f>_xlfn.SUMIFS('1C_stocks_2024.08.02'!$E$2:$E$331,'1C_stocks_2024.08.02'!$A$2:$A$331,B84,'1C_stocks_2024.08.02'!$B$2:$B$331,C84,'1C_stocks_2024.08.02'!$C$2:$C$331,D84)</f>
        <v>116</v>
      </c>
      <c r="G84" s="18"/>
    </row>
    <row r="85" ht="9" customHeight="1" hidden="1">
      <c r="A85" t="s" s="14">
        <v>13</v>
      </c>
      <c r="B85" t="s" s="15">
        <v>95</v>
      </c>
      <c r="C85" t="s" s="10">
        <v>96</v>
      </c>
      <c r="D85" t="s" s="10">
        <v>25</v>
      </c>
      <c r="E85" t="s" s="11">
        <v>97</v>
      </c>
      <c r="F85" s="17">
        <f>_xlfn.SUMIFS('retail_plan'!$J$3:$J$33,'retail_plan'!$A$3:$A$33,B85,'retail_plan'!$B$3:$B$33,D85)</f>
        <v>240</v>
      </c>
      <c r="G85" s="18"/>
    </row>
    <row r="86" ht="13.65" customHeight="1">
      <c r="A86" t="s" s="14">
        <v>14</v>
      </c>
      <c r="B86" t="s" s="15">
        <v>95</v>
      </c>
      <c r="C86" t="s" s="10">
        <v>96</v>
      </c>
      <c r="D86" t="s" s="10">
        <v>25</v>
      </c>
      <c r="E86" t="s" s="11">
        <v>97</v>
      </c>
      <c r="F86" s="17">
        <f>_xlfn.SUMIFS('shipment'!$K$3:$K$117,'shipment'!$C$3:$C$117,B86,'shipment'!$D$3:$D$117,D86)</f>
        <v>600</v>
      </c>
      <c r="G86" s="19">
        <f>F86+550</f>
        <v>1150</v>
      </c>
    </row>
    <row r="87" ht="9" customHeight="1" hidden="1">
      <c r="A87" t="s" s="8">
        <v>8</v>
      </c>
      <c r="B87" t="s" s="9">
        <v>98</v>
      </c>
      <c r="C87" t="s" s="10">
        <v>10</v>
      </c>
      <c r="D87" t="s" s="10">
        <v>99</v>
      </c>
      <c r="E87" t="s" s="11">
        <v>100</v>
      </c>
      <c r="F87" s="17">
        <f>_xlfn.SUMIFS('1C_stocks_2024.08.02'!$E$2:$E$331,'1C_stocks_2024.08.02'!$A$2:$A$331,B87,'1C_stocks_2024.08.02'!$B$2:$B$331,C87,'1C_stocks_2024.08.02'!$C$2:$C$331,D87)</f>
        <v>0</v>
      </c>
      <c r="G87" s="18"/>
    </row>
    <row r="88" ht="9" customHeight="1" hidden="1">
      <c r="A88" t="s" s="14">
        <v>13</v>
      </c>
      <c r="B88" t="s" s="15">
        <v>98</v>
      </c>
      <c r="C88" t="s" s="10">
        <v>10</v>
      </c>
      <c r="D88" t="s" s="10">
        <v>99</v>
      </c>
      <c r="E88" t="s" s="11">
        <v>100</v>
      </c>
      <c r="F88" s="17">
        <f>_xlfn.SUMIFS('retail_plan'!$J$3:$J$33,'retail_plan'!$A$3:$A$33,B88,'retail_plan'!$B$3:$B$33,D88)</f>
        <v>0</v>
      </c>
      <c r="G88" s="18"/>
    </row>
    <row r="89" ht="9" customHeight="1" hidden="1">
      <c r="A89" t="s" s="14">
        <v>14</v>
      </c>
      <c r="B89" t="s" s="15">
        <v>98</v>
      </c>
      <c r="C89" t="s" s="10">
        <v>10</v>
      </c>
      <c r="D89" t="s" s="10">
        <v>99</v>
      </c>
      <c r="E89" t="s" s="11">
        <v>100</v>
      </c>
      <c r="F89" s="17">
        <f>_xlfn.SUMIFS('shipment'!$K$3:$K$117,'shipment'!$C$3:$C$117,B89,'shipment'!$D$3:$D$117,D89)</f>
        <v>0</v>
      </c>
      <c r="G89" s="17">
        <f>F88-F87</f>
        <v>0</v>
      </c>
    </row>
    <row r="90" ht="9" customHeight="1" hidden="1">
      <c r="A90" t="s" s="8">
        <v>8</v>
      </c>
      <c r="B90" t="s" s="9">
        <v>101</v>
      </c>
      <c r="C90" t="s" s="10">
        <v>10</v>
      </c>
      <c r="D90" t="s" s="10">
        <v>102</v>
      </c>
      <c r="E90" t="s" s="11">
        <v>103</v>
      </c>
      <c r="F90" s="17">
        <f>_xlfn.SUMIFS('1C_stocks_2024.08.02'!$E$2:$E$331,'1C_stocks_2024.08.02'!$A$2:$A$331,B90,'1C_stocks_2024.08.02'!$B$2:$B$331,C90,'1C_stocks_2024.08.02'!$C$2:$C$331,D90)</f>
        <v>89</v>
      </c>
      <c r="G90" s="18"/>
    </row>
    <row r="91" ht="9" customHeight="1" hidden="1">
      <c r="A91" t="s" s="14">
        <v>13</v>
      </c>
      <c r="B91" t="s" s="15">
        <v>101</v>
      </c>
      <c r="C91" t="s" s="10">
        <v>10</v>
      </c>
      <c r="D91" t="s" s="10">
        <v>102</v>
      </c>
      <c r="E91" t="s" s="11">
        <v>103</v>
      </c>
      <c r="F91" s="17">
        <f>_xlfn.SUMIFS('retail_plan'!$J$3:$J$33,'retail_plan'!$A$3:$A$33,B91,'retail_plan'!$B$3:$B$33,D91)</f>
        <v>200</v>
      </c>
      <c r="G91" s="18"/>
    </row>
    <row r="92" ht="13.65" customHeight="1">
      <c r="A92" t="s" s="14">
        <v>14</v>
      </c>
      <c r="B92" t="s" s="15">
        <v>101</v>
      </c>
      <c r="C92" t="s" s="10">
        <v>10</v>
      </c>
      <c r="D92" t="s" s="10">
        <v>102</v>
      </c>
      <c r="E92" t="s" s="11">
        <v>103</v>
      </c>
      <c r="F92" s="17">
        <f>_xlfn.SUMIFS('shipment'!$K$3:$K$117,'shipment'!$C$3:$C$117,B92,'shipment'!$D$3:$D$117,D92)</f>
        <v>0</v>
      </c>
      <c r="G92" s="17">
        <f>F91-F90</f>
        <v>111</v>
      </c>
    </row>
    <row r="93" ht="9" customHeight="1" hidden="1">
      <c r="A93" t="s" s="8">
        <v>8</v>
      </c>
      <c r="B93" t="s" s="9">
        <v>104</v>
      </c>
      <c r="C93" t="s" s="10">
        <v>105</v>
      </c>
      <c r="D93" t="s" s="10">
        <v>28</v>
      </c>
      <c r="E93" t="s" s="11">
        <v>106</v>
      </c>
      <c r="F93" s="17">
        <f>_xlfn.SUMIFS('1C_stocks_2024.08.02'!$E$2:$E$331,'1C_stocks_2024.08.02'!$A$2:$A$331,B93,'1C_stocks_2024.08.02'!$B$2:$B$331,C93,'1C_stocks_2024.08.02'!$C$2:$C$331,D93)</f>
        <v>353</v>
      </c>
      <c r="G93" s="18"/>
    </row>
    <row r="94" ht="9" customHeight="1" hidden="1">
      <c r="A94" t="s" s="14">
        <v>13</v>
      </c>
      <c r="B94" t="s" s="15">
        <v>104</v>
      </c>
      <c r="C94" t="s" s="10">
        <v>105</v>
      </c>
      <c r="D94" t="s" s="10">
        <v>28</v>
      </c>
      <c r="E94" t="s" s="11">
        <v>106</v>
      </c>
      <c r="F94" s="17">
        <f>_xlfn.SUMIFS('retail_plan'!$J$3:$J$33,'retail_plan'!$A$3:$A$33,B94,'retail_plan'!$B$3:$B$33,D94)</f>
        <v>440</v>
      </c>
      <c r="G94" s="18"/>
    </row>
    <row r="95" ht="13.65" customHeight="1">
      <c r="A95" t="s" s="14">
        <v>14</v>
      </c>
      <c r="B95" t="s" s="15">
        <v>104</v>
      </c>
      <c r="C95" t="s" s="10">
        <v>105</v>
      </c>
      <c r="D95" t="s" s="10">
        <v>28</v>
      </c>
      <c r="E95" t="s" s="11">
        <v>106</v>
      </c>
      <c r="F95" s="17">
        <f>_xlfn.SUMIFS('shipment'!$K$3:$K$117,'shipment'!$C$3:$C$117,B95,'shipment'!$D$3:$D$117,D95)</f>
        <v>1808</v>
      </c>
      <c r="G95" s="19">
        <f>F95</f>
        <v>1808</v>
      </c>
    </row>
    <row r="96" ht="9" customHeight="1" hidden="1">
      <c r="A96" t="s" s="8">
        <v>8</v>
      </c>
      <c r="B96" t="s" s="9">
        <v>107</v>
      </c>
      <c r="C96" t="s" s="10">
        <v>108</v>
      </c>
      <c r="D96" t="s" s="10">
        <v>109</v>
      </c>
      <c r="E96" t="s" s="11">
        <v>110</v>
      </c>
      <c r="F96" s="17">
        <f>_xlfn.SUMIFS('1C_stocks_2024.08.02'!$E$2:$E$331,'1C_stocks_2024.08.02'!$A$2:$A$331,B96,'1C_stocks_2024.08.02'!$B$2:$B$331,C96,'1C_stocks_2024.08.02'!$C$2:$C$331,D96)</f>
        <v>763</v>
      </c>
      <c r="G96" s="18"/>
    </row>
    <row r="97" ht="9" customHeight="1" hidden="1">
      <c r="A97" t="s" s="14">
        <v>13</v>
      </c>
      <c r="B97" t="s" s="15">
        <v>107</v>
      </c>
      <c r="C97" t="s" s="10">
        <v>108</v>
      </c>
      <c r="D97" t="s" s="10">
        <v>109</v>
      </c>
      <c r="E97" t="s" s="11">
        <v>110</v>
      </c>
      <c r="F97" s="17">
        <f>_xlfn.SUMIFS('retail_plan'!$J$3:$J$33,'retail_plan'!$A$3:$A$33,B97,'retail_plan'!$B$3:$B$33,D97)</f>
        <v>40</v>
      </c>
      <c r="G97" s="18"/>
    </row>
    <row r="98" ht="9" customHeight="1" hidden="1">
      <c r="A98" t="s" s="14">
        <v>14</v>
      </c>
      <c r="B98" t="s" s="15">
        <v>107</v>
      </c>
      <c r="C98" t="s" s="10">
        <v>108</v>
      </c>
      <c r="D98" t="s" s="10">
        <v>109</v>
      </c>
      <c r="E98" t="s" s="11">
        <v>110</v>
      </c>
      <c r="F98" s="17">
        <f>_xlfn.SUMIFS('shipment'!$K$3:$K$117,'shipment'!$C$3:$C$117,B98,'shipment'!$D$3:$D$117,D98)</f>
        <v>0</v>
      </c>
      <c r="G98" s="17">
        <v>0</v>
      </c>
    </row>
    <row r="99" ht="9" customHeight="1" hidden="1">
      <c r="A99" t="s" s="8">
        <v>8</v>
      </c>
      <c r="B99" t="s" s="9">
        <v>111</v>
      </c>
      <c r="C99" t="s" s="10">
        <v>10</v>
      </c>
      <c r="D99" t="s" s="10">
        <v>31</v>
      </c>
      <c r="E99" t="s" s="11">
        <v>112</v>
      </c>
      <c r="F99" s="17">
        <f>_xlfn.SUMIFS('1C_stocks_2024.08.02'!$E$2:$E$331,'1C_stocks_2024.08.02'!$A$2:$A$331,B99,'1C_stocks_2024.08.02'!$B$2:$B$331,C99,'1C_stocks_2024.08.02'!$C$2:$C$331,D99)</f>
        <v>24</v>
      </c>
      <c r="G99" s="18"/>
    </row>
    <row r="100" ht="9" customHeight="1" hidden="1">
      <c r="A100" t="s" s="14">
        <v>13</v>
      </c>
      <c r="B100" t="s" s="15">
        <v>111</v>
      </c>
      <c r="C100" t="s" s="10">
        <v>10</v>
      </c>
      <c r="D100" t="s" s="10">
        <v>31</v>
      </c>
      <c r="E100" t="s" s="11">
        <v>112</v>
      </c>
      <c r="F100" s="17">
        <f>_xlfn.SUMIFS('retail_plan'!$J$3:$J$33,'retail_plan'!$A$3:$A$33,B100,'retail_plan'!$B$3:$B$33,D100)</f>
        <v>100</v>
      </c>
      <c r="G100" s="18"/>
    </row>
    <row r="101" ht="13.65" customHeight="1">
      <c r="A101" t="s" s="14">
        <v>14</v>
      </c>
      <c r="B101" t="s" s="15">
        <v>111</v>
      </c>
      <c r="C101" t="s" s="10">
        <v>10</v>
      </c>
      <c r="D101" t="s" s="10">
        <v>31</v>
      </c>
      <c r="E101" t="s" s="11">
        <v>112</v>
      </c>
      <c r="F101" s="17">
        <f>_xlfn.SUMIFS('shipment'!$K$3:$K$117,'shipment'!$C$3:$C$117,B101,'shipment'!$D$3:$D$117,D101)</f>
        <v>0</v>
      </c>
      <c r="G101" s="17">
        <f>F100-F99</f>
        <v>76</v>
      </c>
    </row>
    <row r="102" ht="9" customHeight="1" hidden="1">
      <c r="A102" t="s" s="8">
        <v>8</v>
      </c>
      <c r="B102" t="s" s="9">
        <v>113</v>
      </c>
      <c r="C102" t="s" s="10">
        <v>114</v>
      </c>
      <c r="D102" t="s" s="10">
        <v>115</v>
      </c>
      <c r="E102" t="s" s="11">
        <v>116</v>
      </c>
      <c r="F102" s="17">
        <f>_xlfn.SUMIFS('1C_stocks_2024.08.02'!$E$2:$E$331,'1C_stocks_2024.08.02'!$A$2:$A$331,B102,'1C_stocks_2024.08.02'!$B$2:$B$331,C102,'1C_stocks_2024.08.02'!$C$2:$C$331,D102)</f>
        <v>61</v>
      </c>
      <c r="G102" s="18"/>
    </row>
    <row r="103" ht="9" customHeight="1" hidden="1">
      <c r="A103" t="s" s="14">
        <v>13</v>
      </c>
      <c r="B103" t="s" s="15">
        <v>113</v>
      </c>
      <c r="C103" t="s" s="10">
        <v>114</v>
      </c>
      <c r="D103" t="s" s="10">
        <v>115</v>
      </c>
      <c r="E103" t="s" s="11">
        <v>116</v>
      </c>
      <c r="F103" s="17">
        <f>_xlfn.SUMIFS('retail_plan'!$J$3:$J$33,'retail_plan'!$A$3:$A$33,B103,'retail_plan'!$B$3:$B$33,D103)</f>
        <v>100</v>
      </c>
      <c r="G103" s="18"/>
    </row>
    <row r="104" ht="13.65" customHeight="1">
      <c r="A104" t="s" s="14">
        <v>14</v>
      </c>
      <c r="B104" t="s" s="15">
        <v>113</v>
      </c>
      <c r="C104" t="s" s="10">
        <v>114</v>
      </c>
      <c r="D104" t="s" s="10">
        <v>115</v>
      </c>
      <c r="E104" t="s" s="11">
        <v>116</v>
      </c>
      <c r="F104" s="17">
        <f>_xlfn.SUMIFS('shipment'!$K$3:$K$117,'shipment'!$C$3:$C$117,B104,'shipment'!$D$3:$D$117,D104)</f>
        <v>235</v>
      </c>
      <c r="G104" s="17">
        <f>(F103-F102)+F104</f>
        <v>274</v>
      </c>
    </row>
    <row r="105" ht="9" customHeight="1" hidden="1">
      <c r="A105" t="s" s="8">
        <v>8</v>
      </c>
      <c r="B105" t="s" s="9">
        <v>117</v>
      </c>
      <c r="C105" t="s" s="10">
        <v>10</v>
      </c>
      <c r="D105" t="s" s="10">
        <v>34</v>
      </c>
      <c r="E105" t="s" s="11">
        <v>118</v>
      </c>
      <c r="F105" s="17">
        <f>_xlfn.SUMIFS('1C_stocks_2024.08.02'!$E$2:$E$331,'1C_stocks_2024.08.02'!$A$2:$A$331,B105,'1C_stocks_2024.08.02'!$B$2:$B$331,C105,'1C_stocks_2024.08.02'!$C$2:$C$331,D105)</f>
        <v>42</v>
      </c>
      <c r="G105" s="18"/>
    </row>
    <row r="106" ht="9" customHeight="1" hidden="1">
      <c r="A106" t="s" s="14">
        <v>13</v>
      </c>
      <c r="B106" t="s" s="15">
        <v>117</v>
      </c>
      <c r="C106" t="s" s="10">
        <v>10</v>
      </c>
      <c r="D106" t="s" s="10">
        <v>34</v>
      </c>
      <c r="E106" t="s" s="11">
        <v>118</v>
      </c>
      <c r="F106" s="17">
        <f>_xlfn.SUMIFS('retail_plan'!$J$3:$J$33,'retail_plan'!$A$3:$A$33,B106,'retail_plan'!$B$3:$B$33,D106)</f>
        <v>150</v>
      </c>
      <c r="G106" s="18"/>
    </row>
    <row r="107" ht="13.65" customHeight="1">
      <c r="A107" t="s" s="14">
        <v>14</v>
      </c>
      <c r="B107" t="s" s="15">
        <v>117</v>
      </c>
      <c r="C107" t="s" s="10">
        <v>10</v>
      </c>
      <c r="D107" t="s" s="10">
        <v>34</v>
      </c>
      <c r="E107" t="s" s="11">
        <v>118</v>
      </c>
      <c r="F107" s="17">
        <f>_xlfn.SUMIFS('shipment'!$K$3:$K$117,'shipment'!$C$3:$C$117,B107,'shipment'!$D$3:$D$117,D107)</f>
        <v>200</v>
      </c>
      <c r="G107" s="17">
        <f>(F106-F105)+F107</f>
        <v>308</v>
      </c>
    </row>
    <row r="108" ht="9" customHeight="1" hidden="1">
      <c r="A108" t="s" s="8">
        <v>8</v>
      </c>
      <c r="B108" t="s" s="9">
        <v>119</v>
      </c>
      <c r="C108" t="s" s="10">
        <v>10</v>
      </c>
      <c r="D108" t="s" s="10">
        <v>120</v>
      </c>
      <c r="E108" t="s" s="11">
        <v>121</v>
      </c>
      <c r="F108" s="17">
        <f>_xlfn.SUMIFS('1C_stocks_2024.08.02'!$E$2:$E$331,'1C_stocks_2024.08.02'!$A$2:$A$331,B108,'1C_stocks_2024.08.02'!$B$2:$B$331,C108,'1C_stocks_2024.08.02'!$C$2:$C$331,D108)</f>
        <v>58</v>
      </c>
      <c r="G108" s="18"/>
    </row>
    <row r="109" ht="9" customHeight="1" hidden="1">
      <c r="A109" t="s" s="14">
        <v>13</v>
      </c>
      <c r="B109" t="s" s="15">
        <v>119</v>
      </c>
      <c r="C109" t="s" s="10">
        <v>10</v>
      </c>
      <c r="D109" t="s" s="10">
        <v>120</v>
      </c>
      <c r="E109" t="s" s="11">
        <v>121</v>
      </c>
      <c r="F109" s="17">
        <f>_xlfn.SUMIFS('retail_plan'!$J$3:$J$33,'retail_plan'!$A$3:$A$33,B109,'retail_plan'!$B$3:$B$33,D109)</f>
        <v>150</v>
      </c>
      <c r="G109" s="18"/>
    </row>
    <row r="110" ht="13.65" customHeight="1">
      <c r="A110" t="s" s="14">
        <v>14</v>
      </c>
      <c r="B110" t="s" s="15">
        <v>119</v>
      </c>
      <c r="C110" t="s" s="10">
        <v>10</v>
      </c>
      <c r="D110" t="s" s="10">
        <v>120</v>
      </c>
      <c r="E110" t="s" s="11">
        <v>121</v>
      </c>
      <c r="F110" s="17">
        <f>_xlfn.SUMIFS('shipment'!$K$3:$K$117,'shipment'!$C$3:$C$117,B110,'shipment'!$D$3:$D$117,D110)</f>
        <v>119</v>
      </c>
      <c r="G110" s="19">
        <f>F110+100</f>
        <v>219</v>
      </c>
    </row>
    <row r="111" ht="9" customHeight="1" hidden="1">
      <c r="A111" t="s" s="8">
        <v>8</v>
      </c>
      <c r="B111" t="s" s="9">
        <v>122</v>
      </c>
      <c r="C111" t="s" s="10">
        <v>10</v>
      </c>
      <c r="D111" t="s" s="10">
        <v>123</v>
      </c>
      <c r="E111" t="s" s="11">
        <v>124</v>
      </c>
      <c r="F111" s="17">
        <f>_xlfn.SUMIFS('1C_stocks_2024.08.02'!$E$2:$E$331,'1C_stocks_2024.08.02'!$A$2:$A$331,B111,'1C_stocks_2024.08.02'!$B$2:$B$331,C111,'1C_stocks_2024.08.02'!$C$2:$C$331,D111)</f>
        <v>3</v>
      </c>
      <c r="G111" s="18"/>
    </row>
    <row r="112" ht="9" customHeight="1" hidden="1">
      <c r="A112" t="s" s="14">
        <v>13</v>
      </c>
      <c r="B112" t="s" s="15">
        <v>122</v>
      </c>
      <c r="C112" t="s" s="10">
        <v>10</v>
      </c>
      <c r="D112" t="s" s="10">
        <v>123</v>
      </c>
      <c r="E112" t="s" s="11">
        <v>124</v>
      </c>
      <c r="F112" s="17">
        <f>_xlfn.SUMIFS('retail_plan'!$J$3:$J$33,'retail_plan'!$A$3:$A$33,B112,'retail_plan'!$B$3:$B$33,D112)</f>
        <v>10</v>
      </c>
      <c r="G112" s="18"/>
    </row>
    <row r="113" ht="13.65" customHeight="1">
      <c r="A113" t="s" s="14">
        <v>14</v>
      </c>
      <c r="B113" t="s" s="15">
        <v>122</v>
      </c>
      <c r="C113" t="s" s="10">
        <v>10</v>
      </c>
      <c r="D113" t="s" s="10">
        <v>123</v>
      </c>
      <c r="E113" t="s" s="11">
        <v>124</v>
      </c>
      <c r="F113" s="17">
        <f>_xlfn.SUMIFS('shipment'!$K$3:$K$117,'shipment'!$C$3:$C$117,B113,'shipment'!$D$3:$D$117,D113)</f>
        <v>0</v>
      </c>
      <c r="G113" s="17">
        <f>F112-F111</f>
        <v>7</v>
      </c>
    </row>
    <row r="114" ht="9" customHeight="1" hidden="1">
      <c r="A114" t="s" s="8">
        <v>8</v>
      </c>
      <c r="B114" t="s" s="9">
        <v>125</v>
      </c>
      <c r="C114" t="s" s="10">
        <v>10</v>
      </c>
      <c r="D114" t="s" s="10">
        <v>126</v>
      </c>
      <c r="E114" t="s" s="11">
        <v>127</v>
      </c>
      <c r="F114" s="17">
        <f>_xlfn.SUMIFS('1C_stocks_2024.08.02'!$E$2:$E$331,'1C_stocks_2024.08.02'!$A$2:$A$331,B114,'1C_stocks_2024.08.02'!$B$2:$B$331,C114,'1C_stocks_2024.08.02'!$C$2:$C$331,D114)</f>
        <v>5</v>
      </c>
      <c r="G114" s="18"/>
    </row>
    <row r="115" ht="9" customHeight="1" hidden="1">
      <c r="A115" t="s" s="14">
        <v>13</v>
      </c>
      <c r="B115" t="s" s="15">
        <v>125</v>
      </c>
      <c r="C115" t="s" s="10">
        <v>10</v>
      </c>
      <c r="D115" t="s" s="10">
        <v>126</v>
      </c>
      <c r="E115" t="s" s="11">
        <v>127</v>
      </c>
      <c r="F115" s="17">
        <f>_xlfn.SUMIFS('retail_plan'!$J$3:$J$33,'retail_plan'!$A$3:$A$33,B115,'retail_plan'!$B$3:$B$33,D115)</f>
        <v>150</v>
      </c>
      <c r="G115" s="18"/>
    </row>
    <row r="116" ht="13.65" customHeight="1">
      <c r="A116" t="s" s="14">
        <v>14</v>
      </c>
      <c r="B116" t="s" s="15">
        <v>125</v>
      </c>
      <c r="C116" t="s" s="10">
        <v>10</v>
      </c>
      <c r="D116" t="s" s="10">
        <v>126</v>
      </c>
      <c r="E116" t="s" s="11">
        <v>127</v>
      </c>
      <c r="F116" s="17">
        <f>_xlfn.SUMIFS('shipment'!$K$3:$K$117,'shipment'!$C$3:$C$117,B116,'shipment'!$D$3:$D$117,D116)</f>
        <v>0</v>
      </c>
      <c r="G116" s="17">
        <f>F115-F114</f>
        <v>145</v>
      </c>
    </row>
    <row r="117" ht="9" customHeight="1" hidden="1">
      <c r="A117" t="s" s="8">
        <v>8</v>
      </c>
      <c r="B117" t="s" s="9">
        <v>128</v>
      </c>
      <c r="C117" t="s" s="10">
        <v>10</v>
      </c>
      <c r="D117" t="s" s="10">
        <v>129</v>
      </c>
      <c r="E117" t="s" s="11">
        <v>130</v>
      </c>
      <c r="F117" s="17">
        <f>_xlfn.SUMIFS('1C_stocks_2024.08.02'!$E$2:$E$331,'1C_stocks_2024.08.02'!$A$2:$A$331,B117,'1C_stocks_2024.08.02'!$B$2:$B$331,C117,'1C_stocks_2024.08.02'!$C$2:$C$331,D117)</f>
        <v>9</v>
      </c>
      <c r="G117" s="18"/>
    </row>
    <row r="118" ht="9" customHeight="1" hidden="1">
      <c r="A118" t="s" s="14">
        <v>13</v>
      </c>
      <c r="B118" t="s" s="15">
        <v>128</v>
      </c>
      <c r="C118" t="s" s="10">
        <v>10</v>
      </c>
      <c r="D118" t="s" s="10">
        <v>129</v>
      </c>
      <c r="E118" t="s" s="11">
        <v>130</v>
      </c>
      <c r="F118" s="17">
        <f>_xlfn.SUMIFS('retail_plan'!$J$3:$J$33,'retail_plan'!$A$3:$A$33,B118,'retail_plan'!$B$3:$B$33,D118)</f>
        <v>20</v>
      </c>
      <c r="G118" s="18"/>
    </row>
    <row r="119" ht="13.65" customHeight="1">
      <c r="A119" t="s" s="14">
        <v>14</v>
      </c>
      <c r="B119" t="s" s="15">
        <v>128</v>
      </c>
      <c r="C119" t="s" s="10">
        <v>10</v>
      </c>
      <c r="D119" t="s" s="10">
        <v>129</v>
      </c>
      <c r="E119" t="s" s="11">
        <v>130</v>
      </c>
      <c r="F119" s="17">
        <f>_xlfn.SUMIFS('shipment'!$K$3:$K$117,'shipment'!$C$3:$C$117,B119,'shipment'!$D$3:$D$117,D119)</f>
        <v>0</v>
      </c>
      <c r="G119" s="17">
        <f>F118-F117</f>
        <v>11</v>
      </c>
    </row>
    <row r="120" ht="9" customHeight="1" hidden="1">
      <c r="A120" t="s" s="8">
        <v>8</v>
      </c>
      <c r="B120" t="s" s="9">
        <v>131</v>
      </c>
      <c r="C120" t="s" s="10">
        <v>10</v>
      </c>
      <c r="D120" t="s" s="10">
        <v>132</v>
      </c>
      <c r="E120" t="s" s="11">
        <v>133</v>
      </c>
      <c r="F120" s="17">
        <f>_xlfn.SUMIFS('1C_stocks_2024.08.02'!$E$2:$E$331,'1C_stocks_2024.08.02'!$A$2:$A$331,B120,'1C_stocks_2024.08.02'!$B$2:$B$331,C120,'1C_stocks_2024.08.02'!$C$2:$C$331,D120)</f>
        <v>0</v>
      </c>
      <c r="G120" s="18"/>
    </row>
    <row r="121" ht="9" customHeight="1" hidden="1">
      <c r="A121" t="s" s="14">
        <v>13</v>
      </c>
      <c r="B121" t="s" s="15">
        <v>131</v>
      </c>
      <c r="C121" t="s" s="10">
        <v>10</v>
      </c>
      <c r="D121" t="s" s="10">
        <v>132</v>
      </c>
      <c r="E121" t="s" s="11">
        <v>133</v>
      </c>
      <c r="F121" s="17">
        <f>_xlfn.SUMIFS('retail_plan'!$J$3:$J$33,'retail_plan'!$A$3:$A$33,B121,'retail_plan'!$B$3:$B$33,D121)</f>
        <v>30</v>
      </c>
      <c r="G121" s="18"/>
    </row>
    <row r="122" ht="13.65" customHeight="1">
      <c r="A122" t="s" s="14">
        <v>14</v>
      </c>
      <c r="B122" t="s" s="15">
        <v>131</v>
      </c>
      <c r="C122" t="s" s="10">
        <v>10</v>
      </c>
      <c r="D122" t="s" s="10">
        <v>132</v>
      </c>
      <c r="E122" t="s" s="11">
        <v>133</v>
      </c>
      <c r="F122" s="17">
        <f>_xlfn.SUMIFS('shipment'!$K$3:$K$117,'shipment'!$C$3:$C$117,B122,'shipment'!$D$3:$D$117,D122)</f>
        <v>250</v>
      </c>
      <c r="G122" s="17">
        <f>(F121-F120)+F122</f>
        <v>280</v>
      </c>
    </row>
    <row r="123" ht="9" customHeight="1" hidden="1">
      <c r="A123" t="s" s="8">
        <v>8</v>
      </c>
      <c r="B123" t="s" s="9">
        <v>134</v>
      </c>
      <c r="C123" t="s" s="10">
        <v>135</v>
      </c>
      <c r="D123" t="s" s="10">
        <v>136</v>
      </c>
      <c r="E123" t="s" s="11">
        <v>137</v>
      </c>
      <c r="F123" s="17">
        <f>_xlfn.SUMIFS('1C_stocks_2024.08.02'!$E$2:$E$331,'1C_stocks_2024.08.02'!$A$2:$A$331,B123,'1C_stocks_2024.08.02'!$B$2:$B$331,C123,'1C_stocks_2024.08.02'!$C$2:$C$331,D123)</f>
        <v>63</v>
      </c>
      <c r="G123" s="18"/>
    </row>
    <row r="124" ht="9" customHeight="1" hidden="1">
      <c r="A124" t="s" s="14">
        <v>13</v>
      </c>
      <c r="B124" t="s" s="15">
        <v>134</v>
      </c>
      <c r="C124" t="s" s="10">
        <v>135</v>
      </c>
      <c r="D124" t="s" s="10">
        <v>136</v>
      </c>
      <c r="E124" t="s" s="11">
        <v>137</v>
      </c>
      <c r="F124" s="17">
        <f>_xlfn.SUMIFS('retail_plan'!$J$3:$J$33,'retail_plan'!$A$3:$A$33,B124,'retail_plan'!$B$3:$B$33,D124)</f>
        <v>80</v>
      </c>
      <c r="G124" s="18"/>
    </row>
    <row r="125" ht="13.65" customHeight="1">
      <c r="A125" t="s" s="14">
        <v>14</v>
      </c>
      <c r="B125" t="s" s="15">
        <v>134</v>
      </c>
      <c r="C125" t="s" s="10">
        <v>135</v>
      </c>
      <c r="D125" t="s" s="10">
        <v>136</v>
      </c>
      <c r="E125" t="s" s="11">
        <v>137</v>
      </c>
      <c r="F125" s="17">
        <f>_xlfn.SUMIFS('shipment'!$K$3:$K$117,'shipment'!$C$3:$C$117,B125,'shipment'!$D$3:$D$117,D125)</f>
        <v>40</v>
      </c>
      <c r="G125" s="17">
        <f>(F124-F123)+F125</f>
        <v>57</v>
      </c>
    </row>
    <row r="126" ht="9" customHeight="1" hidden="1">
      <c r="A126" t="s" s="8">
        <v>8</v>
      </c>
      <c r="B126" t="s" s="9">
        <v>138</v>
      </c>
      <c r="C126" t="s" s="10">
        <v>139</v>
      </c>
      <c r="D126" t="s" s="10">
        <v>16</v>
      </c>
      <c r="E126" t="s" s="11">
        <v>140</v>
      </c>
      <c r="F126" s="17">
        <f>_xlfn.SUMIFS('1C_stocks_2024.08.02'!$E$2:$E$331,'1C_stocks_2024.08.02'!$A$2:$A$331,B126,'1C_stocks_2024.08.02'!$B$2:$B$331,C126,'1C_stocks_2024.08.02'!$C$2:$C$331,D126)</f>
        <v>136</v>
      </c>
      <c r="G126" s="18"/>
    </row>
    <row r="127" ht="9" customHeight="1" hidden="1">
      <c r="A127" t="s" s="14">
        <v>13</v>
      </c>
      <c r="B127" t="s" s="15">
        <v>138</v>
      </c>
      <c r="C127" t="s" s="10">
        <v>139</v>
      </c>
      <c r="D127" t="s" s="10">
        <v>16</v>
      </c>
      <c r="E127" t="s" s="11">
        <v>140</v>
      </c>
      <c r="F127" s="17">
        <f>_xlfn.SUMIFS('retail_plan'!$J$3:$J$33,'retail_plan'!$A$3:$A$33,B127,'retail_plan'!$B$3:$B$33,D127)</f>
        <v>0</v>
      </c>
      <c r="G127" s="18"/>
    </row>
    <row r="128" ht="9" customHeight="1" hidden="1">
      <c r="A128" t="s" s="14">
        <v>14</v>
      </c>
      <c r="B128" t="s" s="15">
        <v>138</v>
      </c>
      <c r="C128" t="s" s="10">
        <v>139</v>
      </c>
      <c r="D128" t="s" s="10">
        <v>16</v>
      </c>
      <c r="E128" t="s" s="11">
        <v>140</v>
      </c>
      <c r="F128" s="17">
        <f>_xlfn.SUMIFS('shipment'!$K$3:$K$117,'shipment'!$C$3:$C$117,B128,'shipment'!$D$3:$D$117,D128)</f>
        <v>0</v>
      </c>
      <c r="G128" s="17">
        <v>0</v>
      </c>
    </row>
    <row r="129" ht="9" customHeight="1" hidden="1">
      <c r="A129" t="s" s="8">
        <v>8</v>
      </c>
      <c r="B129" t="s" s="9">
        <v>141</v>
      </c>
      <c r="C129" t="s" s="10">
        <v>142</v>
      </c>
      <c r="D129" t="s" s="10">
        <v>16</v>
      </c>
      <c r="E129" t="s" s="11">
        <v>143</v>
      </c>
      <c r="F129" s="17">
        <f>_xlfn.SUMIFS('1C_stocks_2024.08.02'!$E$2:$E$331,'1C_stocks_2024.08.02'!$A$2:$A$331,B129,'1C_stocks_2024.08.02'!$B$2:$B$331,C129,'1C_stocks_2024.08.02'!$C$2:$C$331,D129)</f>
        <v>47</v>
      </c>
      <c r="G129" s="18"/>
    </row>
    <row r="130" ht="9" customHeight="1" hidden="1">
      <c r="A130" t="s" s="14">
        <v>13</v>
      </c>
      <c r="B130" t="s" s="15">
        <v>141</v>
      </c>
      <c r="C130" t="s" s="10">
        <v>142</v>
      </c>
      <c r="D130" t="s" s="10">
        <v>16</v>
      </c>
      <c r="E130" t="s" s="11">
        <v>143</v>
      </c>
      <c r="F130" s="17">
        <f>_xlfn.SUMIFS('retail_plan'!$J$3:$J$33,'retail_plan'!$A$3:$A$33,B130,'retail_plan'!$B$3:$B$33,D130)</f>
        <v>0</v>
      </c>
      <c r="G130" s="18"/>
    </row>
    <row r="131" ht="9" customHeight="1" hidden="1">
      <c r="A131" t="s" s="14">
        <v>14</v>
      </c>
      <c r="B131" t="s" s="15">
        <v>141</v>
      </c>
      <c r="C131" t="s" s="10">
        <v>142</v>
      </c>
      <c r="D131" t="s" s="10">
        <v>16</v>
      </c>
      <c r="E131" t="s" s="11">
        <v>143</v>
      </c>
      <c r="F131" s="17">
        <f>_xlfn.SUMIFS('shipment'!$K$3:$K$117,'shipment'!$C$3:$C$117,B131,'shipment'!$D$3:$D$117,D131)</f>
        <v>0</v>
      </c>
      <c r="G131" s="17">
        <v>0</v>
      </c>
    </row>
    <row r="132" ht="9" customHeight="1" hidden="1">
      <c r="A132" t="s" s="8">
        <v>8</v>
      </c>
      <c r="B132" t="s" s="9">
        <v>144</v>
      </c>
      <c r="C132" t="s" s="10">
        <v>10</v>
      </c>
      <c r="D132" t="s" s="10">
        <v>16</v>
      </c>
      <c r="E132" t="s" s="11">
        <v>145</v>
      </c>
      <c r="F132" s="17">
        <f>_xlfn.SUMIFS('1C_stocks_2024.08.02'!$E$2:$E$331,'1C_stocks_2024.08.02'!$A$2:$A$331,B132,'1C_stocks_2024.08.02'!$B$2:$B$331,C132,'1C_stocks_2024.08.02'!$C$2:$C$331,D132)</f>
        <v>0</v>
      </c>
      <c r="G132" s="18"/>
    </row>
    <row r="133" ht="9" customHeight="1" hidden="1">
      <c r="A133" t="s" s="14">
        <v>13</v>
      </c>
      <c r="B133" t="s" s="15">
        <v>144</v>
      </c>
      <c r="C133" t="s" s="10">
        <v>10</v>
      </c>
      <c r="D133" t="s" s="10">
        <v>16</v>
      </c>
      <c r="E133" t="s" s="11">
        <v>145</v>
      </c>
      <c r="F133" s="17">
        <f>_xlfn.SUMIFS('retail_plan'!$J$3:$J$33,'retail_plan'!$A$3:$A$33,B133,'retail_plan'!$B$3:$B$33,D133)</f>
        <v>0</v>
      </c>
      <c r="G133" s="18"/>
    </row>
    <row r="134" ht="9" customHeight="1" hidden="1">
      <c r="A134" t="s" s="14">
        <v>14</v>
      </c>
      <c r="B134" t="s" s="15">
        <v>144</v>
      </c>
      <c r="C134" t="s" s="10">
        <v>10</v>
      </c>
      <c r="D134" t="s" s="10">
        <v>16</v>
      </c>
      <c r="E134" t="s" s="11">
        <v>145</v>
      </c>
      <c r="F134" s="17">
        <f>_xlfn.SUMIFS('shipment'!$K$3:$K$117,'shipment'!$C$3:$C$117,B134,'shipment'!$D$3:$D$117,D134)</f>
        <v>50</v>
      </c>
      <c r="G134" s="17">
        <f>F133-F132</f>
        <v>0</v>
      </c>
    </row>
    <row r="135" ht="9" customHeight="1" hidden="1">
      <c r="A135" t="s" s="8">
        <v>8</v>
      </c>
      <c r="B135" t="s" s="9">
        <v>146</v>
      </c>
      <c r="C135" t="s" s="10">
        <v>10</v>
      </c>
      <c r="D135" t="s" s="10">
        <v>147</v>
      </c>
      <c r="E135" t="s" s="11">
        <v>148</v>
      </c>
      <c r="F135" s="17">
        <f>_xlfn.SUMIFS('1C_stocks_2024.08.02'!$E$2:$E$331,'1C_stocks_2024.08.02'!$A$2:$A$331,B135,'1C_stocks_2024.08.02'!$B$2:$B$331,C135,'1C_stocks_2024.08.02'!$C$2:$C$331,D135)</f>
        <v>520</v>
      </c>
      <c r="G135" s="18"/>
    </row>
    <row r="136" ht="9" customHeight="1" hidden="1">
      <c r="A136" t="s" s="14">
        <v>13</v>
      </c>
      <c r="B136" t="s" s="15">
        <v>146</v>
      </c>
      <c r="C136" t="s" s="10">
        <v>10</v>
      </c>
      <c r="D136" t="s" s="10">
        <v>147</v>
      </c>
      <c r="E136" t="s" s="11">
        <v>148</v>
      </c>
      <c r="F136" s="17">
        <f>_xlfn.SUMIFS('retail_plan'!$J$3:$J$33,'retail_plan'!$A$3:$A$33,B136,'retail_plan'!$B$3:$B$33,D136)</f>
        <v>0</v>
      </c>
      <c r="G136" s="18"/>
    </row>
    <row r="137" ht="9" customHeight="1" hidden="1">
      <c r="A137" t="s" s="14">
        <v>14</v>
      </c>
      <c r="B137" t="s" s="15">
        <v>146</v>
      </c>
      <c r="C137" t="s" s="10">
        <v>10</v>
      </c>
      <c r="D137" t="s" s="10">
        <v>147</v>
      </c>
      <c r="E137" t="s" s="11">
        <v>148</v>
      </c>
      <c r="F137" s="17">
        <f>_xlfn.SUMIFS('shipment'!$K$3:$K$117,'shipment'!$C$3:$C$117,B137,'shipment'!$D$3:$D$117,D137)</f>
        <v>520</v>
      </c>
      <c r="G137" s="17">
        <v>0</v>
      </c>
    </row>
    <row r="138" ht="9" customHeight="1" hidden="1">
      <c r="A138" t="s" s="8">
        <v>8</v>
      </c>
      <c r="B138" t="s" s="9">
        <v>149</v>
      </c>
      <c r="C138" t="s" s="10">
        <v>10</v>
      </c>
      <c r="D138" t="s" s="10">
        <v>150</v>
      </c>
      <c r="E138" t="s" s="11">
        <v>151</v>
      </c>
      <c r="F138" s="17">
        <f>_xlfn.SUMIFS('1C_stocks_2024.08.02'!$E$2:$E$331,'1C_stocks_2024.08.02'!$A$2:$A$331,B138,'1C_stocks_2024.08.02'!$B$2:$B$331,C138,'1C_stocks_2024.08.02'!$C$2:$C$331,D138)</f>
        <v>370</v>
      </c>
      <c r="G138" s="18"/>
    </row>
    <row r="139" ht="9" customHeight="1" hidden="1">
      <c r="A139" t="s" s="14">
        <v>13</v>
      </c>
      <c r="B139" t="s" s="15">
        <v>149</v>
      </c>
      <c r="C139" t="s" s="10">
        <v>10</v>
      </c>
      <c r="D139" t="s" s="10">
        <v>150</v>
      </c>
      <c r="E139" t="s" s="11">
        <v>151</v>
      </c>
      <c r="F139" s="17">
        <f>_xlfn.SUMIFS('retail_plan'!$J$3:$J$33,'retail_plan'!$A$3:$A$33,B139,'retail_plan'!$B$3:$B$33,D139)</f>
        <v>0</v>
      </c>
      <c r="G139" s="18"/>
    </row>
    <row r="140" ht="9" customHeight="1" hidden="1">
      <c r="A140" t="s" s="14">
        <v>14</v>
      </c>
      <c r="B140" t="s" s="15">
        <v>149</v>
      </c>
      <c r="C140" t="s" s="10">
        <v>10</v>
      </c>
      <c r="D140" t="s" s="10">
        <v>150</v>
      </c>
      <c r="E140" t="s" s="11">
        <v>151</v>
      </c>
      <c r="F140" s="17">
        <f>_xlfn.SUMIFS('shipment'!$K$3:$K$117,'shipment'!$C$3:$C$117,B140,'shipment'!$D$3:$D$117,D140)</f>
        <v>0</v>
      </c>
      <c r="G140" s="17">
        <v>0</v>
      </c>
    </row>
    <row r="141" ht="9" customHeight="1" hidden="1">
      <c r="A141" t="s" s="8">
        <v>8</v>
      </c>
      <c r="B141" t="s" s="9">
        <v>152</v>
      </c>
      <c r="C141" t="s" s="10">
        <v>10</v>
      </c>
      <c r="D141" t="s" s="10">
        <v>99</v>
      </c>
      <c r="E141" t="s" s="11">
        <v>153</v>
      </c>
      <c r="F141" s="17">
        <f>_xlfn.SUMIFS('1C_stocks_2024.08.02'!$E$2:$E$331,'1C_stocks_2024.08.02'!$A$2:$A$331,B141,'1C_stocks_2024.08.02'!$B$2:$B$331,C141,'1C_stocks_2024.08.02'!$C$2:$C$331,D141)</f>
        <v>207</v>
      </c>
      <c r="G141" s="18"/>
    </row>
    <row r="142" ht="9" customHeight="1" hidden="1">
      <c r="A142" t="s" s="14">
        <v>13</v>
      </c>
      <c r="B142" t="s" s="15">
        <v>152</v>
      </c>
      <c r="C142" t="s" s="10">
        <v>10</v>
      </c>
      <c r="D142" t="s" s="10">
        <v>99</v>
      </c>
      <c r="E142" t="s" s="11">
        <v>153</v>
      </c>
      <c r="F142" s="17">
        <f>_xlfn.SUMIFS('retail_plan'!$J$3:$J$33,'retail_plan'!$A$3:$A$33,B142,'retail_plan'!$B$3:$B$33,D142)</f>
        <v>0</v>
      </c>
      <c r="G142" s="18"/>
    </row>
    <row r="143" ht="9" customHeight="1" hidden="1">
      <c r="A143" t="s" s="14">
        <v>14</v>
      </c>
      <c r="B143" t="s" s="15">
        <v>152</v>
      </c>
      <c r="C143" t="s" s="10">
        <v>10</v>
      </c>
      <c r="D143" t="s" s="10">
        <v>99</v>
      </c>
      <c r="E143" t="s" s="11">
        <v>153</v>
      </c>
      <c r="F143" s="17">
        <f>_xlfn.SUMIFS('shipment'!$K$3:$K$117,'shipment'!$C$3:$C$117,B143,'shipment'!$D$3:$D$117,D143)</f>
        <v>120</v>
      </c>
      <c r="G143" s="17">
        <v>0</v>
      </c>
    </row>
    <row r="144" ht="9" customHeight="1" hidden="1">
      <c r="A144" t="s" s="8">
        <v>8</v>
      </c>
      <c r="B144" t="s" s="9">
        <v>154</v>
      </c>
      <c r="C144" t="s" s="10">
        <v>10</v>
      </c>
      <c r="D144" t="s" s="10">
        <v>28</v>
      </c>
      <c r="E144" t="s" s="11">
        <v>155</v>
      </c>
      <c r="F144" s="17">
        <f>_xlfn.SUMIFS('1C_stocks_2024.08.02'!$E$2:$E$331,'1C_stocks_2024.08.02'!$A$2:$A$331,B144,'1C_stocks_2024.08.02'!$B$2:$B$331,C144,'1C_stocks_2024.08.02'!$C$2:$C$331,D144)</f>
        <v>119</v>
      </c>
      <c r="G144" s="18"/>
    </row>
    <row r="145" ht="9" customHeight="1" hidden="1">
      <c r="A145" t="s" s="14">
        <v>13</v>
      </c>
      <c r="B145" t="s" s="15">
        <v>154</v>
      </c>
      <c r="C145" t="s" s="10">
        <v>10</v>
      </c>
      <c r="D145" t="s" s="10">
        <v>28</v>
      </c>
      <c r="E145" t="s" s="11">
        <v>155</v>
      </c>
      <c r="F145" s="17">
        <f>_xlfn.SUMIFS('retail_plan'!$J$3:$J$33,'retail_plan'!$A$3:$A$33,B145,'retail_plan'!$B$3:$B$33,D145)</f>
        <v>0</v>
      </c>
      <c r="G145" s="18"/>
    </row>
    <row r="146" ht="9" customHeight="1" hidden="1">
      <c r="A146" t="s" s="14">
        <v>14</v>
      </c>
      <c r="B146" t="s" s="15">
        <v>154</v>
      </c>
      <c r="C146" t="s" s="10">
        <v>10</v>
      </c>
      <c r="D146" t="s" s="10">
        <v>28</v>
      </c>
      <c r="E146" t="s" s="11">
        <v>155</v>
      </c>
      <c r="F146" s="17">
        <f>_xlfn.SUMIFS('shipment'!$K$3:$K$117,'shipment'!$C$3:$C$117,B146,'shipment'!$D$3:$D$117,D146)</f>
        <v>6</v>
      </c>
      <c r="G146" s="17">
        <v>0</v>
      </c>
    </row>
    <row r="147" ht="9" customHeight="1" hidden="1">
      <c r="A147" t="s" s="8">
        <v>8</v>
      </c>
      <c r="B147" t="s" s="9">
        <v>156</v>
      </c>
      <c r="C147" t="s" s="20">
        <v>157</v>
      </c>
      <c r="D147" t="s" s="10">
        <v>158</v>
      </c>
      <c r="E147" t="s" s="11">
        <v>159</v>
      </c>
      <c r="F147" s="17">
        <f>_xlfn.SUMIFS('1C_stocks_2024.08.02'!$E$2:$E$331,'1C_stocks_2024.08.02'!$A$2:$A$331,B147,'1C_stocks_2024.08.02'!$B$2:$B$331,C147,'1C_stocks_2024.08.02'!$C$2:$C$331,D147)</f>
        <v>171</v>
      </c>
      <c r="G147" s="18"/>
    </row>
    <row r="148" ht="9" customHeight="1" hidden="1">
      <c r="A148" t="s" s="14">
        <v>13</v>
      </c>
      <c r="B148" t="s" s="15">
        <v>156</v>
      </c>
      <c r="C148" t="s" s="20">
        <v>157</v>
      </c>
      <c r="D148" t="s" s="10">
        <v>158</v>
      </c>
      <c r="E148" t="s" s="11">
        <v>159</v>
      </c>
      <c r="F148" s="17">
        <f>_xlfn.SUMIFS('retail_plan'!$J$3:$J$33,'retail_plan'!$A$3:$A$33,B148,'retail_plan'!$B$3:$B$33,D148)</f>
        <v>30</v>
      </c>
      <c r="G148" s="18"/>
    </row>
    <row r="149" ht="9" customHeight="1" hidden="1">
      <c r="A149" t="s" s="14">
        <v>14</v>
      </c>
      <c r="B149" t="s" s="15">
        <v>156</v>
      </c>
      <c r="C149" t="s" s="20">
        <v>157</v>
      </c>
      <c r="D149" t="s" s="10">
        <v>158</v>
      </c>
      <c r="E149" t="s" s="11">
        <v>159</v>
      </c>
      <c r="F149" s="17">
        <f>_xlfn.SUMIFS('shipment'!$K$3:$K$117,'shipment'!$C$3:$C$117,B149,'shipment'!$D$3:$D$117,D149)</f>
        <v>0</v>
      </c>
      <c r="G149" s="17">
        <v>0</v>
      </c>
    </row>
    <row r="150" ht="9" customHeight="1" hidden="1">
      <c r="A150" t="s" s="8">
        <v>8</v>
      </c>
      <c r="B150" t="s" s="9">
        <v>160</v>
      </c>
      <c r="C150" t="s" s="10">
        <v>10</v>
      </c>
      <c r="D150" t="s" s="10">
        <v>161</v>
      </c>
      <c r="E150" t="s" s="11">
        <v>162</v>
      </c>
      <c r="F150" s="17">
        <f>_xlfn.SUMIFS('1C_stocks_2024.08.02'!$E$2:$E$331,'1C_stocks_2024.08.02'!$A$2:$A$331,B150,'1C_stocks_2024.08.02'!$B$2:$B$331,C150,'1C_stocks_2024.08.02'!$C$2:$C$331,D150)</f>
        <v>136</v>
      </c>
      <c r="G150" s="18"/>
    </row>
    <row r="151" ht="9" customHeight="1" hidden="1">
      <c r="A151" t="s" s="14">
        <v>13</v>
      </c>
      <c r="B151" t="s" s="15">
        <v>160</v>
      </c>
      <c r="C151" t="s" s="10">
        <v>10</v>
      </c>
      <c r="D151" t="s" s="10">
        <v>161</v>
      </c>
      <c r="E151" t="s" s="11">
        <v>162</v>
      </c>
      <c r="F151" s="17">
        <f>_xlfn.SUMIFS('retail_plan'!$J$3:$J$33,'retail_plan'!$A$3:$A$33,B151,'retail_plan'!$B$3:$B$33,D151)</f>
        <v>0</v>
      </c>
      <c r="G151" s="18"/>
    </row>
    <row r="152" ht="9" customHeight="1" hidden="1">
      <c r="A152" t="s" s="14">
        <v>14</v>
      </c>
      <c r="B152" t="s" s="15">
        <v>160</v>
      </c>
      <c r="C152" t="s" s="10">
        <v>10</v>
      </c>
      <c r="D152" t="s" s="10">
        <v>161</v>
      </c>
      <c r="E152" t="s" s="11">
        <v>162</v>
      </c>
      <c r="F152" s="17">
        <f>_xlfn.SUMIFS('shipment'!$K$3:$K$117,'shipment'!$C$3:$C$117,B152,'shipment'!$D$3:$D$117,D152)</f>
        <v>0</v>
      </c>
      <c r="G152" s="17">
        <v>0</v>
      </c>
    </row>
    <row r="153" ht="9" customHeight="1" hidden="1">
      <c r="A153" t="s" s="8">
        <v>8</v>
      </c>
      <c r="B153" t="s" s="9">
        <v>163</v>
      </c>
      <c r="C153" t="s" s="10">
        <v>10</v>
      </c>
      <c r="D153" t="s" s="10">
        <v>164</v>
      </c>
      <c r="E153" t="s" s="11">
        <v>165</v>
      </c>
      <c r="F153" s="17">
        <f>_xlfn.SUMIFS('1C_stocks_2024.08.02'!$E$2:$E$331,'1C_stocks_2024.08.02'!$A$2:$A$331,B153,'1C_stocks_2024.08.02'!$B$2:$B$331,C153,'1C_stocks_2024.08.02'!$C$2:$C$331,D153)</f>
        <v>203</v>
      </c>
      <c r="G153" s="18"/>
    </row>
    <row r="154" ht="9" customHeight="1" hidden="1">
      <c r="A154" t="s" s="14">
        <v>13</v>
      </c>
      <c r="B154" t="s" s="15">
        <v>163</v>
      </c>
      <c r="C154" t="s" s="10">
        <v>10</v>
      </c>
      <c r="D154" t="s" s="10">
        <v>164</v>
      </c>
      <c r="E154" t="s" s="11">
        <v>165</v>
      </c>
      <c r="F154" s="17">
        <f>_xlfn.SUMIFS('retail_plan'!$J$3:$J$33,'retail_plan'!$A$3:$A$33,B154,'retail_plan'!$B$3:$B$33,D154)</f>
        <v>0</v>
      </c>
      <c r="G154" s="18"/>
    </row>
    <row r="155" ht="9" customHeight="1" hidden="1">
      <c r="A155" t="s" s="14">
        <v>14</v>
      </c>
      <c r="B155" t="s" s="15">
        <v>163</v>
      </c>
      <c r="C155" t="s" s="10">
        <v>10</v>
      </c>
      <c r="D155" t="s" s="10">
        <v>164</v>
      </c>
      <c r="E155" t="s" s="11">
        <v>165</v>
      </c>
      <c r="F155" s="17">
        <f>_xlfn.SUMIFS('shipment'!$K$3:$K$117,'shipment'!$C$3:$C$117,B155,'shipment'!$D$3:$D$117,D155)</f>
        <v>0</v>
      </c>
      <c r="G155" s="17">
        <v>0</v>
      </c>
    </row>
    <row r="156" ht="9" customHeight="1" hidden="1">
      <c r="A156" t="s" s="8">
        <v>8</v>
      </c>
      <c r="B156" t="s" s="9">
        <v>166</v>
      </c>
      <c r="C156" t="s" s="10">
        <v>10</v>
      </c>
      <c r="D156" t="s" s="10">
        <v>167</v>
      </c>
      <c r="E156" t="s" s="11">
        <v>168</v>
      </c>
      <c r="F156" s="17">
        <f>_xlfn.SUMIFS('1C_stocks_2024.08.02'!$E$2:$E$331,'1C_stocks_2024.08.02'!$A$2:$A$331,B156,'1C_stocks_2024.08.02'!$B$2:$B$331,C156,'1C_stocks_2024.08.02'!$C$2:$C$331,D156)</f>
        <v>206</v>
      </c>
      <c r="G156" s="18"/>
    </row>
    <row r="157" ht="9" customHeight="1" hidden="1">
      <c r="A157" t="s" s="14">
        <v>13</v>
      </c>
      <c r="B157" t="s" s="15">
        <v>166</v>
      </c>
      <c r="C157" t="s" s="10">
        <v>10</v>
      </c>
      <c r="D157" t="s" s="10">
        <v>167</v>
      </c>
      <c r="E157" t="s" s="11">
        <v>168</v>
      </c>
      <c r="F157" s="17">
        <f>_xlfn.SUMIFS('retail_plan'!$J$3:$J$33,'retail_plan'!$A$3:$A$33,B157,'retail_plan'!$B$3:$B$33,D157)</f>
        <v>0</v>
      </c>
      <c r="G157" s="18"/>
    </row>
    <row r="158" ht="9" customHeight="1" hidden="1">
      <c r="A158" t="s" s="14">
        <v>14</v>
      </c>
      <c r="B158" t="s" s="15">
        <v>166</v>
      </c>
      <c r="C158" t="s" s="10">
        <v>10</v>
      </c>
      <c r="D158" t="s" s="10">
        <v>167</v>
      </c>
      <c r="E158" t="s" s="11">
        <v>168</v>
      </c>
      <c r="F158" s="17">
        <f>_xlfn.SUMIFS('shipment'!$K$3:$K$117,'shipment'!$C$3:$C$117,B158,'shipment'!$D$3:$D$117,D158)</f>
        <v>0</v>
      </c>
      <c r="G158" s="17">
        <v>0</v>
      </c>
    </row>
    <row r="159" ht="9" customHeight="1" hidden="1">
      <c r="A159" t="s" s="8">
        <v>8</v>
      </c>
      <c r="B159" t="s" s="9">
        <v>169</v>
      </c>
      <c r="C159" t="s" s="10">
        <v>10</v>
      </c>
      <c r="D159" t="s" s="10">
        <v>170</v>
      </c>
      <c r="E159" t="s" s="11">
        <v>171</v>
      </c>
      <c r="F159" s="17">
        <f>_xlfn.SUMIFS('1C_stocks_2024.08.02'!$E$2:$E$331,'1C_stocks_2024.08.02'!$A$2:$A$331,B159,'1C_stocks_2024.08.02'!$B$2:$B$331,C159,'1C_stocks_2024.08.02'!$C$2:$C$331,D159)</f>
        <v>101</v>
      </c>
      <c r="G159" s="18"/>
    </row>
    <row r="160" ht="9" customHeight="1" hidden="1">
      <c r="A160" t="s" s="14">
        <v>13</v>
      </c>
      <c r="B160" t="s" s="15">
        <v>169</v>
      </c>
      <c r="C160" t="s" s="10">
        <v>10</v>
      </c>
      <c r="D160" t="s" s="10">
        <v>170</v>
      </c>
      <c r="E160" t="s" s="11">
        <v>171</v>
      </c>
      <c r="F160" s="17">
        <f>_xlfn.SUMIFS('retail_plan'!$J$3:$J$33,'retail_plan'!$A$3:$A$33,B160,'retail_plan'!$B$3:$B$33,D160)</f>
        <v>0</v>
      </c>
      <c r="G160" s="18"/>
    </row>
    <row r="161" ht="13.65" customHeight="1">
      <c r="A161" t="s" s="14">
        <v>14</v>
      </c>
      <c r="B161" t="s" s="15">
        <v>169</v>
      </c>
      <c r="C161" t="s" s="10">
        <v>10</v>
      </c>
      <c r="D161" t="s" s="10">
        <v>170</v>
      </c>
      <c r="E161" t="s" s="11">
        <v>171</v>
      </c>
      <c r="F161" s="17">
        <f>_xlfn.SUMIFS('shipment'!$K$3:$K$117,'shipment'!$C$3:$C$117,B161,'shipment'!$D$3:$D$117,D161)</f>
        <v>18</v>
      </c>
      <c r="G161" s="19">
        <f>F161+50</f>
        <v>68</v>
      </c>
    </row>
    <row r="162" ht="9" customHeight="1" hidden="1">
      <c r="A162" t="s" s="8">
        <v>8</v>
      </c>
      <c r="B162" t="s" s="9">
        <v>172</v>
      </c>
      <c r="C162" t="s" s="10">
        <v>10</v>
      </c>
      <c r="D162" t="s" s="10">
        <v>173</v>
      </c>
      <c r="E162" t="s" s="11">
        <v>174</v>
      </c>
      <c r="F162" s="17">
        <f>_xlfn.SUMIFS('1C_stocks_2024.08.02'!$E$2:$E$331,'1C_stocks_2024.08.02'!$A$2:$A$331,B162,'1C_stocks_2024.08.02'!$B$2:$B$331,C162,'1C_stocks_2024.08.02'!$C$2:$C$331,D162)</f>
        <v>0</v>
      </c>
      <c r="G162" s="18"/>
    </row>
    <row r="163" ht="9" customHeight="1" hidden="1">
      <c r="A163" t="s" s="14">
        <v>13</v>
      </c>
      <c r="B163" t="s" s="15">
        <v>172</v>
      </c>
      <c r="C163" t="s" s="10">
        <v>10</v>
      </c>
      <c r="D163" t="s" s="10">
        <v>173</v>
      </c>
      <c r="E163" t="s" s="11">
        <v>174</v>
      </c>
      <c r="F163" s="17">
        <f>_xlfn.SUMIFS('retail_plan'!$J$3:$J$33,'retail_plan'!$A$3:$A$33,B163,'retail_plan'!$B$3:$B$33,D163)</f>
        <v>0</v>
      </c>
      <c r="G163" s="18"/>
    </row>
    <row r="164" ht="9" customHeight="1" hidden="1">
      <c r="A164" t="s" s="14">
        <v>14</v>
      </c>
      <c r="B164" t="s" s="15">
        <v>172</v>
      </c>
      <c r="C164" t="s" s="10">
        <v>10</v>
      </c>
      <c r="D164" t="s" s="10">
        <v>173</v>
      </c>
      <c r="E164" t="s" s="11">
        <v>174</v>
      </c>
      <c r="F164" s="17">
        <f>_xlfn.SUMIFS('shipment'!$K$3:$K$117,'shipment'!$C$3:$C$117,B164,'shipment'!$D$3:$D$117,D164)</f>
        <v>0</v>
      </c>
      <c r="G164" s="17">
        <f>F163-F162</f>
        <v>0</v>
      </c>
    </row>
    <row r="165" ht="9" customHeight="1" hidden="1">
      <c r="A165" t="s" s="8">
        <v>8</v>
      </c>
      <c r="B165" t="s" s="9">
        <v>175</v>
      </c>
      <c r="C165" t="s" s="10">
        <v>10</v>
      </c>
      <c r="D165" t="s" s="10">
        <v>176</v>
      </c>
      <c r="E165" t="s" s="11">
        <v>177</v>
      </c>
      <c r="F165" s="17">
        <f>_xlfn.SUMIFS('1C_stocks_2024.08.02'!$E$2:$E$331,'1C_stocks_2024.08.02'!$A$2:$A$331,B165,'1C_stocks_2024.08.02'!$B$2:$B$331,C165,'1C_stocks_2024.08.02'!$C$2:$C$331,D165)</f>
        <v>0</v>
      </c>
      <c r="G165" s="18"/>
    </row>
    <row r="166" ht="9" customHeight="1" hidden="1">
      <c r="A166" t="s" s="14">
        <v>13</v>
      </c>
      <c r="B166" t="s" s="15">
        <v>175</v>
      </c>
      <c r="C166" t="s" s="10">
        <v>10</v>
      </c>
      <c r="D166" t="s" s="10">
        <v>176</v>
      </c>
      <c r="E166" t="s" s="11">
        <v>177</v>
      </c>
      <c r="F166" s="17">
        <f>_xlfn.SUMIFS('retail_plan'!$J$3:$J$33,'retail_plan'!$A$3:$A$33,B166,'retail_plan'!$B$3:$B$33,D166)</f>
        <v>0</v>
      </c>
      <c r="G166" s="18"/>
    </row>
    <row r="167" ht="9" customHeight="1" hidden="1">
      <c r="A167" t="s" s="14">
        <v>14</v>
      </c>
      <c r="B167" t="s" s="15">
        <v>175</v>
      </c>
      <c r="C167" t="s" s="10">
        <v>10</v>
      </c>
      <c r="D167" t="s" s="10">
        <v>176</v>
      </c>
      <c r="E167" t="s" s="11">
        <v>177</v>
      </c>
      <c r="F167" s="17">
        <f>_xlfn.SUMIFS('shipment'!$K$3:$K$117,'shipment'!$C$3:$C$117,B167,'shipment'!$D$3:$D$117,D167)</f>
        <v>0</v>
      </c>
      <c r="G167" s="17">
        <f>F166-F165</f>
        <v>0</v>
      </c>
    </row>
    <row r="168" ht="9" customHeight="1" hidden="1">
      <c r="A168" t="s" s="8">
        <v>8</v>
      </c>
      <c r="B168" t="s" s="9">
        <v>178</v>
      </c>
      <c r="C168" t="s" s="10">
        <v>10</v>
      </c>
      <c r="D168" t="s" s="10">
        <v>179</v>
      </c>
      <c r="E168" t="s" s="11">
        <v>180</v>
      </c>
      <c r="F168" s="17">
        <f>_xlfn.SUMIFS('1C_stocks_2024.08.02'!$E$2:$E$331,'1C_stocks_2024.08.02'!$A$2:$A$331,B168,'1C_stocks_2024.08.02'!$B$2:$B$331,C168,'1C_stocks_2024.08.02'!$C$2:$C$331,D168)</f>
        <v>0</v>
      </c>
      <c r="G168" s="18"/>
    </row>
    <row r="169" ht="9" customHeight="1" hidden="1">
      <c r="A169" t="s" s="14">
        <v>13</v>
      </c>
      <c r="B169" t="s" s="15">
        <v>178</v>
      </c>
      <c r="C169" t="s" s="10">
        <v>10</v>
      </c>
      <c r="D169" t="s" s="10">
        <v>179</v>
      </c>
      <c r="E169" t="s" s="11">
        <v>180</v>
      </c>
      <c r="F169" s="17">
        <f>_xlfn.SUMIFS('retail_plan'!$J$3:$J$33,'retail_plan'!$A$3:$A$33,B169,'retail_plan'!$B$3:$B$33,D169)</f>
        <v>0</v>
      </c>
      <c r="G169" s="18"/>
    </row>
    <row r="170" ht="9" customHeight="1" hidden="1">
      <c r="A170" t="s" s="14">
        <v>14</v>
      </c>
      <c r="B170" t="s" s="15">
        <v>178</v>
      </c>
      <c r="C170" t="s" s="10">
        <v>10</v>
      </c>
      <c r="D170" t="s" s="10">
        <v>179</v>
      </c>
      <c r="E170" t="s" s="11">
        <v>180</v>
      </c>
      <c r="F170" s="17">
        <f>_xlfn.SUMIFS('shipment'!$K$3:$K$117,'shipment'!$C$3:$C$117,B170,'shipment'!$D$3:$D$117,D170)</f>
        <v>0</v>
      </c>
      <c r="G170" s="17">
        <f>F169-F168</f>
        <v>0</v>
      </c>
    </row>
    <row r="171" ht="9" customHeight="1" hidden="1">
      <c r="A171" t="s" s="8">
        <v>8</v>
      </c>
      <c r="B171" t="s" s="9">
        <v>181</v>
      </c>
      <c r="C171" t="s" s="10">
        <v>10</v>
      </c>
      <c r="D171" t="s" s="10">
        <v>182</v>
      </c>
      <c r="E171" t="s" s="11">
        <v>183</v>
      </c>
      <c r="F171" s="17">
        <f>_xlfn.SUMIFS('1C_stocks_2024.08.02'!$E$2:$E$331,'1C_stocks_2024.08.02'!$A$2:$A$331,B171,'1C_stocks_2024.08.02'!$B$2:$B$331,C171,'1C_stocks_2024.08.02'!$C$2:$C$331,D171)</f>
        <v>1021</v>
      </c>
      <c r="G171" s="18"/>
    </row>
    <row r="172" ht="9" customHeight="1" hidden="1">
      <c r="A172" t="s" s="14">
        <v>13</v>
      </c>
      <c r="B172" t="s" s="15">
        <v>181</v>
      </c>
      <c r="C172" t="s" s="10">
        <v>10</v>
      </c>
      <c r="D172" t="s" s="10">
        <v>182</v>
      </c>
      <c r="E172" t="s" s="11">
        <v>183</v>
      </c>
      <c r="F172" s="17">
        <f>_xlfn.SUMIFS('retail_plan'!$J$3:$J$33,'retail_plan'!$A$3:$A$33,B172,'retail_plan'!$B$3:$B$33,D172)</f>
        <v>0</v>
      </c>
      <c r="G172" s="18"/>
    </row>
    <row r="173" ht="9" customHeight="1" hidden="1">
      <c r="A173" t="s" s="14">
        <v>14</v>
      </c>
      <c r="B173" t="s" s="15">
        <v>181</v>
      </c>
      <c r="C173" t="s" s="10">
        <v>10</v>
      </c>
      <c r="D173" t="s" s="10">
        <v>182</v>
      </c>
      <c r="E173" t="s" s="11">
        <v>183</v>
      </c>
      <c r="F173" s="17">
        <f>_xlfn.SUMIFS('shipment'!$K$3:$K$117,'shipment'!$C$3:$C$117,B173,'shipment'!$D$3:$D$117,D173)</f>
        <v>0</v>
      </c>
      <c r="G173" s="17">
        <v>0</v>
      </c>
    </row>
    <row r="174" ht="9" customHeight="1" hidden="1">
      <c r="A174" t="s" s="8">
        <v>8</v>
      </c>
      <c r="B174" t="s" s="9">
        <v>184</v>
      </c>
      <c r="C174" t="s" s="10">
        <v>185</v>
      </c>
      <c r="D174" t="s" s="10">
        <v>186</v>
      </c>
      <c r="E174" t="s" s="11">
        <v>187</v>
      </c>
      <c r="F174" s="17">
        <f>_xlfn.SUMIFS('1C_stocks_2024.08.02'!$E$2:$E$331,'1C_stocks_2024.08.02'!$A$2:$A$331,B174,'1C_stocks_2024.08.02'!$B$2:$B$331,C174,'1C_stocks_2024.08.02'!$C$2:$C$331,D174)</f>
        <v>376</v>
      </c>
      <c r="G174" s="18"/>
    </row>
    <row r="175" ht="9" customHeight="1" hidden="1">
      <c r="A175" t="s" s="14">
        <v>13</v>
      </c>
      <c r="B175" t="s" s="15">
        <v>184</v>
      </c>
      <c r="C175" t="s" s="10">
        <v>185</v>
      </c>
      <c r="D175" t="s" s="10">
        <v>186</v>
      </c>
      <c r="E175" t="s" s="11">
        <v>187</v>
      </c>
      <c r="F175" s="17">
        <v>130</v>
      </c>
      <c r="G175" s="18"/>
    </row>
    <row r="176" ht="9" customHeight="1" hidden="1">
      <c r="A176" t="s" s="14">
        <v>14</v>
      </c>
      <c r="B176" t="s" s="15">
        <v>184</v>
      </c>
      <c r="C176" t="s" s="10">
        <v>185</v>
      </c>
      <c r="D176" t="s" s="10">
        <v>186</v>
      </c>
      <c r="E176" t="s" s="11">
        <v>187</v>
      </c>
      <c r="F176" s="17">
        <f>_xlfn.SUMIFS('shipment'!$K$3:$K$117,'shipment'!$C$3:$C$117,B176,'shipment'!$D$3:$D$117,D176)</f>
        <v>0</v>
      </c>
      <c r="G176" s="17">
        <v>0</v>
      </c>
    </row>
    <row r="177" ht="9" customHeight="1" hidden="1">
      <c r="A177" t="s" s="8">
        <v>8</v>
      </c>
      <c r="B177" t="s" s="9">
        <v>188</v>
      </c>
      <c r="C177" t="s" s="10">
        <v>10</v>
      </c>
      <c r="D177" t="s" s="10">
        <v>150</v>
      </c>
      <c r="E177" t="s" s="11">
        <v>189</v>
      </c>
      <c r="F177" s="17">
        <f>_xlfn.SUMIFS('1C_stocks_2024.08.02'!$E$2:$E$331,'1C_stocks_2024.08.02'!$A$2:$A$331,B177,'1C_stocks_2024.08.02'!$B$2:$B$331,C177,'1C_stocks_2024.08.02'!$C$2:$C$331,D177)</f>
        <v>0</v>
      </c>
      <c r="G177" s="18"/>
    </row>
    <row r="178" ht="9" customHeight="1" hidden="1">
      <c r="A178" t="s" s="14">
        <v>13</v>
      </c>
      <c r="B178" t="s" s="15">
        <v>188</v>
      </c>
      <c r="C178" t="s" s="10">
        <v>10</v>
      </c>
      <c r="D178" t="s" s="10">
        <v>150</v>
      </c>
      <c r="E178" t="s" s="11">
        <v>189</v>
      </c>
      <c r="F178" s="17">
        <f>_xlfn.SUMIFS('retail_plan'!$J$3:$J$33,'retail_plan'!$A$3:$A$33,B178,'retail_plan'!$B$3:$B$33,D178)</f>
        <v>0</v>
      </c>
      <c r="G178" s="18"/>
    </row>
    <row r="179" ht="9" customHeight="1" hidden="1">
      <c r="A179" t="s" s="14">
        <v>14</v>
      </c>
      <c r="B179" t="s" s="15">
        <v>188</v>
      </c>
      <c r="C179" t="s" s="10">
        <v>10</v>
      </c>
      <c r="D179" t="s" s="10">
        <v>150</v>
      </c>
      <c r="E179" t="s" s="11">
        <v>189</v>
      </c>
      <c r="F179" s="17">
        <f>_xlfn.SUMIFS('shipment'!$K$3:$K$117,'shipment'!$C$3:$C$117,B179,'shipment'!$D$3:$D$117,D179)</f>
        <v>97</v>
      </c>
      <c r="G179" s="17">
        <f>F178-F177</f>
        <v>0</v>
      </c>
    </row>
    <row r="180" ht="9" customHeight="1" hidden="1">
      <c r="A180" t="s" s="8">
        <v>8</v>
      </c>
      <c r="B180" t="s" s="9">
        <v>190</v>
      </c>
      <c r="C180" t="s" s="10">
        <v>10</v>
      </c>
      <c r="D180" t="s" s="10">
        <v>191</v>
      </c>
      <c r="E180" t="s" s="11">
        <v>192</v>
      </c>
      <c r="F180" s="17">
        <f>_xlfn.SUMIFS('1C_stocks_2024.08.02'!$E$2:$E$331,'1C_stocks_2024.08.02'!$A$2:$A$331,B180,'1C_stocks_2024.08.02'!$B$2:$B$331,C180,'1C_stocks_2024.08.02'!$C$2:$C$331,D180)</f>
        <v>0</v>
      </c>
      <c r="G180" s="18"/>
    </row>
    <row r="181" ht="9" customHeight="1" hidden="1">
      <c r="A181" t="s" s="14">
        <v>13</v>
      </c>
      <c r="B181" t="s" s="15">
        <v>190</v>
      </c>
      <c r="C181" t="s" s="10">
        <v>10</v>
      </c>
      <c r="D181" t="s" s="10">
        <v>191</v>
      </c>
      <c r="E181" t="s" s="11">
        <v>192</v>
      </c>
      <c r="F181" s="17">
        <f>_xlfn.SUMIFS('retail_plan'!$J$3:$J$33,'retail_plan'!$A$3:$A$33,B181,'retail_plan'!$B$3:$B$33,D181)</f>
        <v>0</v>
      </c>
      <c r="G181" s="18"/>
    </row>
    <row r="182" ht="9" customHeight="1" hidden="1">
      <c r="A182" t="s" s="14">
        <v>14</v>
      </c>
      <c r="B182" t="s" s="15">
        <v>190</v>
      </c>
      <c r="C182" t="s" s="10">
        <v>10</v>
      </c>
      <c r="D182" t="s" s="10">
        <v>191</v>
      </c>
      <c r="E182" t="s" s="11">
        <v>192</v>
      </c>
      <c r="F182" s="17">
        <f>_xlfn.SUMIFS('shipment'!$K$3:$K$117,'shipment'!$C$3:$C$117,B182,'shipment'!$D$3:$D$117,D182)</f>
        <v>0</v>
      </c>
      <c r="G182" s="17">
        <f>F181-F180</f>
        <v>0</v>
      </c>
    </row>
    <row r="183" ht="9" customHeight="1" hidden="1">
      <c r="A183" t="s" s="8">
        <v>8</v>
      </c>
      <c r="B183" t="s" s="9">
        <v>193</v>
      </c>
      <c r="C183" t="s" s="10">
        <v>10</v>
      </c>
      <c r="D183" t="s" s="10">
        <v>194</v>
      </c>
      <c r="E183" t="s" s="11">
        <v>195</v>
      </c>
      <c r="F183" s="17">
        <f>_xlfn.SUMIFS('1C_stocks_2024.08.02'!$E$2:$E$331,'1C_stocks_2024.08.02'!$A$2:$A$331,B183,'1C_stocks_2024.08.02'!$B$2:$B$331,C183,'1C_stocks_2024.08.02'!$C$2:$C$331,D183)</f>
        <v>95</v>
      </c>
      <c r="G183" s="18"/>
    </row>
    <row r="184" ht="9" customHeight="1" hidden="1">
      <c r="A184" t="s" s="14">
        <v>13</v>
      </c>
      <c r="B184" t="s" s="15">
        <v>193</v>
      </c>
      <c r="C184" t="s" s="10">
        <v>10</v>
      </c>
      <c r="D184" t="s" s="10">
        <v>194</v>
      </c>
      <c r="E184" t="s" s="11">
        <v>195</v>
      </c>
      <c r="F184" s="17">
        <f>_xlfn.SUMIFS('retail_plan'!$J$3:$J$33,'retail_plan'!$A$3:$A$33,B184,'retail_plan'!$B$3:$B$33,D184)</f>
        <v>0</v>
      </c>
      <c r="G184" s="18"/>
    </row>
    <row r="185" ht="9" customHeight="1" hidden="1">
      <c r="A185" t="s" s="14">
        <v>14</v>
      </c>
      <c r="B185" t="s" s="15">
        <v>193</v>
      </c>
      <c r="C185" t="s" s="10">
        <v>10</v>
      </c>
      <c r="D185" t="s" s="10">
        <v>194</v>
      </c>
      <c r="E185" t="s" s="11">
        <v>195</v>
      </c>
      <c r="F185" s="17">
        <f>_xlfn.SUMIFS('shipment'!$K$3:$K$117,'shipment'!$C$3:$C$117,B185,'shipment'!$D$3:$D$117,D185)</f>
        <v>0</v>
      </c>
      <c r="G185" s="17">
        <v>0</v>
      </c>
    </row>
    <row r="186" ht="9" customHeight="1" hidden="1">
      <c r="A186" t="s" s="8">
        <v>8</v>
      </c>
      <c r="B186" t="s" s="9">
        <v>196</v>
      </c>
      <c r="C186" t="s" s="10">
        <v>197</v>
      </c>
      <c r="D186" t="s" s="10">
        <v>198</v>
      </c>
      <c r="E186" t="s" s="11">
        <v>199</v>
      </c>
      <c r="F186" s="17">
        <f>_xlfn.SUMIFS('1C_stocks_2024.08.02'!$E$2:$E$331,'1C_stocks_2024.08.02'!$A$2:$A$331,B186,'1C_stocks_2024.08.02'!$B$2:$B$331,C186,'1C_stocks_2024.08.02'!$C$2:$C$331,D186)</f>
        <v>88</v>
      </c>
      <c r="G186" s="18"/>
    </row>
    <row r="187" ht="9" customHeight="1" hidden="1">
      <c r="A187" t="s" s="14">
        <v>13</v>
      </c>
      <c r="B187" t="s" s="15">
        <v>196</v>
      </c>
      <c r="C187" t="s" s="10">
        <v>197</v>
      </c>
      <c r="D187" t="s" s="10">
        <v>198</v>
      </c>
      <c r="E187" t="s" s="11">
        <v>199</v>
      </c>
      <c r="F187" s="17">
        <f>_xlfn.SUMIFS('retail_plan'!$J$3:$J$33,'retail_plan'!$A$3:$A$33,B187,'retail_plan'!$B$3:$B$33,D187)</f>
        <v>0</v>
      </c>
      <c r="G187" s="18"/>
    </row>
    <row r="188" ht="9" customHeight="1" hidden="1">
      <c r="A188" t="s" s="14">
        <v>14</v>
      </c>
      <c r="B188" t="s" s="15">
        <v>196</v>
      </c>
      <c r="C188" t="s" s="10">
        <v>197</v>
      </c>
      <c r="D188" t="s" s="10">
        <v>198</v>
      </c>
      <c r="E188" t="s" s="11">
        <v>199</v>
      </c>
      <c r="F188" s="17">
        <f>_xlfn.SUMIFS('shipment'!$K$3:$K$117,'shipment'!$C$3:$C$117,B188,'shipment'!$D$3:$D$117,D188)</f>
        <v>0</v>
      </c>
      <c r="G188" s="17">
        <v>0</v>
      </c>
    </row>
    <row r="189" ht="9" customHeight="1" hidden="1">
      <c r="A189" t="s" s="8">
        <v>8</v>
      </c>
      <c r="B189" t="s" s="9">
        <v>200</v>
      </c>
      <c r="C189" t="s" s="10">
        <v>10</v>
      </c>
      <c r="D189" t="s" s="10">
        <v>201</v>
      </c>
      <c r="E189" t="s" s="11">
        <v>202</v>
      </c>
      <c r="F189" s="17">
        <f>_xlfn.SUMIFS('1C_stocks_2024.08.02'!$E$2:$E$331,'1C_stocks_2024.08.02'!$A$2:$A$331,B189,'1C_stocks_2024.08.02'!$B$2:$B$331,C189,'1C_stocks_2024.08.02'!$C$2:$C$331,D189)</f>
        <v>99</v>
      </c>
      <c r="G189" s="18"/>
    </row>
    <row r="190" ht="9" customHeight="1" hidden="1">
      <c r="A190" t="s" s="14">
        <v>13</v>
      </c>
      <c r="B190" t="s" s="15">
        <v>200</v>
      </c>
      <c r="C190" t="s" s="10">
        <v>10</v>
      </c>
      <c r="D190" t="s" s="10">
        <v>201</v>
      </c>
      <c r="E190" t="s" s="11">
        <v>202</v>
      </c>
      <c r="F190" s="17">
        <f>_xlfn.SUMIFS('retail_plan'!$J$3:$J$33,'retail_plan'!$A$3:$A$33,B190,'retail_plan'!$B$3:$B$33,D190)</f>
        <v>0</v>
      </c>
      <c r="G190" s="18"/>
    </row>
    <row r="191" ht="9" customHeight="1" hidden="1">
      <c r="A191" t="s" s="14">
        <v>14</v>
      </c>
      <c r="B191" t="s" s="15">
        <v>200</v>
      </c>
      <c r="C191" t="s" s="10">
        <v>10</v>
      </c>
      <c r="D191" t="s" s="10">
        <v>201</v>
      </c>
      <c r="E191" t="s" s="11">
        <v>202</v>
      </c>
      <c r="F191" s="17">
        <f>_xlfn.SUMIFS('shipment'!$K$3:$K$117,'shipment'!$C$3:$C$117,B191,'shipment'!$D$3:$D$117,D191)</f>
        <v>0</v>
      </c>
      <c r="G191" s="17">
        <v>0</v>
      </c>
    </row>
    <row r="192" ht="9" customHeight="1" hidden="1">
      <c r="A192" t="s" s="8">
        <v>8</v>
      </c>
      <c r="B192" t="s" s="9">
        <v>203</v>
      </c>
      <c r="C192" t="s" s="10">
        <v>10</v>
      </c>
      <c r="D192" t="s" s="10">
        <v>204</v>
      </c>
      <c r="E192" t="s" s="11">
        <v>205</v>
      </c>
      <c r="F192" s="17">
        <f>_xlfn.SUMIFS('1C_stocks_2024.08.02'!$E$2:$E$331,'1C_stocks_2024.08.02'!$A$2:$A$331,B192,'1C_stocks_2024.08.02'!$B$2:$B$331,C192,'1C_stocks_2024.08.02'!$C$2:$C$331,D192)</f>
        <v>0</v>
      </c>
      <c r="G192" s="18"/>
    </row>
    <row r="193" ht="9" customHeight="1" hidden="1">
      <c r="A193" t="s" s="14">
        <v>13</v>
      </c>
      <c r="B193" t="s" s="15">
        <v>203</v>
      </c>
      <c r="C193" t="s" s="10">
        <v>10</v>
      </c>
      <c r="D193" t="s" s="10">
        <v>204</v>
      </c>
      <c r="E193" t="s" s="11">
        <v>205</v>
      </c>
      <c r="F193" s="17">
        <v>350</v>
      </c>
      <c r="G193" s="18"/>
    </row>
    <row r="194" ht="13.65" customHeight="1">
      <c r="A194" t="s" s="14">
        <v>14</v>
      </c>
      <c r="B194" t="s" s="15">
        <v>203</v>
      </c>
      <c r="C194" t="s" s="10">
        <v>10</v>
      </c>
      <c r="D194" t="s" s="10">
        <v>204</v>
      </c>
      <c r="E194" t="s" s="11">
        <v>205</v>
      </c>
      <c r="F194" s="17">
        <f>_xlfn.SUMIFS('shipment'!$K$3:$K$117,'shipment'!$C$3:$C$117,B194,'shipment'!$D$3:$D$117,D194)</f>
        <v>500</v>
      </c>
      <c r="G194" s="17">
        <f>(F193-F192)+F194</f>
        <v>850</v>
      </c>
    </row>
    <row r="195" ht="9" customHeight="1" hidden="1">
      <c r="A195" t="s" s="8">
        <v>8</v>
      </c>
      <c r="B195" t="s" s="9">
        <v>206</v>
      </c>
      <c r="C195" t="s" s="10">
        <v>10</v>
      </c>
      <c r="D195" t="s" s="10">
        <v>207</v>
      </c>
      <c r="E195" t="s" s="11">
        <v>208</v>
      </c>
      <c r="F195" s="17">
        <f>_xlfn.SUMIFS('1C_stocks_2024.08.02'!$E$2:$E$331,'1C_stocks_2024.08.02'!$A$2:$A$331,B195,'1C_stocks_2024.08.02'!$B$2:$B$331,C195,'1C_stocks_2024.08.02'!$C$2:$C$331,D195)</f>
        <v>80</v>
      </c>
      <c r="G195" s="18"/>
    </row>
    <row r="196" ht="9" customHeight="1" hidden="1">
      <c r="A196" t="s" s="14">
        <v>13</v>
      </c>
      <c r="B196" t="s" s="15">
        <v>206</v>
      </c>
      <c r="C196" t="s" s="10">
        <v>10</v>
      </c>
      <c r="D196" t="s" s="10">
        <v>207</v>
      </c>
      <c r="E196" t="s" s="11">
        <v>208</v>
      </c>
      <c r="F196" s="17">
        <f>_xlfn.SUMIFS('retail_plan'!$J$3:$J$33,'retail_plan'!$A$3:$A$33,B196,'retail_plan'!$B$3:$B$33,D196)</f>
        <v>0</v>
      </c>
      <c r="G196" s="18"/>
    </row>
    <row r="197" ht="9" customHeight="1" hidden="1">
      <c r="A197" t="s" s="14">
        <v>14</v>
      </c>
      <c r="B197" t="s" s="15">
        <v>206</v>
      </c>
      <c r="C197" t="s" s="10">
        <v>10</v>
      </c>
      <c r="D197" t="s" s="10">
        <v>207</v>
      </c>
      <c r="E197" t="s" s="11">
        <v>208</v>
      </c>
      <c r="F197" s="17">
        <f>_xlfn.SUMIFS('shipment'!$K$3:$K$117,'shipment'!$C$3:$C$117,B197,'shipment'!$D$3:$D$117,D197)</f>
        <v>0</v>
      </c>
      <c r="G197" s="17">
        <v>0</v>
      </c>
    </row>
    <row r="198" ht="9" customHeight="1" hidden="1">
      <c r="A198" t="s" s="8">
        <v>8</v>
      </c>
      <c r="B198" t="s" s="9">
        <v>209</v>
      </c>
      <c r="C198" t="s" s="10">
        <v>10</v>
      </c>
      <c r="D198" t="s" s="10">
        <v>210</v>
      </c>
      <c r="E198" t="s" s="11">
        <v>211</v>
      </c>
      <c r="F198" s="17">
        <f>_xlfn.SUMIFS('1C_stocks_2024.08.02'!$E$2:$E$331,'1C_stocks_2024.08.02'!$A$2:$A$331,B198,'1C_stocks_2024.08.02'!$B$2:$B$331,C198,'1C_stocks_2024.08.02'!$C$2:$C$331,D198)</f>
        <v>24</v>
      </c>
      <c r="G198" s="18"/>
    </row>
    <row r="199" ht="9" customHeight="1" hidden="1">
      <c r="A199" t="s" s="14">
        <v>13</v>
      </c>
      <c r="B199" t="s" s="15">
        <v>209</v>
      </c>
      <c r="C199" t="s" s="10">
        <v>10</v>
      </c>
      <c r="D199" t="s" s="10">
        <v>210</v>
      </c>
      <c r="E199" t="s" s="11">
        <v>211</v>
      </c>
      <c r="F199" s="17">
        <f>_xlfn.SUMIFS('retail_plan'!$J$3:$J$33,'retail_plan'!$A$3:$A$33,B199,'retail_plan'!$B$3:$B$33,D199)</f>
        <v>0</v>
      </c>
      <c r="G199" s="18"/>
    </row>
    <row r="200" ht="9" customHeight="1" hidden="1">
      <c r="A200" t="s" s="14">
        <v>14</v>
      </c>
      <c r="B200" t="s" s="15">
        <v>209</v>
      </c>
      <c r="C200" t="s" s="10">
        <v>10</v>
      </c>
      <c r="D200" t="s" s="10">
        <v>210</v>
      </c>
      <c r="E200" t="s" s="11">
        <v>211</v>
      </c>
      <c r="F200" s="17">
        <f>_xlfn.SUMIFS('shipment'!$K$3:$K$117,'shipment'!$C$3:$C$117,B200,'shipment'!$D$3:$D$117,D200)</f>
        <v>0</v>
      </c>
      <c r="G200" s="17">
        <v>0</v>
      </c>
    </row>
    <row r="201" ht="9" customHeight="1" hidden="1">
      <c r="A201" t="s" s="8">
        <v>8</v>
      </c>
      <c r="B201" t="s" s="9">
        <v>212</v>
      </c>
      <c r="C201" t="s" s="10">
        <v>10</v>
      </c>
      <c r="D201" t="s" s="10">
        <v>213</v>
      </c>
      <c r="E201" t="s" s="11">
        <v>214</v>
      </c>
      <c r="F201" s="17">
        <f>_xlfn.SUMIFS('1C_stocks_2024.08.02'!$E$2:$E$331,'1C_stocks_2024.08.02'!$A$2:$A$331,B201,'1C_stocks_2024.08.02'!$B$2:$B$331,C201,'1C_stocks_2024.08.02'!$C$2:$C$331,D201)</f>
        <v>449</v>
      </c>
      <c r="G201" s="18"/>
    </row>
    <row r="202" ht="9" customHeight="1" hidden="1">
      <c r="A202" t="s" s="14">
        <v>13</v>
      </c>
      <c r="B202" t="s" s="15">
        <v>212</v>
      </c>
      <c r="C202" t="s" s="10">
        <v>10</v>
      </c>
      <c r="D202" t="s" s="10">
        <v>213</v>
      </c>
      <c r="E202" t="s" s="11">
        <v>214</v>
      </c>
      <c r="F202" s="17">
        <v>600</v>
      </c>
      <c r="G202" s="18"/>
    </row>
    <row r="203" ht="13.65" customHeight="1">
      <c r="A203" t="s" s="14">
        <v>14</v>
      </c>
      <c r="B203" t="s" s="15">
        <v>212</v>
      </c>
      <c r="C203" t="s" s="10">
        <v>10</v>
      </c>
      <c r="D203" t="s" s="10">
        <v>213</v>
      </c>
      <c r="E203" t="s" s="11">
        <v>214</v>
      </c>
      <c r="F203" s="19">
        <f>_xlfn.SUMIFS('shipment'!$K$3:$K$117,'shipment'!$C$3:$C$117,B203,'shipment'!$D$3:$D$117,D203)</f>
        <v>1947</v>
      </c>
      <c r="G203" s="19">
        <f>(F202-F201)+F203</f>
        <v>2098</v>
      </c>
    </row>
    <row r="204" ht="9" customHeight="1" hidden="1">
      <c r="A204" t="s" s="8">
        <v>8</v>
      </c>
      <c r="B204" t="s" s="9">
        <v>215</v>
      </c>
      <c r="C204" t="s" s="10">
        <v>10</v>
      </c>
      <c r="D204" s="21">
        <v>45568</v>
      </c>
      <c r="E204" t="s" s="11">
        <v>216</v>
      </c>
      <c r="F204" s="17">
        <f>_xlfn.SUMIFS('1C_stocks_2024.08.02'!$E$2:$E$331,'1C_stocks_2024.08.02'!$A$2:$A$331,B204,'1C_stocks_2024.08.02'!$B$2:$B$331,C204,'1C_stocks_2024.08.02'!$C$2:$C$331,D204)</f>
        <v>230</v>
      </c>
      <c r="G204" s="18"/>
    </row>
    <row r="205" ht="9" customHeight="1" hidden="1">
      <c r="A205" t="s" s="14">
        <v>13</v>
      </c>
      <c r="B205" t="s" s="15">
        <v>215</v>
      </c>
      <c r="C205" t="s" s="10">
        <v>10</v>
      </c>
      <c r="D205" s="21">
        <v>45568</v>
      </c>
      <c r="E205" t="s" s="11">
        <v>216</v>
      </c>
      <c r="F205" s="17">
        <f>_xlfn.SUMIFS('retail_plan'!$J$3:$J$33,'retail_plan'!$A$3:$A$33,B205,'retail_plan'!$B$3:$B$33,D205)</f>
        <v>0</v>
      </c>
      <c r="G205" s="18"/>
    </row>
    <row r="206" ht="9" customHeight="1" hidden="1">
      <c r="A206" t="s" s="14">
        <v>14</v>
      </c>
      <c r="B206" t="s" s="15">
        <v>215</v>
      </c>
      <c r="C206" t="s" s="10">
        <v>10</v>
      </c>
      <c r="D206" s="21">
        <v>45568</v>
      </c>
      <c r="E206" t="s" s="11">
        <v>216</v>
      </c>
      <c r="F206" s="17">
        <f>_xlfn.SUMIFS('shipment'!$K$3:$K$117,'shipment'!$C$3:$C$117,B206,'shipment'!$D$3:$D$117,D206)</f>
        <v>675</v>
      </c>
      <c r="G206" s="17">
        <v>0</v>
      </c>
    </row>
    <row r="207" ht="9" customHeight="1" hidden="1">
      <c r="A207" t="s" s="8">
        <v>8</v>
      </c>
      <c r="B207" t="s" s="9">
        <v>217</v>
      </c>
      <c r="C207" t="s" s="10">
        <v>10</v>
      </c>
      <c r="D207" t="s" s="10">
        <v>218</v>
      </c>
      <c r="E207" t="s" s="11">
        <v>219</v>
      </c>
      <c r="F207" s="17">
        <f>_xlfn.SUMIFS('1C_stocks_2024.08.02'!$E$2:$E$331,'1C_stocks_2024.08.02'!$A$2:$A$331,B207,'1C_stocks_2024.08.02'!$B$2:$B$331,C207,'1C_stocks_2024.08.02'!$C$2:$C$331,D207)</f>
        <v>200</v>
      </c>
      <c r="G207" s="18"/>
    </row>
    <row r="208" ht="9" customHeight="1" hidden="1">
      <c r="A208" t="s" s="14">
        <v>13</v>
      </c>
      <c r="B208" t="s" s="15">
        <v>217</v>
      </c>
      <c r="C208" t="s" s="10">
        <v>10</v>
      </c>
      <c r="D208" t="s" s="10">
        <v>218</v>
      </c>
      <c r="E208" t="s" s="11">
        <v>219</v>
      </c>
      <c r="F208" s="17">
        <f>_xlfn.SUMIFS('retail_plan'!$J$3:$J$33,'retail_plan'!$A$3:$A$33,B208,'retail_plan'!$B$3:$B$33,D208)</f>
        <v>0</v>
      </c>
      <c r="G208" s="18"/>
    </row>
    <row r="209" ht="9" customHeight="1" hidden="1">
      <c r="A209" t="s" s="14">
        <v>14</v>
      </c>
      <c r="B209" t="s" s="15">
        <v>217</v>
      </c>
      <c r="C209" t="s" s="10">
        <v>10</v>
      </c>
      <c r="D209" t="s" s="10">
        <v>218</v>
      </c>
      <c r="E209" t="s" s="11">
        <v>219</v>
      </c>
      <c r="F209" s="17">
        <f>_xlfn.SUMIFS('shipment'!$K$3:$K$117,'shipment'!$C$3:$C$117,B209,'shipment'!$D$3:$D$117,D209)</f>
        <v>449</v>
      </c>
      <c r="G209" s="17">
        <v>0</v>
      </c>
    </row>
    <row r="210" ht="9" customHeight="1" hidden="1">
      <c r="A210" t="s" s="8">
        <v>8</v>
      </c>
      <c r="B210" t="s" s="9">
        <v>220</v>
      </c>
      <c r="C210" t="s" s="10">
        <v>10</v>
      </c>
      <c r="D210" t="s" s="10">
        <v>221</v>
      </c>
      <c r="E210" t="s" s="11">
        <v>222</v>
      </c>
      <c r="F210" s="17">
        <f>_xlfn.SUMIFS('1C_stocks_2024.08.02'!$E$2:$E$331,'1C_stocks_2024.08.02'!$A$2:$A$331,B210,'1C_stocks_2024.08.02'!$B$2:$B$331,C210,'1C_stocks_2024.08.02'!$C$2:$C$331,D210)</f>
        <v>4</v>
      </c>
      <c r="G210" s="18"/>
    </row>
    <row r="211" ht="9" customHeight="1" hidden="1">
      <c r="A211" t="s" s="14">
        <v>13</v>
      </c>
      <c r="B211" t="s" s="15">
        <v>220</v>
      </c>
      <c r="C211" t="s" s="10">
        <v>10</v>
      </c>
      <c r="D211" t="s" s="10">
        <v>221</v>
      </c>
      <c r="E211" t="s" s="11">
        <v>222</v>
      </c>
      <c r="F211" s="17">
        <f>_xlfn.SUMIFS('retail_plan'!$J$3:$J$33,'retail_plan'!$A$3:$A$33,B211,'retail_plan'!$B$3:$B$33,D211)</f>
        <v>0</v>
      </c>
      <c r="G211" s="18"/>
    </row>
    <row r="212" ht="9" customHeight="1" hidden="1">
      <c r="A212" t="s" s="14">
        <v>14</v>
      </c>
      <c r="B212" t="s" s="15">
        <v>220</v>
      </c>
      <c r="C212" t="s" s="10">
        <v>10</v>
      </c>
      <c r="D212" t="s" s="10">
        <v>221</v>
      </c>
      <c r="E212" t="s" s="11">
        <v>222</v>
      </c>
      <c r="F212" s="17">
        <f>_xlfn.SUMIFS('shipment'!$K$3:$K$117,'shipment'!$C$3:$C$117,B212,'shipment'!$D$3:$D$117,D212)</f>
        <v>687</v>
      </c>
      <c r="G212" s="17">
        <v>0</v>
      </c>
    </row>
    <row r="213" ht="9" customHeight="1" hidden="1">
      <c r="A213" t="s" s="8">
        <v>8</v>
      </c>
      <c r="B213" t="s" s="9">
        <v>223</v>
      </c>
      <c r="C213" t="s" s="10">
        <v>10</v>
      </c>
      <c r="D213" t="s" s="10">
        <v>224</v>
      </c>
      <c r="E213" t="s" s="11">
        <v>225</v>
      </c>
      <c r="F213" s="17">
        <f>_xlfn.SUMIFS('1C_stocks_2024.08.02'!$E$2:$E$331,'1C_stocks_2024.08.02'!$A$2:$A$331,B213,'1C_stocks_2024.08.02'!$B$2:$B$331,C213,'1C_stocks_2024.08.02'!$C$2:$C$331,D213)</f>
        <v>358</v>
      </c>
      <c r="G213" s="18"/>
    </row>
    <row r="214" ht="9" customHeight="1" hidden="1">
      <c r="A214" t="s" s="14">
        <v>13</v>
      </c>
      <c r="B214" t="s" s="15">
        <v>223</v>
      </c>
      <c r="C214" t="s" s="10">
        <v>10</v>
      </c>
      <c r="D214" t="s" s="10">
        <v>224</v>
      </c>
      <c r="E214" t="s" s="11">
        <v>225</v>
      </c>
      <c r="F214" s="17">
        <f>_xlfn.SUMIFS('retail_plan'!$J$3:$J$33,'retail_plan'!$A$3:$A$33,B214,'retail_plan'!$B$3:$B$33,D214)</f>
        <v>0</v>
      </c>
      <c r="G214" s="18"/>
    </row>
    <row r="215" ht="9" customHeight="1" hidden="1">
      <c r="A215" t="s" s="14">
        <v>14</v>
      </c>
      <c r="B215" t="s" s="15">
        <v>223</v>
      </c>
      <c r="C215" t="s" s="10">
        <v>10</v>
      </c>
      <c r="D215" t="s" s="10">
        <v>224</v>
      </c>
      <c r="E215" t="s" s="11">
        <v>225</v>
      </c>
      <c r="F215" s="17">
        <f>_xlfn.SUMIFS('shipment'!$K$3:$K$117,'shipment'!$C$3:$C$117,B215,'shipment'!$D$3:$D$117,D215)</f>
        <v>0</v>
      </c>
      <c r="G215" s="17">
        <v>0</v>
      </c>
    </row>
    <row r="216" ht="9" customHeight="1" hidden="1">
      <c r="A216" t="s" s="8">
        <v>8</v>
      </c>
      <c r="B216" t="s" s="9">
        <v>226</v>
      </c>
      <c r="C216" t="s" s="10">
        <v>10</v>
      </c>
      <c r="D216" t="s" s="10">
        <v>227</v>
      </c>
      <c r="E216" t="s" s="11">
        <v>228</v>
      </c>
      <c r="F216" s="17">
        <f>_xlfn.SUMIFS('1C_stocks_2024.08.02'!$E$2:$E$331,'1C_stocks_2024.08.02'!$A$2:$A$331,B216,'1C_stocks_2024.08.02'!$B$2:$B$331,C216,'1C_stocks_2024.08.02'!$C$2:$C$331,D216)</f>
        <v>355</v>
      </c>
      <c r="G216" s="18"/>
    </row>
    <row r="217" ht="9" customHeight="1" hidden="1">
      <c r="A217" t="s" s="14">
        <v>13</v>
      </c>
      <c r="B217" t="s" s="15">
        <v>226</v>
      </c>
      <c r="C217" t="s" s="10">
        <v>10</v>
      </c>
      <c r="D217" t="s" s="10">
        <v>227</v>
      </c>
      <c r="E217" t="s" s="11">
        <v>228</v>
      </c>
      <c r="F217" s="17">
        <f>_xlfn.SUMIFS('retail_plan'!$J$3:$J$33,'retail_plan'!$A$3:$A$33,B217,'retail_plan'!$B$3:$B$33,D217)</f>
        <v>0</v>
      </c>
      <c r="G217" s="18"/>
    </row>
    <row r="218" ht="9" customHeight="1" hidden="1">
      <c r="A218" t="s" s="14">
        <v>14</v>
      </c>
      <c r="B218" t="s" s="15">
        <v>226</v>
      </c>
      <c r="C218" t="s" s="10">
        <v>10</v>
      </c>
      <c r="D218" t="s" s="10">
        <v>227</v>
      </c>
      <c r="E218" t="s" s="11">
        <v>228</v>
      </c>
      <c r="F218" s="17">
        <f>_xlfn.SUMIFS('shipment'!$K$3:$K$117,'shipment'!$C$3:$C$117,B218,'shipment'!$D$3:$D$117,D218)</f>
        <v>0</v>
      </c>
      <c r="G218" s="17">
        <v>0</v>
      </c>
    </row>
    <row r="219" ht="9" customHeight="1" hidden="1">
      <c r="A219" t="s" s="8">
        <v>8</v>
      </c>
      <c r="B219" t="s" s="9">
        <v>229</v>
      </c>
      <c r="C219" t="s" s="10">
        <v>10</v>
      </c>
      <c r="D219" t="s" s="10">
        <v>230</v>
      </c>
      <c r="E219" t="s" s="11">
        <v>231</v>
      </c>
      <c r="F219" s="17">
        <f>_xlfn.SUMIFS('1C_stocks_2024.08.02'!$E$2:$E$331,'1C_stocks_2024.08.02'!$A$2:$A$331,B219,'1C_stocks_2024.08.02'!$B$2:$B$331,C219,'1C_stocks_2024.08.02'!$C$2:$C$331,D219)</f>
        <v>115</v>
      </c>
      <c r="G219" s="18"/>
    </row>
    <row r="220" ht="9" customHeight="1" hidden="1">
      <c r="A220" t="s" s="14">
        <v>13</v>
      </c>
      <c r="B220" t="s" s="15">
        <v>229</v>
      </c>
      <c r="C220" t="s" s="10">
        <v>10</v>
      </c>
      <c r="D220" t="s" s="10">
        <v>230</v>
      </c>
      <c r="E220" t="s" s="11">
        <v>231</v>
      </c>
      <c r="F220" s="17">
        <f>_xlfn.SUMIFS('retail_plan'!$J$3:$J$33,'retail_plan'!$A$3:$A$33,B220,'retail_plan'!$B$3:$B$33,D220)</f>
        <v>0</v>
      </c>
      <c r="G220" s="18"/>
    </row>
    <row r="221" ht="9" customHeight="1" hidden="1">
      <c r="A221" t="s" s="14">
        <v>14</v>
      </c>
      <c r="B221" t="s" s="15">
        <v>229</v>
      </c>
      <c r="C221" t="s" s="10">
        <v>10</v>
      </c>
      <c r="D221" t="s" s="10">
        <v>230</v>
      </c>
      <c r="E221" t="s" s="11">
        <v>231</v>
      </c>
      <c r="F221" s="17">
        <f>_xlfn.SUMIFS('shipment'!$K$3:$K$117,'shipment'!$C$3:$C$117,B221,'shipment'!$D$3:$D$117,D221)</f>
        <v>412</v>
      </c>
      <c r="G221" s="17">
        <v>0</v>
      </c>
    </row>
    <row r="222" ht="9" customHeight="1" hidden="1">
      <c r="A222" t="s" s="8">
        <v>8</v>
      </c>
      <c r="B222" t="s" s="9">
        <v>232</v>
      </c>
      <c r="C222" t="s" s="10">
        <v>10</v>
      </c>
      <c r="D222" t="s" s="10">
        <v>233</v>
      </c>
      <c r="E222" t="s" s="11">
        <v>234</v>
      </c>
      <c r="F222" s="17">
        <f>_xlfn.SUMIFS('1C_stocks_2024.08.02'!$E$2:$E$331,'1C_stocks_2024.08.02'!$A$2:$A$331,B222,'1C_stocks_2024.08.02'!$B$2:$B$331,C222,'1C_stocks_2024.08.02'!$C$2:$C$331,D222)</f>
        <v>366</v>
      </c>
      <c r="G222" s="18"/>
    </row>
    <row r="223" ht="9" customHeight="1" hidden="1">
      <c r="A223" t="s" s="14">
        <v>13</v>
      </c>
      <c r="B223" t="s" s="15">
        <v>232</v>
      </c>
      <c r="C223" t="s" s="10">
        <v>10</v>
      </c>
      <c r="D223" t="s" s="10">
        <v>233</v>
      </c>
      <c r="E223" t="s" s="11">
        <v>234</v>
      </c>
      <c r="F223" s="17">
        <f>_xlfn.SUMIFS('retail_plan'!$J$3:$J$33,'retail_plan'!$A$3:$A$33,B223,'retail_plan'!$B$3:$B$33,D223)</f>
        <v>0</v>
      </c>
      <c r="G223" s="18"/>
    </row>
    <row r="224" ht="9" customHeight="1" hidden="1">
      <c r="A224" t="s" s="14">
        <v>14</v>
      </c>
      <c r="B224" t="s" s="15">
        <v>232</v>
      </c>
      <c r="C224" t="s" s="10">
        <v>10</v>
      </c>
      <c r="D224" t="s" s="10">
        <v>233</v>
      </c>
      <c r="E224" t="s" s="11">
        <v>234</v>
      </c>
      <c r="F224" s="17">
        <f>_xlfn.SUMIFS('shipment'!$K$3:$K$117,'shipment'!$C$3:$C$117,B224,'shipment'!$D$3:$D$117,D224)</f>
        <v>0</v>
      </c>
      <c r="G224" s="17">
        <v>0</v>
      </c>
    </row>
    <row r="225" ht="9" customHeight="1" hidden="1">
      <c r="A225" t="s" s="8">
        <v>8</v>
      </c>
      <c r="B225" t="s" s="9">
        <v>235</v>
      </c>
      <c r="C225" t="s" s="10">
        <v>10</v>
      </c>
      <c r="D225" t="s" s="10">
        <v>236</v>
      </c>
      <c r="E225" t="s" s="11">
        <v>237</v>
      </c>
      <c r="F225" s="17">
        <f>_xlfn.SUMIFS('1C_stocks_2024.08.02'!$E$2:$E$331,'1C_stocks_2024.08.02'!$A$2:$A$331,B225,'1C_stocks_2024.08.02'!$B$2:$B$331,C225,'1C_stocks_2024.08.02'!$C$2:$C$331,D225)</f>
        <v>228</v>
      </c>
      <c r="G225" s="18"/>
    </row>
    <row r="226" ht="9" customHeight="1" hidden="1">
      <c r="A226" t="s" s="14">
        <v>13</v>
      </c>
      <c r="B226" t="s" s="15">
        <v>235</v>
      </c>
      <c r="C226" t="s" s="10">
        <v>10</v>
      </c>
      <c r="D226" t="s" s="10">
        <v>236</v>
      </c>
      <c r="E226" t="s" s="11">
        <v>237</v>
      </c>
      <c r="F226" s="17">
        <f>_xlfn.SUMIFS('retail_plan'!$J$3:$J$33,'retail_plan'!$A$3:$A$33,B226,'retail_plan'!$B$3:$B$33,D226)</f>
        <v>0</v>
      </c>
      <c r="G226" s="18"/>
    </row>
    <row r="227" ht="9" customHeight="1" hidden="1">
      <c r="A227" t="s" s="14">
        <v>14</v>
      </c>
      <c r="B227" t="s" s="15">
        <v>235</v>
      </c>
      <c r="C227" t="s" s="10">
        <v>10</v>
      </c>
      <c r="D227" t="s" s="10">
        <v>236</v>
      </c>
      <c r="E227" t="s" s="11">
        <v>237</v>
      </c>
      <c r="F227" s="17">
        <f>_xlfn.SUMIFS('shipment'!$K$3:$K$117,'shipment'!$C$3:$C$117,B227,'shipment'!$D$3:$D$117,D227)</f>
        <v>395</v>
      </c>
      <c r="G227" s="17">
        <v>0</v>
      </c>
    </row>
    <row r="228" ht="9" customHeight="1" hidden="1">
      <c r="A228" t="s" s="8">
        <v>8</v>
      </c>
      <c r="B228" t="s" s="9">
        <v>238</v>
      </c>
      <c r="C228" t="s" s="10">
        <v>10</v>
      </c>
      <c r="D228" t="s" s="10">
        <v>239</v>
      </c>
      <c r="E228" t="s" s="11">
        <v>240</v>
      </c>
      <c r="F228" s="17">
        <f>_xlfn.SUMIFS('1C_stocks_2024.08.02'!$E$2:$E$331,'1C_stocks_2024.08.02'!$A$2:$A$331,B228,'1C_stocks_2024.08.02'!$B$2:$B$331,C228,'1C_stocks_2024.08.02'!$C$2:$C$331,D228)</f>
        <v>129</v>
      </c>
      <c r="G228" s="18"/>
    </row>
    <row r="229" ht="9" customHeight="1" hidden="1">
      <c r="A229" t="s" s="14">
        <v>13</v>
      </c>
      <c r="B229" t="s" s="15">
        <v>238</v>
      </c>
      <c r="C229" t="s" s="10">
        <v>10</v>
      </c>
      <c r="D229" t="s" s="10">
        <v>239</v>
      </c>
      <c r="E229" t="s" s="11">
        <v>240</v>
      </c>
      <c r="F229" s="17">
        <f>_xlfn.SUMIFS('retail_plan'!$J$3:$J$33,'retail_plan'!$A$3:$A$33,B229,'retail_plan'!$B$3:$B$33,D229)</f>
        <v>0</v>
      </c>
      <c r="G229" s="18"/>
    </row>
    <row r="230" ht="9" customHeight="1" hidden="1">
      <c r="A230" t="s" s="14">
        <v>14</v>
      </c>
      <c r="B230" t="s" s="15">
        <v>238</v>
      </c>
      <c r="C230" t="s" s="10">
        <v>10</v>
      </c>
      <c r="D230" t="s" s="10">
        <v>239</v>
      </c>
      <c r="E230" t="s" s="11">
        <v>240</v>
      </c>
      <c r="F230" s="17">
        <f>_xlfn.SUMIFS('shipment'!$K$3:$K$117,'shipment'!$C$3:$C$117,B230,'shipment'!$D$3:$D$117,D230)</f>
        <v>0</v>
      </c>
      <c r="G230" s="17">
        <v>0</v>
      </c>
    </row>
    <row r="231" ht="9" customHeight="1" hidden="1">
      <c r="A231" t="s" s="8">
        <v>8</v>
      </c>
      <c r="B231" t="s" s="9">
        <v>241</v>
      </c>
      <c r="C231" t="s" s="10">
        <v>242</v>
      </c>
      <c r="D231" t="s" s="10">
        <v>243</v>
      </c>
      <c r="E231" t="s" s="11">
        <v>244</v>
      </c>
      <c r="F231" s="17">
        <f>_xlfn.SUMIFS('1C_stocks_2024.08.02'!$E$2:$E$331,'1C_stocks_2024.08.02'!$A$2:$A$331,B231,'1C_stocks_2024.08.02'!$B$2:$B$331,C231,'1C_stocks_2024.08.02'!$C$2:$C$331,D231)</f>
        <v>140</v>
      </c>
      <c r="G231" s="18"/>
    </row>
    <row r="232" ht="9" customHeight="1" hidden="1">
      <c r="A232" t="s" s="14">
        <v>13</v>
      </c>
      <c r="B232" t="s" s="15">
        <v>241</v>
      </c>
      <c r="C232" t="s" s="10">
        <v>242</v>
      </c>
      <c r="D232" t="s" s="10">
        <v>243</v>
      </c>
      <c r="E232" t="s" s="11">
        <v>244</v>
      </c>
      <c r="F232" s="17">
        <f>_xlfn.SUMIFS('retail_plan'!$J$3:$J$33,'retail_plan'!$A$3:$A$33,B232,'retail_plan'!$B$3:$B$33,D232)</f>
        <v>0</v>
      </c>
      <c r="G232" s="18"/>
    </row>
    <row r="233" ht="9" customHeight="1" hidden="1">
      <c r="A233" t="s" s="14">
        <v>14</v>
      </c>
      <c r="B233" t="s" s="15">
        <v>241</v>
      </c>
      <c r="C233" t="s" s="10">
        <v>242</v>
      </c>
      <c r="D233" t="s" s="10">
        <v>243</v>
      </c>
      <c r="E233" t="s" s="11">
        <v>244</v>
      </c>
      <c r="F233" s="17">
        <f>_xlfn.SUMIFS('shipment'!$K$3:$K$117,'shipment'!$C$3:$C$117,B233,'shipment'!$D$3:$D$117,D233)</f>
        <v>0</v>
      </c>
      <c r="G233" s="17">
        <v>0</v>
      </c>
    </row>
    <row r="234" ht="9" customHeight="1" hidden="1">
      <c r="A234" t="s" s="8">
        <v>8</v>
      </c>
      <c r="B234" t="s" s="9">
        <v>245</v>
      </c>
      <c r="C234" t="s" s="10">
        <v>10</v>
      </c>
      <c r="D234" t="s" s="10">
        <v>246</v>
      </c>
      <c r="E234" t="s" s="11">
        <v>247</v>
      </c>
      <c r="F234" s="17">
        <f>_xlfn.SUMIFS('1C_stocks_2024.08.02'!$E$2:$E$331,'1C_stocks_2024.08.02'!$A$2:$A$331,B234,'1C_stocks_2024.08.02'!$B$2:$B$331,C234,'1C_stocks_2024.08.02'!$C$2:$C$331,D234)</f>
        <v>0</v>
      </c>
      <c r="G234" s="18"/>
    </row>
    <row r="235" ht="9" customHeight="1" hidden="1">
      <c r="A235" t="s" s="14">
        <v>13</v>
      </c>
      <c r="B235" t="s" s="15">
        <v>245</v>
      </c>
      <c r="C235" t="s" s="10">
        <v>10</v>
      </c>
      <c r="D235" t="s" s="10">
        <v>246</v>
      </c>
      <c r="E235" t="s" s="11">
        <v>247</v>
      </c>
      <c r="F235" s="17">
        <f>_xlfn.SUMIFS('retail_plan'!$J$3:$J$33,'retail_plan'!$A$3:$A$33,B235,'retail_plan'!$B$3:$B$33,D235)</f>
        <v>0</v>
      </c>
      <c r="G235" s="18"/>
    </row>
    <row r="236" ht="9" customHeight="1" hidden="1">
      <c r="A236" t="s" s="14">
        <v>14</v>
      </c>
      <c r="B236" t="s" s="15">
        <v>245</v>
      </c>
      <c r="C236" t="s" s="10">
        <v>10</v>
      </c>
      <c r="D236" t="s" s="10">
        <v>246</v>
      </c>
      <c r="E236" t="s" s="11">
        <v>247</v>
      </c>
      <c r="F236" s="17">
        <f>_xlfn.SUMIFS('shipment'!$K$3:$K$117,'shipment'!$C$3:$C$117,B236,'shipment'!$D$3:$D$117,D236)</f>
        <v>0</v>
      </c>
      <c r="G236" s="17">
        <f>F235-F234</f>
        <v>0</v>
      </c>
    </row>
    <row r="237" ht="9" customHeight="1" hidden="1">
      <c r="A237" t="s" s="8">
        <v>8</v>
      </c>
      <c r="B237" t="s" s="9">
        <v>248</v>
      </c>
      <c r="C237" t="s" s="10">
        <v>10</v>
      </c>
      <c r="D237" t="s" s="10">
        <v>246</v>
      </c>
      <c r="E237" t="s" s="11">
        <v>249</v>
      </c>
      <c r="F237" s="17">
        <f>_xlfn.SUMIFS('1C_stocks_2024.08.02'!$E$2:$E$331,'1C_stocks_2024.08.02'!$A$2:$A$331,B237,'1C_stocks_2024.08.02'!$B$2:$B$331,C237,'1C_stocks_2024.08.02'!$C$2:$C$331,D237)</f>
        <v>0</v>
      </c>
      <c r="G237" s="18"/>
    </row>
    <row r="238" ht="9" customHeight="1" hidden="1">
      <c r="A238" t="s" s="14">
        <v>13</v>
      </c>
      <c r="B238" t="s" s="15">
        <v>248</v>
      </c>
      <c r="C238" t="s" s="10">
        <v>10</v>
      </c>
      <c r="D238" t="s" s="10">
        <v>246</v>
      </c>
      <c r="E238" t="s" s="11">
        <v>249</v>
      </c>
      <c r="F238" s="17">
        <f>_xlfn.SUMIFS('retail_plan'!$J$3:$J$33,'retail_plan'!$A$3:$A$33,B238,'retail_plan'!$B$3:$B$33,D238)</f>
        <v>0</v>
      </c>
      <c r="G238" s="18"/>
    </row>
    <row r="239" ht="9" customHeight="1" hidden="1">
      <c r="A239" t="s" s="14">
        <v>14</v>
      </c>
      <c r="B239" t="s" s="15">
        <v>248</v>
      </c>
      <c r="C239" t="s" s="10">
        <v>10</v>
      </c>
      <c r="D239" t="s" s="10">
        <v>246</v>
      </c>
      <c r="E239" t="s" s="11">
        <v>249</v>
      </c>
      <c r="F239" s="17">
        <f>_xlfn.SUMIFS('shipment'!$K$3:$K$117,'shipment'!$C$3:$C$117,B239,'shipment'!$D$3:$D$117,D239)</f>
        <v>0</v>
      </c>
      <c r="G239" s="17">
        <f>F238-F237</f>
        <v>0</v>
      </c>
    </row>
    <row r="240" ht="9" customHeight="1" hidden="1">
      <c r="A240" t="s" s="8">
        <v>8</v>
      </c>
      <c r="B240" t="s" s="9">
        <v>250</v>
      </c>
      <c r="C240" t="s" s="10">
        <v>251</v>
      </c>
      <c r="D240" t="s" s="10">
        <v>246</v>
      </c>
      <c r="E240" t="s" s="11">
        <v>252</v>
      </c>
      <c r="F240" s="17">
        <f>_xlfn.SUMIFS('1C_stocks_2024.08.02'!$E$2:$E$331,'1C_stocks_2024.08.02'!$A$2:$A$331,B240,'1C_stocks_2024.08.02'!$B$2:$B$331,C240,'1C_stocks_2024.08.02'!$C$2:$C$331,D240)</f>
        <v>137</v>
      </c>
      <c r="G240" s="18"/>
    </row>
    <row r="241" ht="9" customHeight="1" hidden="1">
      <c r="A241" t="s" s="14">
        <v>13</v>
      </c>
      <c r="B241" t="s" s="15">
        <v>250</v>
      </c>
      <c r="C241" t="s" s="10">
        <v>251</v>
      </c>
      <c r="D241" t="s" s="10">
        <v>246</v>
      </c>
      <c r="E241" t="s" s="11">
        <v>252</v>
      </c>
      <c r="F241" s="17">
        <f>_xlfn.SUMIFS('retail_plan'!$J$3:$J$33,'retail_plan'!$A$3:$A$33,B241,'retail_plan'!$B$3:$B$33,D241)</f>
        <v>0</v>
      </c>
      <c r="G241" s="18"/>
    </row>
    <row r="242" ht="9" customHeight="1" hidden="1">
      <c r="A242" t="s" s="14">
        <v>14</v>
      </c>
      <c r="B242" t="s" s="15">
        <v>250</v>
      </c>
      <c r="C242" t="s" s="10">
        <v>251</v>
      </c>
      <c r="D242" t="s" s="10">
        <v>246</v>
      </c>
      <c r="E242" t="s" s="11">
        <v>252</v>
      </c>
      <c r="F242" s="17">
        <f>_xlfn.SUMIFS('shipment'!$K$3:$K$117,'shipment'!$C$3:$C$117,B242,'shipment'!$D$3:$D$117,D242)</f>
        <v>0</v>
      </c>
      <c r="G242" s="17">
        <v>0</v>
      </c>
    </row>
    <row r="243" ht="9" customHeight="1" hidden="1">
      <c r="A243" t="s" s="8">
        <v>8</v>
      </c>
      <c r="B243" t="s" s="9">
        <v>253</v>
      </c>
      <c r="C243" t="s" s="10">
        <v>10</v>
      </c>
      <c r="D243" t="s" s="10">
        <v>246</v>
      </c>
      <c r="E243" t="s" s="11">
        <v>254</v>
      </c>
      <c r="F243" s="17">
        <f>_xlfn.SUMIFS('1C_stocks_2024.08.02'!$E$2:$E$331,'1C_stocks_2024.08.02'!$A$2:$A$331,B243,'1C_stocks_2024.08.02'!$B$2:$B$331,C243,'1C_stocks_2024.08.02'!$C$2:$C$331,D243)</f>
        <v>0</v>
      </c>
      <c r="G243" s="18"/>
    </row>
    <row r="244" ht="9" customHeight="1" hidden="1">
      <c r="A244" t="s" s="14">
        <v>13</v>
      </c>
      <c r="B244" t="s" s="15">
        <v>253</v>
      </c>
      <c r="C244" t="s" s="10">
        <v>10</v>
      </c>
      <c r="D244" t="s" s="10">
        <v>246</v>
      </c>
      <c r="E244" t="s" s="11">
        <v>254</v>
      </c>
      <c r="F244" s="17">
        <f>_xlfn.SUMIFS('retail_plan'!$J$3:$J$33,'retail_plan'!$A$3:$A$33,B244,'retail_plan'!$B$3:$B$33,D244)</f>
        <v>0</v>
      </c>
      <c r="G244" s="18"/>
    </row>
    <row r="245" ht="9" customHeight="1" hidden="1">
      <c r="A245" t="s" s="14">
        <v>14</v>
      </c>
      <c r="B245" t="s" s="15">
        <v>253</v>
      </c>
      <c r="C245" t="s" s="10">
        <v>10</v>
      </c>
      <c r="D245" t="s" s="10">
        <v>246</v>
      </c>
      <c r="E245" t="s" s="11">
        <v>254</v>
      </c>
      <c r="F245" s="17">
        <f>_xlfn.SUMIFS('shipment'!$K$3:$K$117,'shipment'!$C$3:$C$117,B245,'shipment'!$D$3:$D$117,D245)</f>
        <v>0</v>
      </c>
      <c r="G245" s="17">
        <f>F244-F243</f>
        <v>0</v>
      </c>
    </row>
    <row r="246" ht="9" customHeight="1" hidden="1">
      <c r="A246" t="s" s="8">
        <v>8</v>
      </c>
      <c r="B246" t="s" s="9">
        <v>255</v>
      </c>
      <c r="C246" t="s" s="10">
        <v>256</v>
      </c>
      <c r="D246" t="s" s="10">
        <v>246</v>
      </c>
      <c r="E246" t="s" s="11">
        <v>257</v>
      </c>
      <c r="F246" s="17">
        <f>_xlfn.SUMIFS('1C_stocks_2024.08.02'!$E$2:$E$331,'1C_stocks_2024.08.02'!$A$2:$A$331,B246,'1C_stocks_2024.08.02'!$B$2:$B$331,C246,'1C_stocks_2024.08.02'!$C$2:$C$331,D246)</f>
        <v>106</v>
      </c>
      <c r="G246" s="18"/>
    </row>
    <row r="247" ht="9" customHeight="1" hidden="1">
      <c r="A247" t="s" s="14">
        <v>13</v>
      </c>
      <c r="B247" t="s" s="15">
        <v>255</v>
      </c>
      <c r="C247" t="s" s="10">
        <v>256</v>
      </c>
      <c r="D247" t="s" s="10">
        <v>246</v>
      </c>
      <c r="E247" t="s" s="11">
        <v>257</v>
      </c>
      <c r="F247" s="17">
        <f>_xlfn.SUMIFS('retail_plan'!$J$3:$J$33,'retail_plan'!$A$3:$A$33,B247,'retail_plan'!$B$3:$B$33,D247)</f>
        <v>0</v>
      </c>
      <c r="G247" s="18"/>
    </row>
    <row r="248" ht="9" customHeight="1" hidden="1">
      <c r="A248" t="s" s="14">
        <v>14</v>
      </c>
      <c r="B248" t="s" s="15">
        <v>255</v>
      </c>
      <c r="C248" t="s" s="10">
        <v>256</v>
      </c>
      <c r="D248" t="s" s="10">
        <v>246</v>
      </c>
      <c r="E248" t="s" s="11">
        <v>257</v>
      </c>
      <c r="F248" s="17">
        <f>_xlfn.SUMIFS('shipment'!$K$3:$K$117,'shipment'!$C$3:$C$117,B248,'shipment'!$D$3:$D$117,D248)</f>
        <v>0</v>
      </c>
      <c r="G248" s="17">
        <v>0</v>
      </c>
    </row>
    <row r="249" ht="9" customHeight="1" hidden="1">
      <c r="A249" t="s" s="8">
        <v>8</v>
      </c>
      <c r="B249" t="s" s="9">
        <v>258</v>
      </c>
      <c r="C249" t="s" s="10">
        <v>259</v>
      </c>
      <c r="D249" t="s" s="10">
        <v>246</v>
      </c>
      <c r="E249" t="s" s="11">
        <v>260</v>
      </c>
      <c r="F249" s="17">
        <f>_xlfn.SUMIFS('1C_stocks_2024.08.02'!$E$2:$E$331,'1C_stocks_2024.08.02'!$A$2:$A$331,B249,'1C_stocks_2024.08.02'!$B$2:$B$331,C249,'1C_stocks_2024.08.02'!$C$2:$C$331,D249)</f>
        <v>70</v>
      </c>
      <c r="G249" s="18"/>
    </row>
    <row r="250" ht="9" customHeight="1" hidden="1">
      <c r="A250" t="s" s="14">
        <v>13</v>
      </c>
      <c r="B250" t="s" s="15">
        <v>258</v>
      </c>
      <c r="C250" t="s" s="10">
        <v>259</v>
      </c>
      <c r="D250" t="s" s="10">
        <v>246</v>
      </c>
      <c r="E250" t="s" s="11">
        <v>260</v>
      </c>
      <c r="F250" s="17">
        <f>_xlfn.SUMIFS('retail_plan'!$J$3:$J$33,'retail_plan'!$A$3:$A$33,B250,'retail_plan'!$B$3:$B$33,D250)</f>
        <v>0</v>
      </c>
      <c r="G250" s="18"/>
    </row>
    <row r="251" ht="9" customHeight="1" hidden="1">
      <c r="A251" t="s" s="14">
        <v>14</v>
      </c>
      <c r="B251" t="s" s="15">
        <v>258</v>
      </c>
      <c r="C251" t="s" s="10">
        <v>259</v>
      </c>
      <c r="D251" t="s" s="10">
        <v>246</v>
      </c>
      <c r="E251" t="s" s="11">
        <v>260</v>
      </c>
      <c r="F251" s="17">
        <f>_xlfn.SUMIFS('shipment'!$K$3:$K$117,'shipment'!$C$3:$C$117,B251,'shipment'!$D$3:$D$117,D251)</f>
        <v>0</v>
      </c>
      <c r="G251" s="17">
        <v>0</v>
      </c>
    </row>
    <row r="252" ht="9" customHeight="1" hidden="1">
      <c r="A252" t="s" s="8">
        <v>8</v>
      </c>
      <c r="B252" t="s" s="9">
        <v>261</v>
      </c>
      <c r="C252" t="s" s="10">
        <v>262</v>
      </c>
      <c r="D252" t="s" s="10">
        <v>246</v>
      </c>
      <c r="E252" t="s" s="11">
        <v>263</v>
      </c>
      <c r="F252" s="17">
        <f>_xlfn.SUMIFS('1C_stocks_2024.08.02'!$E$2:$E$331,'1C_stocks_2024.08.02'!$A$2:$A$331,B252,'1C_stocks_2024.08.02'!$B$2:$B$331,C252,'1C_stocks_2024.08.02'!$C$2:$C$331,D252)</f>
        <v>178</v>
      </c>
      <c r="G252" s="18"/>
    </row>
    <row r="253" ht="9" customHeight="1" hidden="1">
      <c r="A253" t="s" s="14">
        <v>13</v>
      </c>
      <c r="B253" t="s" s="15">
        <v>261</v>
      </c>
      <c r="C253" t="s" s="10">
        <v>262</v>
      </c>
      <c r="D253" t="s" s="10">
        <v>246</v>
      </c>
      <c r="E253" t="s" s="11">
        <v>263</v>
      </c>
      <c r="F253" s="17">
        <f>_xlfn.SUMIFS('retail_plan'!$J$3:$J$33,'retail_plan'!$A$3:$A$33,B253,'retail_plan'!$B$3:$B$33,D253)</f>
        <v>0</v>
      </c>
      <c r="G253" s="18"/>
    </row>
    <row r="254" ht="9" customHeight="1" hidden="1">
      <c r="A254" t="s" s="14">
        <v>14</v>
      </c>
      <c r="B254" t="s" s="15">
        <v>261</v>
      </c>
      <c r="C254" t="s" s="10">
        <v>262</v>
      </c>
      <c r="D254" t="s" s="10">
        <v>246</v>
      </c>
      <c r="E254" t="s" s="11">
        <v>263</v>
      </c>
      <c r="F254" s="17">
        <f>_xlfn.SUMIFS('shipment'!$K$3:$K$117,'shipment'!$C$3:$C$117,B254,'shipment'!$D$3:$D$117,D254)</f>
        <v>0</v>
      </c>
      <c r="G254" s="17">
        <v>0</v>
      </c>
    </row>
    <row r="255" ht="9" customHeight="1" hidden="1">
      <c r="A255" t="s" s="8">
        <v>8</v>
      </c>
      <c r="B255" t="s" s="9">
        <v>264</v>
      </c>
      <c r="C255" t="s" s="10">
        <v>10</v>
      </c>
      <c r="D255" t="s" s="10">
        <v>265</v>
      </c>
      <c r="E255" t="s" s="11">
        <v>266</v>
      </c>
      <c r="F255" s="17">
        <f>_xlfn.SUMIFS('1C_stocks_2024.08.02'!$E$2:$E$331,'1C_stocks_2024.08.02'!$A$2:$A$331,B255,'1C_stocks_2024.08.02'!$B$2:$B$331,C255,'1C_stocks_2024.08.02'!$C$2:$C$331,D255)</f>
        <v>0</v>
      </c>
      <c r="G255" s="18"/>
    </row>
    <row r="256" ht="9" customHeight="1" hidden="1">
      <c r="A256" t="s" s="14">
        <v>13</v>
      </c>
      <c r="B256" t="s" s="15">
        <v>264</v>
      </c>
      <c r="C256" t="s" s="10">
        <v>10</v>
      </c>
      <c r="D256" t="s" s="10">
        <v>265</v>
      </c>
      <c r="E256" t="s" s="11">
        <v>266</v>
      </c>
      <c r="F256" s="17">
        <f>_xlfn.SUMIFS('retail_plan'!$J$3:$J$33,'retail_plan'!$A$3:$A$33,B256,'retail_plan'!$B$3:$B$33,D256)</f>
        <v>0</v>
      </c>
      <c r="G256" s="18"/>
    </row>
    <row r="257" ht="9" customHeight="1" hidden="1">
      <c r="A257" t="s" s="14">
        <v>14</v>
      </c>
      <c r="B257" t="s" s="15">
        <v>264</v>
      </c>
      <c r="C257" t="s" s="10">
        <v>10</v>
      </c>
      <c r="D257" t="s" s="10">
        <v>265</v>
      </c>
      <c r="E257" t="s" s="11">
        <v>266</v>
      </c>
      <c r="F257" s="17">
        <f>_xlfn.SUMIFS('shipment'!$K$3:$K$117,'shipment'!$C$3:$C$117,B257,'shipment'!$D$3:$D$117,D257)</f>
        <v>0</v>
      </c>
      <c r="G257" s="17">
        <f>F256-F255</f>
        <v>0</v>
      </c>
    </row>
    <row r="258" ht="9" customHeight="1" hidden="1">
      <c r="A258" t="s" s="8">
        <v>8</v>
      </c>
      <c r="B258" t="s" s="9">
        <v>267</v>
      </c>
      <c r="C258" t="s" s="10">
        <v>10</v>
      </c>
      <c r="D258" t="s" s="10">
        <v>268</v>
      </c>
      <c r="E258" s="22"/>
      <c r="F258" s="17">
        <f>_xlfn.SUMIFS('1C_stocks_2024.08.02'!$E$2:$E$331,'1C_stocks_2024.08.02'!$A$2:$A$331,B258,'1C_stocks_2024.08.02'!$B$2:$B$331,C258,'1C_stocks_2024.08.02'!$C$2:$C$331,D258)</f>
        <v>0</v>
      </c>
      <c r="G258" s="18"/>
    </row>
    <row r="259" ht="9" customHeight="1" hidden="1">
      <c r="A259" t="s" s="14">
        <v>13</v>
      </c>
      <c r="B259" t="s" s="15">
        <v>267</v>
      </c>
      <c r="C259" t="s" s="10">
        <v>10</v>
      </c>
      <c r="D259" t="s" s="10">
        <v>268</v>
      </c>
      <c r="E259" s="22"/>
      <c r="F259" s="17">
        <f>_xlfn.SUMIFS('retail_plan'!$J$3:$J$33,'retail_plan'!$A$3:$A$33,B259,'retail_plan'!$B$3:$B$33,D259)</f>
        <v>50</v>
      </c>
      <c r="G259" s="18"/>
    </row>
    <row r="260" ht="9" customHeight="1" hidden="1">
      <c r="A260" t="s" s="14">
        <v>14</v>
      </c>
      <c r="B260" t="s" s="15">
        <v>267</v>
      </c>
      <c r="C260" t="s" s="10">
        <v>10</v>
      </c>
      <c r="D260" t="s" s="10">
        <v>268</v>
      </c>
      <c r="E260" s="22"/>
      <c r="F260" s="17">
        <f>_xlfn.SUMIFS('shipment'!$K$3:$K$117,'shipment'!$C$3:$C$117,B260,'shipment'!$D$3:$D$117,D260)</f>
        <v>0</v>
      </c>
      <c r="G260" s="17">
        <v>0</v>
      </c>
    </row>
  </sheetData>
  <mergeCells count="1">
    <mergeCell ref="A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&amp;C&amp;"Arial,Regular"&amp;12&amp;K000000&amp;P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1"/>
  <sheetViews>
    <sheetView workbookViewId="0" showGridLines="0" defaultGridColor="1">
      <pane topLeftCell="A2" xSplit="0" ySplit="1" activePane="bottomLeft" state="frozen"/>
    </sheetView>
  </sheetViews>
  <sheetFormatPr defaultColWidth="10.6" defaultRowHeight="11.15" customHeight="1" outlineLevelRow="0" outlineLevelCol="0"/>
  <cols>
    <col min="1" max="1" width="21" style="23" customWidth="1"/>
    <col min="2" max="2" width="15.3125" style="23" customWidth="1"/>
    <col min="3" max="3" width="10.6016" style="23" customWidth="1"/>
    <col min="4" max="4" width="94.8125" style="23" customWidth="1"/>
    <col min="5" max="5" width="9.8125" style="23" customWidth="1"/>
    <col min="6" max="16384" width="10.6016" style="23" customWidth="1"/>
  </cols>
  <sheetData>
    <row r="1" ht="13.2" customHeight="1">
      <c r="A1" t="s" s="24">
        <v>2</v>
      </c>
      <c r="B1" t="s" s="24">
        <v>3</v>
      </c>
      <c r="C1" t="s" s="24">
        <v>4</v>
      </c>
      <c r="D1" t="s" s="24">
        <v>5</v>
      </c>
      <c r="E1" t="s" s="24">
        <v>269</v>
      </c>
    </row>
    <row r="2" ht="13.2" customHeight="1">
      <c r="A2" t="s" s="25">
        <v>270</v>
      </c>
      <c r="B2" t="s" s="25">
        <v>271</v>
      </c>
      <c r="C2" s="26">
        <v>45567</v>
      </c>
      <c r="D2" t="s" s="25">
        <v>272</v>
      </c>
      <c r="E2" s="27">
        <v>1</v>
      </c>
    </row>
    <row r="3" ht="13" customHeight="1">
      <c r="A3" t="s" s="28">
        <v>270</v>
      </c>
      <c r="B3" t="s" s="28">
        <v>273</v>
      </c>
      <c r="C3" t="s" s="14">
        <v>246</v>
      </c>
      <c r="D3" t="s" s="28">
        <v>274</v>
      </c>
      <c r="E3" s="29">
        <v>1</v>
      </c>
    </row>
    <row r="4" ht="13" customHeight="1">
      <c r="A4" t="s" s="28">
        <v>270</v>
      </c>
      <c r="B4" t="s" s="28">
        <v>275</v>
      </c>
      <c r="C4" t="s" s="14">
        <v>276</v>
      </c>
      <c r="D4" t="s" s="28">
        <v>277</v>
      </c>
      <c r="E4" s="29">
        <v>102</v>
      </c>
    </row>
    <row r="5" ht="13" customHeight="1">
      <c r="A5" t="s" s="28">
        <v>270</v>
      </c>
      <c r="B5" t="s" s="28">
        <v>278</v>
      </c>
      <c r="C5" s="30">
        <v>45599</v>
      </c>
      <c r="D5" t="s" s="28">
        <v>279</v>
      </c>
      <c r="E5" s="29">
        <v>94</v>
      </c>
    </row>
    <row r="6" ht="13" customHeight="1">
      <c r="A6" t="s" s="28">
        <v>270</v>
      </c>
      <c r="B6" t="s" s="28">
        <v>278</v>
      </c>
      <c r="C6" s="30">
        <v>45599</v>
      </c>
      <c r="D6" t="s" s="28">
        <v>279</v>
      </c>
      <c r="E6" s="29">
        <v>5</v>
      </c>
    </row>
    <row r="7" ht="13" customHeight="1">
      <c r="A7" t="s" s="28">
        <v>217</v>
      </c>
      <c r="B7" t="s" s="28">
        <v>10</v>
      </c>
      <c r="C7" t="s" s="14">
        <v>218</v>
      </c>
      <c r="D7" t="s" s="28">
        <v>280</v>
      </c>
      <c r="E7" s="29">
        <v>178</v>
      </c>
    </row>
    <row r="8" ht="13" customHeight="1">
      <c r="A8" t="s" s="28">
        <v>217</v>
      </c>
      <c r="B8" t="s" s="28">
        <v>10</v>
      </c>
      <c r="C8" t="s" s="14">
        <v>218</v>
      </c>
      <c r="D8" t="s" s="28">
        <v>280</v>
      </c>
      <c r="E8" s="29">
        <v>7</v>
      </c>
    </row>
    <row r="9" ht="13" customHeight="1">
      <c r="A9" t="s" s="28">
        <v>217</v>
      </c>
      <c r="B9" t="s" s="28">
        <v>10</v>
      </c>
      <c r="C9" t="s" s="14">
        <v>218</v>
      </c>
      <c r="D9" t="s" s="28">
        <v>280</v>
      </c>
      <c r="E9" s="29">
        <v>15</v>
      </c>
    </row>
    <row r="10" ht="13" customHeight="1">
      <c r="A10" t="s" s="28">
        <v>226</v>
      </c>
      <c r="B10" t="s" s="28">
        <v>10</v>
      </c>
      <c r="C10" t="s" s="14">
        <v>227</v>
      </c>
      <c r="D10" t="s" s="28">
        <v>281</v>
      </c>
      <c r="E10" s="29">
        <v>196</v>
      </c>
    </row>
    <row r="11" ht="13" customHeight="1">
      <c r="A11" t="s" s="28">
        <v>226</v>
      </c>
      <c r="B11" t="s" s="28">
        <v>10</v>
      </c>
      <c r="C11" t="s" s="14">
        <v>227</v>
      </c>
      <c r="D11" t="s" s="28">
        <v>281</v>
      </c>
      <c r="E11" s="29">
        <v>64</v>
      </c>
    </row>
    <row r="12" ht="13" customHeight="1">
      <c r="A12" t="s" s="28">
        <v>226</v>
      </c>
      <c r="B12" t="s" s="28">
        <v>10</v>
      </c>
      <c r="C12" t="s" s="14">
        <v>227</v>
      </c>
      <c r="D12" t="s" s="28">
        <v>281</v>
      </c>
      <c r="E12" s="29">
        <v>10</v>
      </c>
    </row>
    <row r="13" ht="13" customHeight="1">
      <c r="A13" t="s" s="28">
        <v>226</v>
      </c>
      <c r="B13" t="s" s="28">
        <v>10</v>
      </c>
      <c r="C13" t="s" s="14">
        <v>227</v>
      </c>
      <c r="D13" t="s" s="28">
        <v>281</v>
      </c>
      <c r="E13" s="29">
        <v>20</v>
      </c>
    </row>
    <row r="14" ht="13" customHeight="1">
      <c r="A14" t="s" s="28">
        <v>226</v>
      </c>
      <c r="B14" t="s" s="28">
        <v>10</v>
      </c>
      <c r="C14" t="s" s="14">
        <v>227</v>
      </c>
      <c r="D14" t="s" s="28">
        <v>281</v>
      </c>
      <c r="E14" s="29">
        <v>60</v>
      </c>
    </row>
    <row r="15" ht="13" customHeight="1">
      <c r="A15" t="s" s="28">
        <v>226</v>
      </c>
      <c r="B15" t="s" s="28">
        <v>10</v>
      </c>
      <c r="C15" t="s" s="14">
        <v>227</v>
      </c>
      <c r="D15" t="s" s="28">
        <v>281</v>
      </c>
      <c r="E15" s="29">
        <v>5</v>
      </c>
    </row>
    <row r="16" ht="13" customHeight="1">
      <c r="A16" t="s" s="28">
        <v>220</v>
      </c>
      <c r="B16" t="s" s="28">
        <v>10</v>
      </c>
      <c r="C16" t="s" s="14">
        <v>221</v>
      </c>
      <c r="D16" t="s" s="28">
        <v>282</v>
      </c>
      <c r="E16" s="29">
        <v>3</v>
      </c>
    </row>
    <row r="17" ht="13" customHeight="1">
      <c r="A17" t="s" s="28">
        <v>220</v>
      </c>
      <c r="B17" t="s" s="28">
        <v>10</v>
      </c>
      <c r="C17" t="s" s="14">
        <v>221</v>
      </c>
      <c r="D17" t="s" s="28">
        <v>283</v>
      </c>
      <c r="E17" s="29">
        <v>1</v>
      </c>
    </row>
    <row r="18" ht="13" customHeight="1">
      <c r="A18" t="s" s="28">
        <v>229</v>
      </c>
      <c r="B18" t="s" s="28">
        <v>10</v>
      </c>
      <c r="C18" t="s" s="14">
        <v>230</v>
      </c>
      <c r="D18" t="s" s="28">
        <v>284</v>
      </c>
      <c r="E18" s="29">
        <v>18</v>
      </c>
    </row>
    <row r="19" ht="13" customHeight="1">
      <c r="A19" t="s" s="28">
        <v>229</v>
      </c>
      <c r="B19" t="s" s="28">
        <v>10</v>
      </c>
      <c r="C19" t="s" s="14">
        <v>230</v>
      </c>
      <c r="D19" t="s" s="28">
        <v>284</v>
      </c>
      <c r="E19" s="29">
        <v>63</v>
      </c>
    </row>
    <row r="20" ht="13" customHeight="1">
      <c r="A20" t="s" s="28">
        <v>229</v>
      </c>
      <c r="B20" t="s" s="28">
        <v>10</v>
      </c>
      <c r="C20" t="s" s="14">
        <v>230</v>
      </c>
      <c r="D20" t="s" s="28">
        <v>284</v>
      </c>
      <c r="E20" s="29">
        <v>4</v>
      </c>
    </row>
    <row r="21" ht="13" customHeight="1">
      <c r="A21" t="s" s="28">
        <v>229</v>
      </c>
      <c r="B21" t="s" s="28">
        <v>10</v>
      </c>
      <c r="C21" t="s" s="14">
        <v>230</v>
      </c>
      <c r="D21" t="s" s="28">
        <v>284</v>
      </c>
      <c r="E21" s="29">
        <v>20</v>
      </c>
    </row>
    <row r="22" ht="13" customHeight="1">
      <c r="A22" t="s" s="28">
        <v>229</v>
      </c>
      <c r="B22" t="s" s="28">
        <v>10</v>
      </c>
      <c r="C22" t="s" s="14">
        <v>230</v>
      </c>
      <c r="D22" t="s" s="28">
        <v>284</v>
      </c>
      <c r="E22" s="29">
        <v>5</v>
      </c>
    </row>
    <row r="23" ht="13" customHeight="1">
      <c r="A23" t="s" s="28">
        <v>229</v>
      </c>
      <c r="B23" t="s" s="28">
        <v>10</v>
      </c>
      <c r="C23" t="s" s="14">
        <v>230</v>
      </c>
      <c r="D23" t="s" s="28">
        <v>284</v>
      </c>
      <c r="E23" s="29">
        <v>5</v>
      </c>
    </row>
    <row r="24" ht="13" customHeight="1">
      <c r="A24" t="s" s="28">
        <v>223</v>
      </c>
      <c r="B24" t="s" s="28">
        <v>10</v>
      </c>
      <c r="C24" t="s" s="14">
        <v>224</v>
      </c>
      <c r="D24" t="s" s="28">
        <v>285</v>
      </c>
      <c r="E24" s="29">
        <v>18</v>
      </c>
    </row>
    <row r="25" ht="13" customHeight="1">
      <c r="A25" t="s" s="28">
        <v>223</v>
      </c>
      <c r="B25" t="s" s="28">
        <v>10</v>
      </c>
      <c r="C25" t="s" s="14">
        <v>224</v>
      </c>
      <c r="D25" t="s" s="28">
        <v>285</v>
      </c>
      <c r="E25" s="29">
        <v>325</v>
      </c>
    </row>
    <row r="26" ht="13" customHeight="1">
      <c r="A26" t="s" s="28">
        <v>223</v>
      </c>
      <c r="B26" t="s" s="28">
        <v>10</v>
      </c>
      <c r="C26" t="s" s="14">
        <v>224</v>
      </c>
      <c r="D26" t="s" s="28">
        <v>285</v>
      </c>
      <c r="E26" s="29">
        <v>10</v>
      </c>
    </row>
    <row r="27" ht="13" customHeight="1">
      <c r="A27" t="s" s="28">
        <v>223</v>
      </c>
      <c r="B27" t="s" s="28">
        <v>10</v>
      </c>
      <c r="C27" t="s" s="14">
        <v>224</v>
      </c>
      <c r="D27" t="s" s="28">
        <v>285</v>
      </c>
      <c r="E27" s="29">
        <v>5</v>
      </c>
    </row>
    <row r="28" ht="13" customHeight="1">
      <c r="A28" t="s" s="28">
        <v>215</v>
      </c>
      <c r="B28" t="s" s="28">
        <v>10</v>
      </c>
      <c r="C28" s="30">
        <v>45568</v>
      </c>
      <c r="D28" t="s" s="28">
        <v>286</v>
      </c>
      <c r="E28" s="29">
        <v>2</v>
      </c>
    </row>
    <row r="29" ht="13" customHeight="1">
      <c r="A29" t="s" s="28">
        <v>215</v>
      </c>
      <c r="B29" t="s" s="28">
        <v>10</v>
      </c>
      <c r="C29" s="30">
        <v>45568</v>
      </c>
      <c r="D29" t="s" s="28">
        <v>286</v>
      </c>
      <c r="E29" s="29">
        <v>143</v>
      </c>
    </row>
    <row r="30" ht="13" customHeight="1">
      <c r="A30" t="s" s="28">
        <v>215</v>
      </c>
      <c r="B30" t="s" s="28">
        <v>10</v>
      </c>
      <c r="C30" s="30">
        <v>45568</v>
      </c>
      <c r="D30" t="s" s="28">
        <v>286</v>
      </c>
      <c r="E30" s="29">
        <v>50</v>
      </c>
    </row>
    <row r="31" ht="13" customHeight="1">
      <c r="A31" t="s" s="28">
        <v>215</v>
      </c>
      <c r="B31" t="s" s="28">
        <v>10</v>
      </c>
      <c r="C31" s="30">
        <v>45568</v>
      </c>
      <c r="D31" t="s" s="28">
        <v>286</v>
      </c>
      <c r="E31" s="29">
        <v>30</v>
      </c>
    </row>
    <row r="32" ht="13" customHeight="1">
      <c r="A32" t="s" s="28">
        <v>215</v>
      </c>
      <c r="B32" t="s" s="28">
        <v>10</v>
      </c>
      <c r="C32" s="30">
        <v>45568</v>
      </c>
      <c r="D32" t="s" s="28">
        <v>286</v>
      </c>
      <c r="E32" s="29">
        <v>5</v>
      </c>
    </row>
    <row r="33" ht="13" customHeight="1">
      <c r="A33" t="s" s="28">
        <v>287</v>
      </c>
      <c r="B33" t="s" s="28">
        <v>10</v>
      </c>
      <c r="C33" s="30">
        <v>45599</v>
      </c>
      <c r="D33" t="s" s="28">
        <v>288</v>
      </c>
      <c r="E33" s="29">
        <v>100</v>
      </c>
    </row>
    <row r="34" ht="13" customHeight="1">
      <c r="A34" t="s" s="28">
        <v>232</v>
      </c>
      <c r="B34" t="s" s="28">
        <v>10</v>
      </c>
      <c r="C34" t="s" s="14">
        <v>233</v>
      </c>
      <c r="D34" t="s" s="28">
        <v>289</v>
      </c>
      <c r="E34" s="29">
        <v>196</v>
      </c>
    </row>
    <row r="35" ht="13" customHeight="1">
      <c r="A35" t="s" s="28">
        <v>232</v>
      </c>
      <c r="B35" t="s" s="28">
        <v>10</v>
      </c>
      <c r="C35" t="s" s="14">
        <v>233</v>
      </c>
      <c r="D35" t="s" s="28">
        <v>289</v>
      </c>
      <c r="E35" s="29">
        <v>138</v>
      </c>
    </row>
    <row r="36" ht="13" customHeight="1">
      <c r="A36" t="s" s="28">
        <v>232</v>
      </c>
      <c r="B36" t="s" s="28">
        <v>10</v>
      </c>
      <c r="C36" t="s" s="14">
        <v>233</v>
      </c>
      <c r="D36" t="s" s="28">
        <v>289</v>
      </c>
      <c r="E36" s="29">
        <v>30</v>
      </c>
    </row>
    <row r="37" ht="13" customHeight="1">
      <c r="A37" t="s" s="28">
        <v>232</v>
      </c>
      <c r="B37" t="s" s="28">
        <v>10</v>
      </c>
      <c r="C37" t="s" s="14">
        <v>233</v>
      </c>
      <c r="D37" t="s" s="28">
        <v>289</v>
      </c>
      <c r="E37" s="29">
        <v>2</v>
      </c>
    </row>
    <row r="38" ht="13" customHeight="1">
      <c r="A38" t="s" s="28">
        <v>235</v>
      </c>
      <c r="B38" t="s" s="28">
        <v>10</v>
      </c>
      <c r="C38" t="s" s="14">
        <v>236</v>
      </c>
      <c r="D38" t="s" s="28">
        <v>290</v>
      </c>
      <c r="E38" s="29">
        <v>202</v>
      </c>
    </row>
    <row r="39" ht="13" customHeight="1">
      <c r="A39" t="s" s="28">
        <v>235</v>
      </c>
      <c r="B39" t="s" s="28">
        <v>10</v>
      </c>
      <c r="C39" t="s" s="14">
        <v>236</v>
      </c>
      <c r="D39" t="s" s="28">
        <v>290</v>
      </c>
      <c r="E39" s="29">
        <v>1</v>
      </c>
    </row>
    <row r="40" ht="13" customHeight="1">
      <c r="A40" t="s" s="28">
        <v>235</v>
      </c>
      <c r="B40" t="s" s="28">
        <v>10</v>
      </c>
      <c r="C40" t="s" s="14">
        <v>236</v>
      </c>
      <c r="D40" t="s" s="28">
        <v>290</v>
      </c>
      <c r="E40" s="29">
        <v>4</v>
      </c>
    </row>
    <row r="41" ht="13" customHeight="1">
      <c r="A41" t="s" s="28">
        <v>235</v>
      </c>
      <c r="B41" t="s" s="28">
        <v>10</v>
      </c>
      <c r="C41" t="s" s="14">
        <v>236</v>
      </c>
      <c r="D41" t="s" s="28">
        <v>290</v>
      </c>
      <c r="E41" s="29">
        <v>20</v>
      </c>
    </row>
    <row r="42" ht="13" customHeight="1">
      <c r="A42" t="s" s="28">
        <v>235</v>
      </c>
      <c r="B42" t="s" s="28">
        <v>10</v>
      </c>
      <c r="C42" t="s" s="14">
        <v>236</v>
      </c>
      <c r="D42" t="s" s="28">
        <v>290</v>
      </c>
      <c r="E42" s="29">
        <v>1</v>
      </c>
    </row>
    <row r="43" ht="13" customHeight="1">
      <c r="A43" t="s" s="28">
        <v>238</v>
      </c>
      <c r="B43" t="s" s="28">
        <v>10</v>
      </c>
      <c r="C43" t="s" s="14">
        <v>239</v>
      </c>
      <c r="D43" t="s" s="28">
        <v>291</v>
      </c>
      <c r="E43" s="29">
        <v>105</v>
      </c>
    </row>
    <row r="44" ht="13" customHeight="1">
      <c r="A44" t="s" s="28">
        <v>238</v>
      </c>
      <c r="B44" t="s" s="28">
        <v>10</v>
      </c>
      <c r="C44" t="s" s="14">
        <v>239</v>
      </c>
      <c r="D44" t="s" s="28">
        <v>291</v>
      </c>
      <c r="E44" s="29">
        <v>5</v>
      </c>
    </row>
    <row r="45" ht="13" customHeight="1">
      <c r="A45" t="s" s="28">
        <v>238</v>
      </c>
      <c r="B45" t="s" s="28">
        <v>10</v>
      </c>
      <c r="C45" t="s" s="14">
        <v>239</v>
      </c>
      <c r="D45" t="s" s="28">
        <v>291</v>
      </c>
      <c r="E45" s="29">
        <v>8</v>
      </c>
    </row>
    <row r="46" ht="13" customHeight="1">
      <c r="A46" t="s" s="28">
        <v>238</v>
      </c>
      <c r="B46" t="s" s="28">
        <v>10</v>
      </c>
      <c r="C46" t="s" s="14">
        <v>239</v>
      </c>
      <c r="D46" t="s" s="28">
        <v>291</v>
      </c>
      <c r="E46" s="29">
        <v>10</v>
      </c>
    </row>
    <row r="47" ht="13" customHeight="1">
      <c r="A47" t="s" s="28">
        <v>238</v>
      </c>
      <c r="B47" t="s" s="28">
        <v>10</v>
      </c>
      <c r="C47" t="s" s="14">
        <v>239</v>
      </c>
      <c r="D47" t="s" s="28">
        <v>291</v>
      </c>
      <c r="E47" s="29">
        <v>1</v>
      </c>
    </row>
    <row r="48" ht="13" customHeight="1">
      <c r="A48" t="s" s="31">
        <v>241</v>
      </c>
      <c r="B48" t="s" s="28">
        <v>242</v>
      </c>
      <c r="C48" t="s" s="14">
        <v>243</v>
      </c>
      <c r="D48" t="s" s="28">
        <v>292</v>
      </c>
      <c r="E48" s="29">
        <v>140</v>
      </c>
    </row>
    <row r="49" ht="13" customHeight="1">
      <c r="A49" t="s" s="28">
        <v>270</v>
      </c>
      <c r="B49" t="s" s="28">
        <v>293</v>
      </c>
      <c r="C49" t="s" s="14">
        <v>294</v>
      </c>
      <c r="D49" t="s" s="28">
        <v>295</v>
      </c>
      <c r="E49" s="29">
        <v>79</v>
      </c>
    </row>
    <row r="50" ht="13" customHeight="1">
      <c r="A50" t="s" s="28">
        <v>270</v>
      </c>
      <c r="B50" t="s" s="28">
        <v>296</v>
      </c>
      <c r="C50" t="s" s="14">
        <v>294</v>
      </c>
      <c r="D50" t="s" s="28">
        <v>297</v>
      </c>
      <c r="E50" s="29">
        <v>13</v>
      </c>
    </row>
    <row r="51" ht="13" customHeight="1">
      <c r="A51" t="s" s="28">
        <v>255</v>
      </c>
      <c r="B51" t="s" s="28">
        <v>256</v>
      </c>
      <c r="C51" t="s" s="14">
        <v>246</v>
      </c>
      <c r="D51" t="s" s="28">
        <v>298</v>
      </c>
      <c r="E51" s="29">
        <v>6</v>
      </c>
    </row>
    <row r="52" ht="13" customHeight="1">
      <c r="A52" t="s" s="28">
        <v>264</v>
      </c>
      <c r="B52" t="s" s="28">
        <v>10</v>
      </c>
      <c r="C52" t="s" s="14">
        <v>299</v>
      </c>
      <c r="D52" t="s" s="28">
        <v>300</v>
      </c>
      <c r="E52" s="29">
        <v>12</v>
      </c>
    </row>
    <row r="53" ht="13" customHeight="1">
      <c r="A53" t="s" s="31">
        <v>261</v>
      </c>
      <c r="B53" t="s" s="28">
        <v>262</v>
      </c>
      <c r="C53" t="s" s="14">
        <v>246</v>
      </c>
      <c r="D53" t="s" s="28">
        <v>301</v>
      </c>
      <c r="E53" s="29">
        <v>178</v>
      </c>
    </row>
    <row r="54" ht="13" customHeight="1">
      <c r="A54" t="s" s="31">
        <v>255</v>
      </c>
      <c r="B54" t="s" s="28">
        <v>256</v>
      </c>
      <c r="C54" t="s" s="14">
        <v>246</v>
      </c>
      <c r="D54" t="s" s="28">
        <v>302</v>
      </c>
      <c r="E54" s="29">
        <v>100</v>
      </c>
    </row>
    <row r="55" ht="13" customHeight="1">
      <c r="A55" t="s" s="31">
        <v>250</v>
      </c>
      <c r="B55" t="s" s="28">
        <v>251</v>
      </c>
      <c r="C55" t="s" s="14">
        <v>246</v>
      </c>
      <c r="D55" t="s" s="28">
        <v>303</v>
      </c>
      <c r="E55" s="29">
        <v>137</v>
      </c>
    </row>
    <row r="56" ht="13" customHeight="1">
      <c r="A56" t="s" s="31">
        <v>258</v>
      </c>
      <c r="B56" t="s" s="28">
        <v>259</v>
      </c>
      <c r="C56" t="s" s="14">
        <v>246</v>
      </c>
      <c r="D56" t="s" s="28">
        <v>304</v>
      </c>
      <c r="E56" s="29">
        <v>70</v>
      </c>
    </row>
    <row r="57" ht="13" customHeight="1">
      <c r="A57" t="s" s="32">
        <v>156</v>
      </c>
      <c r="B57" t="s" s="28">
        <v>157</v>
      </c>
      <c r="C57" t="s" s="14">
        <v>158</v>
      </c>
      <c r="D57" t="s" s="28">
        <v>305</v>
      </c>
      <c r="E57" s="29">
        <v>160</v>
      </c>
    </row>
    <row r="58" ht="13" customHeight="1">
      <c r="A58" t="s" s="32">
        <v>156</v>
      </c>
      <c r="B58" t="s" s="28">
        <v>157</v>
      </c>
      <c r="C58" t="s" s="14">
        <v>158</v>
      </c>
      <c r="D58" t="s" s="28">
        <v>305</v>
      </c>
      <c r="E58" s="29">
        <v>1</v>
      </c>
    </row>
    <row r="59" ht="13" customHeight="1">
      <c r="A59" t="s" s="32">
        <v>156</v>
      </c>
      <c r="B59" t="s" s="28">
        <v>157</v>
      </c>
      <c r="C59" t="s" s="14">
        <v>158</v>
      </c>
      <c r="D59" t="s" s="28">
        <v>305</v>
      </c>
      <c r="E59" s="29">
        <v>2</v>
      </c>
    </row>
    <row r="60" ht="13" customHeight="1">
      <c r="A60" t="s" s="32">
        <v>156</v>
      </c>
      <c r="B60" t="s" s="28">
        <v>157</v>
      </c>
      <c r="C60" t="s" s="14">
        <v>158</v>
      </c>
      <c r="D60" t="s" s="28">
        <v>305</v>
      </c>
      <c r="E60" s="29">
        <v>4</v>
      </c>
    </row>
    <row r="61" ht="13" customHeight="1">
      <c r="A61" t="s" s="32">
        <v>156</v>
      </c>
      <c r="B61" t="s" s="28">
        <v>157</v>
      </c>
      <c r="C61" t="s" s="14">
        <v>158</v>
      </c>
      <c r="D61" t="s" s="28">
        <v>305</v>
      </c>
      <c r="E61" s="29">
        <v>4</v>
      </c>
    </row>
    <row r="62" ht="13" customHeight="1">
      <c r="A62" t="s" s="28">
        <v>193</v>
      </c>
      <c r="B62" t="s" s="28">
        <v>10</v>
      </c>
      <c r="C62" t="s" s="14">
        <v>194</v>
      </c>
      <c r="D62" t="s" s="28">
        <v>306</v>
      </c>
      <c r="E62" s="29">
        <v>90</v>
      </c>
    </row>
    <row r="63" ht="13" customHeight="1">
      <c r="A63" t="s" s="28">
        <v>193</v>
      </c>
      <c r="B63" t="s" s="28">
        <v>10</v>
      </c>
      <c r="C63" t="s" s="14">
        <v>194</v>
      </c>
      <c r="D63" t="s" s="28">
        <v>306</v>
      </c>
      <c r="E63" s="29">
        <v>5</v>
      </c>
    </row>
    <row r="64" ht="13" customHeight="1">
      <c r="A64" t="s" s="28">
        <v>39</v>
      </c>
      <c r="B64" t="s" s="28">
        <v>10</v>
      </c>
      <c r="C64" t="s" s="14">
        <v>40</v>
      </c>
      <c r="D64" t="s" s="28">
        <v>307</v>
      </c>
      <c r="E64" s="29">
        <v>4</v>
      </c>
    </row>
    <row r="65" ht="13" customHeight="1">
      <c r="A65" t="s" s="28">
        <v>39</v>
      </c>
      <c r="B65" t="s" s="28">
        <v>10</v>
      </c>
      <c r="C65" t="s" s="14">
        <v>40</v>
      </c>
      <c r="D65" t="s" s="28">
        <v>307</v>
      </c>
      <c r="E65" s="29">
        <v>5</v>
      </c>
    </row>
    <row r="66" ht="13" customHeight="1">
      <c r="A66" t="s" s="28">
        <v>39</v>
      </c>
      <c r="B66" t="s" s="28">
        <v>10</v>
      </c>
      <c r="C66" t="s" s="14">
        <v>40</v>
      </c>
      <c r="D66" t="s" s="28">
        <v>307</v>
      </c>
      <c r="E66" s="29">
        <v>51</v>
      </c>
    </row>
    <row r="67" ht="13" customHeight="1">
      <c r="A67" t="s" s="28">
        <v>39</v>
      </c>
      <c r="B67" t="s" s="28">
        <v>10</v>
      </c>
      <c r="C67" t="s" s="14">
        <v>40</v>
      </c>
      <c r="D67" t="s" s="28">
        <v>307</v>
      </c>
      <c r="E67" s="29">
        <v>4</v>
      </c>
    </row>
    <row r="68" ht="13" customHeight="1">
      <c r="A68" t="s" s="28">
        <v>39</v>
      </c>
      <c r="B68" t="s" s="28">
        <v>10</v>
      </c>
      <c r="C68" t="s" s="14">
        <v>40</v>
      </c>
      <c r="D68" t="s" s="28">
        <v>307</v>
      </c>
      <c r="E68" s="29">
        <v>10</v>
      </c>
    </row>
    <row r="69" ht="13" customHeight="1">
      <c r="A69" t="s" s="28">
        <v>39</v>
      </c>
      <c r="B69" t="s" s="28">
        <v>10</v>
      </c>
      <c r="C69" t="s" s="14">
        <v>40</v>
      </c>
      <c r="D69" t="s" s="28">
        <v>307</v>
      </c>
      <c r="E69" s="29">
        <v>32</v>
      </c>
    </row>
    <row r="70" ht="13" customHeight="1">
      <c r="A70" t="s" s="28">
        <v>86</v>
      </c>
      <c r="B70" t="s" s="28">
        <v>10</v>
      </c>
      <c r="C70" t="s" s="14">
        <v>87</v>
      </c>
      <c r="D70" t="s" s="28">
        <v>308</v>
      </c>
      <c r="E70" s="29">
        <v>1</v>
      </c>
    </row>
    <row r="71" ht="13" customHeight="1">
      <c r="A71" t="s" s="28">
        <v>86</v>
      </c>
      <c r="B71" t="s" s="28">
        <v>10</v>
      </c>
      <c r="C71" t="s" s="14">
        <v>87</v>
      </c>
      <c r="D71" t="s" s="28">
        <v>308</v>
      </c>
      <c r="E71" s="29">
        <v>8</v>
      </c>
    </row>
    <row r="72" ht="13" customHeight="1">
      <c r="A72" t="s" s="28">
        <v>86</v>
      </c>
      <c r="B72" t="s" s="28">
        <v>10</v>
      </c>
      <c r="C72" t="s" s="14">
        <v>87</v>
      </c>
      <c r="D72" t="s" s="28">
        <v>308</v>
      </c>
      <c r="E72" s="29">
        <v>72</v>
      </c>
    </row>
    <row r="73" ht="13" customHeight="1">
      <c r="A73" t="s" s="28">
        <v>86</v>
      </c>
      <c r="B73" t="s" s="28">
        <v>10</v>
      </c>
      <c r="C73" t="s" s="14">
        <v>87</v>
      </c>
      <c r="D73" t="s" s="28">
        <v>308</v>
      </c>
      <c r="E73" s="29">
        <v>4</v>
      </c>
    </row>
    <row r="74" ht="13" customHeight="1">
      <c r="A74" t="s" s="28">
        <v>86</v>
      </c>
      <c r="B74" t="s" s="28">
        <v>10</v>
      </c>
      <c r="C74" t="s" s="14">
        <v>87</v>
      </c>
      <c r="D74" t="s" s="28">
        <v>308</v>
      </c>
      <c r="E74" s="29">
        <v>12</v>
      </c>
    </row>
    <row r="75" ht="13" customHeight="1">
      <c r="A75" t="s" s="28">
        <v>86</v>
      </c>
      <c r="B75" t="s" s="28">
        <v>10</v>
      </c>
      <c r="C75" t="s" s="14">
        <v>87</v>
      </c>
      <c r="D75" t="s" s="28">
        <v>309</v>
      </c>
      <c r="E75" s="29">
        <v>2</v>
      </c>
    </row>
    <row r="76" ht="13" customHeight="1">
      <c r="A76" t="s" s="28">
        <v>122</v>
      </c>
      <c r="B76" t="s" s="28">
        <v>10</v>
      </c>
      <c r="C76" t="s" s="14">
        <v>123</v>
      </c>
      <c r="D76" t="s" s="28">
        <v>310</v>
      </c>
      <c r="E76" s="29">
        <v>3</v>
      </c>
    </row>
    <row r="77" ht="13" customHeight="1">
      <c r="A77" t="s" s="31">
        <v>196</v>
      </c>
      <c r="B77" t="s" s="28">
        <v>197</v>
      </c>
      <c r="C77" t="s" s="14">
        <v>198</v>
      </c>
      <c r="D77" t="s" s="28">
        <v>311</v>
      </c>
      <c r="E77" s="29">
        <v>3</v>
      </c>
    </row>
    <row r="78" ht="13" customHeight="1">
      <c r="A78" t="s" s="28">
        <v>196</v>
      </c>
      <c r="B78" t="s" s="28">
        <v>197</v>
      </c>
      <c r="C78" t="s" s="14">
        <v>198</v>
      </c>
      <c r="D78" t="s" s="28">
        <v>312</v>
      </c>
      <c r="E78" s="29">
        <v>70</v>
      </c>
    </row>
    <row r="79" ht="13" customHeight="1">
      <c r="A79" t="s" s="28">
        <v>196</v>
      </c>
      <c r="B79" t="s" s="28">
        <v>197</v>
      </c>
      <c r="C79" t="s" s="14">
        <v>198</v>
      </c>
      <c r="D79" t="s" s="28">
        <v>312</v>
      </c>
      <c r="E79" s="29">
        <v>15</v>
      </c>
    </row>
    <row r="80" ht="13" customHeight="1">
      <c r="A80" t="s" s="28">
        <v>42</v>
      </c>
      <c r="B80" t="s" s="28">
        <v>10</v>
      </c>
      <c r="C80" t="s" s="14">
        <v>43</v>
      </c>
      <c r="D80" t="s" s="28">
        <v>313</v>
      </c>
      <c r="E80" s="29">
        <v>67</v>
      </c>
    </row>
    <row r="81" ht="13" customHeight="1">
      <c r="A81" t="s" s="28">
        <v>42</v>
      </c>
      <c r="B81" t="s" s="28">
        <v>10</v>
      </c>
      <c r="C81" t="s" s="14">
        <v>43</v>
      </c>
      <c r="D81" t="s" s="28">
        <v>313</v>
      </c>
      <c r="E81" s="29">
        <v>31</v>
      </c>
    </row>
    <row r="82" ht="13" customHeight="1">
      <c r="A82" t="s" s="28">
        <v>42</v>
      </c>
      <c r="B82" t="s" s="28">
        <v>10</v>
      </c>
      <c r="C82" t="s" s="14">
        <v>43</v>
      </c>
      <c r="D82" t="s" s="28">
        <v>313</v>
      </c>
      <c r="E82" s="29">
        <v>47</v>
      </c>
    </row>
    <row r="83" ht="13" customHeight="1">
      <c r="A83" t="s" s="28">
        <v>42</v>
      </c>
      <c r="B83" t="s" s="28">
        <v>10</v>
      </c>
      <c r="C83" t="s" s="14">
        <v>43</v>
      </c>
      <c r="D83" t="s" s="28">
        <v>313</v>
      </c>
      <c r="E83" s="29">
        <v>4</v>
      </c>
    </row>
    <row r="84" ht="13" customHeight="1">
      <c r="A84" t="s" s="28">
        <v>42</v>
      </c>
      <c r="B84" t="s" s="28">
        <v>10</v>
      </c>
      <c r="C84" t="s" s="14">
        <v>43</v>
      </c>
      <c r="D84" t="s" s="28">
        <v>313</v>
      </c>
      <c r="E84" s="29">
        <v>2</v>
      </c>
    </row>
    <row r="85" ht="13" customHeight="1">
      <c r="A85" t="s" s="28">
        <v>42</v>
      </c>
      <c r="B85" t="s" s="28">
        <v>10</v>
      </c>
      <c r="C85" t="s" s="14">
        <v>43</v>
      </c>
      <c r="D85" t="s" s="28">
        <v>313</v>
      </c>
      <c r="E85" s="29">
        <v>10</v>
      </c>
    </row>
    <row r="86" ht="13" customHeight="1">
      <c r="A86" t="s" s="28">
        <v>42</v>
      </c>
      <c r="B86" t="s" s="28">
        <v>10</v>
      </c>
      <c r="C86" t="s" s="14">
        <v>43</v>
      </c>
      <c r="D86" t="s" s="28">
        <v>313</v>
      </c>
      <c r="E86" s="29">
        <v>32</v>
      </c>
    </row>
    <row r="87" ht="13" customHeight="1">
      <c r="A87" t="s" s="28">
        <v>42</v>
      </c>
      <c r="B87" t="s" s="28">
        <v>10</v>
      </c>
      <c r="C87" t="s" s="14">
        <v>43</v>
      </c>
      <c r="D87" t="s" s="28">
        <v>314</v>
      </c>
      <c r="E87" s="29">
        <v>1</v>
      </c>
    </row>
    <row r="88" ht="13" customHeight="1">
      <c r="A88" t="s" s="28">
        <v>42</v>
      </c>
      <c r="B88" t="s" s="28">
        <v>10</v>
      </c>
      <c r="C88" t="s" s="14">
        <v>43</v>
      </c>
      <c r="D88" t="s" s="28">
        <v>315</v>
      </c>
      <c r="E88" s="29">
        <v>8</v>
      </c>
    </row>
    <row r="89" ht="13" customHeight="1">
      <c r="A89" t="s" s="28">
        <v>89</v>
      </c>
      <c r="B89" t="s" s="28">
        <v>10</v>
      </c>
      <c r="C89" t="s" s="14">
        <v>90</v>
      </c>
      <c r="D89" t="s" s="28">
        <v>316</v>
      </c>
      <c r="E89" s="29">
        <v>5</v>
      </c>
    </row>
    <row r="90" ht="13" customHeight="1">
      <c r="A90" t="s" s="28">
        <v>89</v>
      </c>
      <c r="B90" t="s" s="28">
        <v>10</v>
      </c>
      <c r="C90" t="s" s="14">
        <v>90</v>
      </c>
      <c r="D90" t="s" s="28">
        <v>316</v>
      </c>
      <c r="E90" s="29">
        <v>9</v>
      </c>
    </row>
    <row r="91" ht="13" customHeight="1">
      <c r="A91" t="s" s="28">
        <v>89</v>
      </c>
      <c r="B91" t="s" s="28">
        <v>10</v>
      </c>
      <c r="C91" t="s" s="14">
        <v>90</v>
      </c>
      <c r="D91" t="s" s="28">
        <v>316</v>
      </c>
      <c r="E91" s="29">
        <v>57</v>
      </c>
    </row>
    <row r="92" ht="13" customHeight="1">
      <c r="A92" t="s" s="28">
        <v>89</v>
      </c>
      <c r="B92" t="s" s="28">
        <v>10</v>
      </c>
      <c r="C92" t="s" s="14">
        <v>90</v>
      </c>
      <c r="D92" t="s" s="28">
        <v>316</v>
      </c>
      <c r="E92" s="29">
        <v>5</v>
      </c>
    </row>
    <row r="93" ht="13" customHeight="1">
      <c r="A93" t="s" s="28">
        <v>89</v>
      </c>
      <c r="B93" t="s" s="28">
        <v>10</v>
      </c>
      <c r="C93" t="s" s="14">
        <v>90</v>
      </c>
      <c r="D93" t="s" s="28">
        <v>316</v>
      </c>
      <c r="E93" s="29">
        <v>1</v>
      </c>
    </row>
    <row r="94" ht="13" customHeight="1">
      <c r="A94" t="s" s="28">
        <v>89</v>
      </c>
      <c r="B94" t="s" s="28">
        <v>10</v>
      </c>
      <c r="C94" t="s" s="14">
        <v>90</v>
      </c>
      <c r="D94" t="s" s="28">
        <v>316</v>
      </c>
      <c r="E94" s="29">
        <v>2</v>
      </c>
    </row>
    <row r="95" ht="13" customHeight="1">
      <c r="A95" t="s" s="28">
        <v>89</v>
      </c>
      <c r="B95" t="s" s="28">
        <v>10</v>
      </c>
      <c r="C95" t="s" s="14">
        <v>90</v>
      </c>
      <c r="D95" t="s" s="28">
        <v>316</v>
      </c>
      <c r="E95" s="29">
        <v>4</v>
      </c>
    </row>
    <row r="96" ht="13" customHeight="1">
      <c r="A96" t="s" s="28">
        <v>89</v>
      </c>
      <c r="B96" t="s" s="28">
        <v>10</v>
      </c>
      <c r="C96" t="s" s="14">
        <v>90</v>
      </c>
      <c r="D96" t="s" s="28">
        <v>317</v>
      </c>
      <c r="E96" s="29">
        <v>8</v>
      </c>
    </row>
    <row r="97" ht="13" customHeight="1">
      <c r="A97" t="s" s="28">
        <v>89</v>
      </c>
      <c r="B97" t="s" s="28">
        <v>10</v>
      </c>
      <c r="C97" t="s" s="14">
        <v>90</v>
      </c>
      <c r="D97" t="s" s="28">
        <v>317</v>
      </c>
      <c r="E97" s="29">
        <v>1</v>
      </c>
    </row>
    <row r="98" ht="13" customHeight="1">
      <c r="A98" t="s" s="28">
        <v>125</v>
      </c>
      <c r="B98" t="s" s="28">
        <v>10</v>
      </c>
      <c r="C98" t="s" s="14">
        <v>126</v>
      </c>
      <c r="D98" t="s" s="28">
        <v>318</v>
      </c>
      <c r="E98" s="29">
        <v>5</v>
      </c>
    </row>
    <row r="99" ht="13" customHeight="1">
      <c r="A99" t="s" s="28">
        <v>203</v>
      </c>
      <c r="B99" t="s" s="28">
        <v>10</v>
      </c>
      <c r="C99" t="s" s="14">
        <v>201</v>
      </c>
      <c r="D99" t="s" s="28">
        <v>319</v>
      </c>
      <c r="E99" s="29">
        <v>259</v>
      </c>
    </row>
    <row r="100" ht="13" customHeight="1">
      <c r="A100" t="s" s="28">
        <v>203</v>
      </c>
      <c r="B100" t="s" s="28">
        <v>10</v>
      </c>
      <c r="C100" t="s" s="14">
        <v>201</v>
      </c>
      <c r="D100" t="s" s="28">
        <v>319</v>
      </c>
      <c r="E100" s="29">
        <v>20</v>
      </c>
    </row>
    <row r="101" ht="13" customHeight="1">
      <c r="A101" t="s" s="28">
        <v>203</v>
      </c>
      <c r="B101" t="s" s="28">
        <v>10</v>
      </c>
      <c r="C101" t="s" s="14">
        <v>201</v>
      </c>
      <c r="D101" t="s" s="28">
        <v>319</v>
      </c>
      <c r="E101" s="29">
        <v>13</v>
      </c>
    </row>
    <row r="102" ht="13" customHeight="1">
      <c r="A102" t="s" s="28">
        <v>203</v>
      </c>
      <c r="B102" t="s" s="28">
        <v>10</v>
      </c>
      <c r="C102" t="s" s="14">
        <v>201</v>
      </c>
      <c r="D102" t="s" s="28">
        <v>319</v>
      </c>
      <c r="E102" s="29">
        <v>500</v>
      </c>
    </row>
    <row r="103" ht="13" customHeight="1">
      <c r="A103" t="s" s="28">
        <v>200</v>
      </c>
      <c r="B103" t="s" s="28">
        <v>10</v>
      </c>
      <c r="C103" t="s" s="14">
        <v>201</v>
      </c>
      <c r="D103" t="s" s="28">
        <v>320</v>
      </c>
      <c r="E103" s="29">
        <v>96</v>
      </c>
    </row>
    <row r="104" ht="13" customHeight="1">
      <c r="A104" t="s" s="28">
        <v>200</v>
      </c>
      <c r="B104" t="s" s="28">
        <v>10</v>
      </c>
      <c r="C104" t="s" s="14">
        <v>201</v>
      </c>
      <c r="D104" t="s" s="28">
        <v>320</v>
      </c>
      <c r="E104" s="29">
        <v>3</v>
      </c>
    </row>
    <row r="105" ht="13" customHeight="1">
      <c r="A105" t="s" s="28">
        <v>181</v>
      </c>
      <c r="B105" t="s" s="28">
        <v>10</v>
      </c>
      <c r="C105" t="s" s="14">
        <v>182</v>
      </c>
      <c r="D105" t="s" s="28">
        <v>321</v>
      </c>
      <c r="E105" s="29">
        <v>1016</v>
      </c>
    </row>
    <row r="106" ht="13" customHeight="1">
      <c r="A106" t="s" s="28">
        <v>181</v>
      </c>
      <c r="B106" t="s" s="28">
        <v>10</v>
      </c>
      <c r="C106" t="s" s="14">
        <v>182</v>
      </c>
      <c r="D106" t="s" s="28">
        <v>321</v>
      </c>
      <c r="E106" s="29">
        <v>5</v>
      </c>
    </row>
    <row r="107" ht="13" customHeight="1">
      <c r="A107" t="s" s="28">
        <v>45</v>
      </c>
      <c r="B107" t="s" s="28">
        <v>10</v>
      </c>
      <c r="C107" t="s" s="14">
        <v>46</v>
      </c>
      <c r="D107" t="s" s="28">
        <v>322</v>
      </c>
      <c r="E107" s="29">
        <v>201</v>
      </c>
    </row>
    <row r="108" ht="13" customHeight="1">
      <c r="A108" t="s" s="28">
        <v>45</v>
      </c>
      <c r="B108" t="s" s="28">
        <v>10</v>
      </c>
      <c r="C108" t="s" s="14">
        <v>46</v>
      </c>
      <c r="D108" t="s" s="28">
        <v>322</v>
      </c>
      <c r="E108" s="29">
        <v>10</v>
      </c>
    </row>
    <row r="109" ht="13" customHeight="1">
      <c r="A109" t="s" s="28">
        <v>45</v>
      </c>
      <c r="B109" t="s" s="28">
        <v>10</v>
      </c>
      <c r="C109" t="s" s="14">
        <v>46</v>
      </c>
      <c r="D109" t="s" s="28">
        <v>322</v>
      </c>
      <c r="E109" s="29">
        <v>21</v>
      </c>
    </row>
    <row r="110" ht="13" customHeight="1">
      <c r="A110" t="s" s="28">
        <v>45</v>
      </c>
      <c r="B110" t="s" s="28">
        <v>10</v>
      </c>
      <c r="C110" t="s" s="14">
        <v>46</v>
      </c>
      <c r="D110" t="s" s="28">
        <v>322</v>
      </c>
      <c r="E110" s="29">
        <v>4</v>
      </c>
    </row>
    <row r="111" ht="13" customHeight="1">
      <c r="A111" t="s" s="28">
        <v>45</v>
      </c>
      <c r="B111" t="s" s="28">
        <v>10</v>
      </c>
      <c r="C111" t="s" s="14">
        <v>46</v>
      </c>
      <c r="D111" t="s" s="28">
        <v>322</v>
      </c>
      <c r="E111" s="29">
        <v>10</v>
      </c>
    </row>
    <row r="112" ht="13" customHeight="1">
      <c r="A112" t="s" s="28">
        <v>45</v>
      </c>
      <c r="B112" t="s" s="28">
        <v>10</v>
      </c>
      <c r="C112" t="s" s="14">
        <v>46</v>
      </c>
      <c r="D112" t="s" s="28">
        <v>322</v>
      </c>
      <c r="E112" s="29">
        <v>6</v>
      </c>
    </row>
    <row r="113" ht="13" customHeight="1">
      <c r="A113" t="s" s="28">
        <v>45</v>
      </c>
      <c r="B113" t="s" s="28">
        <v>10</v>
      </c>
      <c r="C113" t="s" s="14">
        <v>46</v>
      </c>
      <c r="D113" t="s" s="28">
        <v>323</v>
      </c>
      <c r="E113" s="29">
        <v>30</v>
      </c>
    </row>
    <row r="114" ht="13" customHeight="1">
      <c r="A114" t="s" s="28">
        <v>92</v>
      </c>
      <c r="B114" t="s" s="28">
        <v>10</v>
      </c>
      <c r="C114" t="s" s="14">
        <v>93</v>
      </c>
      <c r="D114" t="s" s="28">
        <v>324</v>
      </c>
      <c r="E114" s="29">
        <v>70</v>
      </c>
    </row>
    <row r="115" ht="13" customHeight="1">
      <c r="A115" t="s" s="28">
        <v>92</v>
      </c>
      <c r="B115" t="s" s="28">
        <v>10</v>
      </c>
      <c r="C115" t="s" s="14">
        <v>93</v>
      </c>
      <c r="D115" t="s" s="28">
        <v>324</v>
      </c>
      <c r="E115" s="29">
        <v>9</v>
      </c>
    </row>
    <row r="116" ht="13" customHeight="1">
      <c r="A116" t="s" s="28">
        <v>92</v>
      </c>
      <c r="B116" t="s" s="28">
        <v>10</v>
      </c>
      <c r="C116" t="s" s="14">
        <v>93</v>
      </c>
      <c r="D116" t="s" s="28">
        <v>324</v>
      </c>
      <c r="E116" s="29">
        <v>4</v>
      </c>
    </row>
    <row r="117" ht="13" customHeight="1">
      <c r="A117" t="s" s="28">
        <v>92</v>
      </c>
      <c r="B117" t="s" s="28">
        <v>10</v>
      </c>
      <c r="C117" t="s" s="14">
        <v>93</v>
      </c>
      <c r="D117" t="s" s="28">
        <v>324</v>
      </c>
      <c r="E117" s="29">
        <v>10</v>
      </c>
    </row>
    <row r="118" ht="13" customHeight="1">
      <c r="A118" t="s" s="28">
        <v>92</v>
      </c>
      <c r="B118" t="s" s="28">
        <v>10</v>
      </c>
      <c r="C118" t="s" s="14">
        <v>93</v>
      </c>
      <c r="D118" t="s" s="28">
        <v>324</v>
      </c>
      <c r="E118" s="29">
        <v>2</v>
      </c>
    </row>
    <row r="119" ht="13" customHeight="1">
      <c r="A119" t="s" s="28">
        <v>92</v>
      </c>
      <c r="B119" t="s" s="28">
        <v>10</v>
      </c>
      <c r="C119" t="s" s="14">
        <v>93</v>
      </c>
      <c r="D119" t="s" s="28">
        <v>324</v>
      </c>
      <c r="E119" s="29">
        <v>11</v>
      </c>
    </row>
    <row r="120" ht="13" customHeight="1">
      <c r="A120" t="s" s="28">
        <v>92</v>
      </c>
      <c r="B120" t="s" s="28">
        <v>10</v>
      </c>
      <c r="C120" t="s" s="14">
        <v>93</v>
      </c>
      <c r="D120" t="s" s="28">
        <v>325</v>
      </c>
      <c r="E120" s="29">
        <v>6</v>
      </c>
    </row>
    <row r="121" ht="13" customHeight="1">
      <c r="A121" t="s" s="28">
        <v>92</v>
      </c>
      <c r="B121" t="s" s="28">
        <v>10</v>
      </c>
      <c r="C121" t="s" s="14">
        <v>93</v>
      </c>
      <c r="D121" t="s" s="28">
        <v>325</v>
      </c>
      <c r="E121" s="29">
        <v>1</v>
      </c>
    </row>
    <row r="122" ht="13" customHeight="1">
      <c r="A122" t="s" s="28">
        <v>128</v>
      </c>
      <c r="B122" t="s" s="28">
        <v>10</v>
      </c>
      <c r="C122" t="s" s="14">
        <v>129</v>
      </c>
      <c r="D122" t="s" s="28">
        <v>326</v>
      </c>
      <c r="E122" s="29">
        <v>4</v>
      </c>
    </row>
    <row r="123" ht="13" customHeight="1">
      <c r="A123" t="s" s="28">
        <v>128</v>
      </c>
      <c r="B123" t="s" s="28">
        <v>10</v>
      </c>
      <c r="C123" t="s" s="14">
        <v>129</v>
      </c>
      <c r="D123" t="s" s="28">
        <v>326</v>
      </c>
      <c r="E123" s="29">
        <v>5</v>
      </c>
    </row>
    <row r="124" ht="13" customHeight="1">
      <c r="A124" t="s" s="32">
        <v>184</v>
      </c>
      <c r="B124" t="s" s="28">
        <v>185</v>
      </c>
      <c r="C124" t="s" s="14">
        <v>186</v>
      </c>
      <c r="D124" t="s" s="28">
        <v>327</v>
      </c>
      <c r="E124" s="29">
        <v>376</v>
      </c>
    </row>
    <row r="125" ht="13" customHeight="1">
      <c r="A125" t="s" s="28">
        <v>48</v>
      </c>
      <c r="B125" t="s" s="28">
        <v>10</v>
      </c>
      <c r="C125" t="s" s="14">
        <v>11</v>
      </c>
      <c r="D125" t="s" s="28">
        <v>328</v>
      </c>
      <c r="E125" s="29">
        <v>754</v>
      </c>
    </row>
    <row r="126" ht="13" customHeight="1">
      <c r="A126" t="s" s="28">
        <v>48</v>
      </c>
      <c r="B126" t="s" s="28">
        <v>10</v>
      </c>
      <c r="C126" t="s" s="14">
        <v>11</v>
      </c>
      <c r="D126" t="s" s="28">
        <v>328</v>
      </c>
      <c r="E126" s="29">
        <v>198</v>
      </c>
    </row>
    <row r="127" ht="13" customHeight="1">
      <c r="A127" t="s" s="28">
        <v>48</v>
      </c>
      <c r="B127" t="s" s="28">
        <v>10</v>
      </c>
      <c r="C127" t="s" s="14">
        <v>11</v>
      </c>
      <c r="D127" t="s" s="28">
        <v>328</v>
      </c>
      <c r="E127" s="29">
        <v>55</v>
      </c>
    </row>
    <row r="128" ht="13" customHeight="1">
      <c r="A128" t="s" s="28">
        <v>48</v>
      </c>
      <c r="B128" t="s" s="28">
        <v>10</v>
      </c>
      <c r="C128" t="s" s="14">
        <v>11</v>
      </c>
      <c r="D128" t="s" s="28">
        <v>328</v>
      </c>
      <c r="E128" s="29">
        <v>38</v>
      </c>
    </row>
    <row r="129" ht="13" customHeight="1">
      <c r="A129" t="s" s="28">
        <v>48</v>
      </c>
      <c r="B129" t="s" s="28">
        <v>10</v>
      </c>
      <c r="C129" t="s" s="14">
        <v>11</v>
      </c>
      <c r="D129" t="s" s="28">
        <v>328</v>
      </c>
      <c r="E129" s="29">
        <v>4</v>
      </c>
    </row>
    <row r="130" ht="13" customHeight="1">
      <c r="A130" t="s" s="28">
        <v>48</v>
      </c>
      <c r="B130" t="s" s="28">
        <v>10</v>
      </c>
      <c r="C130" t="s" s="14">
        <v>11</v>
      </c>
      <c r="D130" t="s" s="28">
        <v>328</v>
      </c>
      <c r="E130" s="29">
        <v>20</v>
      </c>
    </row>
    <row r="131" ht="13" customHeight="1">
      <c r="A131" t="s" s="28">
        <v>48</v>
      </c>
      <c r="B131" t="s" s="28">
        <v>10</v>
      </c>
      <c r="C131" t="s" s="14">
        <v>11</v>
      </c>
      <c r="D131" t="s" s="28">
        <v>328</v>
      </c>
      <c r="E131" s="29">
        <v>54</v>
      </c>
    </row>
    <row r="132" ht="13" customHeight="1">
      <c r="A132" t="s" s="28">
        <v>48</v>
      </c>
      <c r="B132" t="s" s="28">
        <v>10</v>
      </c>
      <c r="C132" t="s" s="14">
        <v>11</v>
      </c>
      <c r="D132" t="s" s="28">
        <v>329</v>
      </c>
      <c r="E132" s="29">
        <v>3</v>
      </c>
    </row>
    <row r="133" ht="13" customHeight="1">
      <c r="A133" t="s" s="28">
        <v>95</v>
      </c>
      <c r="B133" t="s" s="28">
        <v>96</v>
      </c>
      <c r="C133" t="s" s="14">
        <v>25</v>
      </c>
      <c r="D133" t="s" s="28">
        <v>330</v>
      </c>
      <c r="E133" s="29">
        <v>1</v>
      </c>
    </row>
    <row r="134" ht="13" customHeight="1">
      <c r="A134" t="s" s="28">
        <v>95</v>
      </c>
      <c r="B134" t="s" s="28">
        <v>96</v>
      </c>
      <c r="C134" t="s" s="14">
        <v>25</v>
      </c>
      <c r="D134" t="s" s="28">
        <v>330</v>
      </c>
      <c r="E134" s="29">
        <v>4</v>
      </c>
    </row>
    <row r="135" ht="13" customHeight="1">
      <c r="A135" t="s" s="28">
        <v>95</v>
      </c>
      <c r="B135" t="s" s="28">
        <v>96</v>
      </c>
      <c r="C135" t="s" s="14">
        <v>25</v>
      </c>
      <c r="D135" t="s" s="28">
        <v>330</v>
      </c>
      <c r="E135" s="29">
        <v>8</v>
      </c>
    </row>
    <row r="136" ht="13" customHeight="1">
      <c r="A136" t="s" s="32">
        <v>95</v>
      </c>
      <c r="B136" t="s" s="28">
        <v>96</v>
      </c>
      <c r="C136" t="s" s="14">
        <v>25</v>
      </c>
      <c r="D136" t="s" s="28">
        <v>331</v>
      </c>
      <c r="E136" s="29">
        <v>12</v>
      </c>
    </row>
    <row r="137" ht="13" customHeight="1">
      <c r="A137" t="s" s="32">
        <v>95</v>
      </c>
      <c r="B137" t="s" s="28">
        <v>96</v>
      </c>
      <c r="C137" t="s" s="14">
        <v>25</v>
      </c>
      <c r="D137" t="s" s="28">
        <v>331</v>
      </c>
      <c r="E137" s="29">
        <v>22</v>
      </c>
    </row>
    <row r="138" ht="13" customHeight="1">
      <c r="A138" t="s" s="32">
        <v>95</v>
      </c>
      <c r="B138" t="s" s="28">
        <v>96</v>
      </c>
      <c r="C138" t="s" s="14">
        <v>25</v>
      </c>
      <c r="D138" t="s" s="28">
        <v>331</v>
      </c>
      <c r="E138" s="29">
        <v>35</v>
      </c>
    </row>
    <row r="139" ht="13" customHeight="1">
      <c r="A139" t="s" s="32">
        <v>95</v>
      </c>
      <c r="B139" t="s" s="28">
        <v>96</v>
      </c>
      <c r="C139" t="s" s="14">
        <v>25</v>
      </c>
      <c r="D139" t="s" s="28">
        <v>331</v>
      </c>
      <c r="E139" s="29">
        <v>2</v>
      </c>
    </row>
    <row r="140" ht="13" customHeight="1">
      <c r="A140" t="s" s="32">
        <v>95</v>
      </c>
      <c r="B140" t="s" s="28">
        <v>96</v>
      </c>
      <c r="C140" t="s" s="14">
        <v>25</v>
      </c>
      <c r="D140" t="s" s="28">
        <v>331</v>
      </c>
      <c r="E140" s="29">
        <v>32</v>
      </c>
    </row>
    <row r="141" ht="13" customHeight="1">
      <c r="A141" t="s" s="28">
        <v>332</v>
      </c>
      <c r="B141" t="s" s="28">
        <v>333</v>
      </c>
      <c r="C141" t="s" s="14">
        <v>76</v>
      </c>
      <c r="D141" t="s" s="28">
        <v>334</v>
      </c>
      <c r="E141" s="29">
        <v>112</v>
      </c>
    </row>
    <row r="142" ht="13" customHeight="1">
      <c r="A142" t="s" s="32">
        <v>74</v>
      </c>
      <c r="B142" t="s" s="28">
        <v>75</v>
      </c>
      <c r="C142" t="s" s="14">
        <v>76</v>
      </c>
      <c r="D142" t="s" s="28">
        <v>335</v>
      </c>
      <c r="E142" s="29">
        <v>56</v>
      </c>
    </row>
    <row r="143" ht="13" customHeight="1">
      <c r="A143" t="s" s="32">
        <v>74</v>
      </c>
      <c r="B143" t="s" s="28">
        <v>75</v>
      </c>
      <c r="C143" t="s" s="14">
        <v>76</v>
      </c>
      <c r="D143" t="s" s="28">
        <v>335</v>
      </c>
      <c r="E143" s="29">
        <v>3</v>
      </c>
    </row>
    <row r="144" ht="13" customHeight="1">
      <c r="A144" t="s" s="32">
        <v>74</v>
      </c>
      <c r="B144" t="s" s="28">
        <v>75</v>
      </c>
      <c r="C144" t="s" s="14">
        <v>76</v>
      </c>
      <c r="D144" t="s" s="28">
        <v>335</v>
      </c>
      <c r="E144" s="29">
        <v>5</v>
      </c>
    </row>
    <row r="145" ht="13" customHeight="1">
      <c r="A145" t="s" s="32">
        <v>74</v>
      </c>
      <c r="B145" t="s" s="28">
        <v>75</v>
      </c>
      <c r="C145" t="s" s="14">
        <v>76</v>
      </c>
      <c r="D145" t="s" s="28">
        <v>335</v>
      </c>
      <c r="E145" s="29">
        <v>3</v>
      </c>
    </row>
    <row r="146" ht="13" customHeight="1">
      <c r="A146" t="s" s="28">
        <v>206</v>
      </c>
      <c r="B146" t="s" s="28">
        <v>10</v>
      </c>
      <c r="C146" t="s" s="14">
        <v>207</v>
      </c>
      <c r="D146" t="s" s="28">
        <v>336</v>
      </c>
      <c r="E146" s="29">
        <v>75</v>
      </c>
    </row>
    <row r="147" ht="13" customHeight="1">
      <c r="A147" t="s" s="28">
        <v>206</v>
      </c>
      <c r="B147" t="s" s="28">
        <v>10</v>
      </c>
      <c r="C147" t="s" s="14">
        <v>207</v>
      </c>
      <c r="D147" t="s" s="28">
        <v>336</v>
      </c>
      <c r="E147" s="29">
        <v>5</v>
      </c>
    </row>
    <row r="148" ht="13" customHeight="1">
      <c r="A148" t="s" s="28">
        <v>146</v>
      </c>
      <c r="B148" t="s" s="28">
        <v>10</v>
      </c>
      <c r="C148" t="s" s="14">
        <v>147</v>
      </c>
      <c r="D148" t="s" s="28">
        <v>337</v>
      </c>
      <c r="E148" s="29">
        <v>520</v>
      </c>
    </row>
    <row r="149" ht="13" customHeight="1">
      <c r="A149" t="s" s="28">
        <v>152</v>
      </c>
      <c r="B149" t="s" s="28">
        <v>10</v>
      </c>
      <c r="C149" t="s" s="14">
        <v>99</v>
      </c>
      <c r="D149" t="s" s="28">
        <v>338</v>
      </c>
      <c r="E149" s="29">
        <v>85</v>
      </c>
    </row>
    <row r="150" ht="13" customHeight="1">
      <c r="A150" t="s" s="28">
        <v>152</v>
      </c>
      <c r="B150" t="s" s="28">
        <v>10</v>
      </c>
      <c r="C150" t="s" s="14">
        <v>99</v>
      </c>
      <c r="D150" t="s" s="28">
        <v>338</v>
      </c>
      <c r="E150" s="29">
        <v>117</v>
      </c>
    </row>
    <row r="151" ht="13" customHeight="1">
      <c r="A151" t="s" s="28">
        <v>152</v>
      </c>
      <c r="B151" t="s" s="28">
        <v>10</v>
      </c>
      <c r="C151" t="s" s="14">
        <v>99</v>
      </c>
      <c r="D151" t="s" s="28">
        <v>338</v>
      </c>
      <c r="E151" s="29">
        <v>5</v>
      </c>
    </row>
    <row r="152" ht="13" customHeight="1">
      <c r="A152" t="s" s="32">
        <v>78</v>
      </c>
      <c r="B152" t="s" s="28">
        <v>79</v>
      </c>
      <c r="C152" t="s" s="14">
        <v>80</v>
      </c>
      <c r="D152" t="s" s="28">
        <v>339</v>
      </c>
      <c r="E152" s="29">
        <v>2</v>
      </c>
    </row>
    <row r="153" ht="13" customHeight="1">
      <c r="A153" t="s" s="32">
        <v>78</v>
      </c>
      <c r="B153" t="s" s="28">
        <v>79</v>
      </c>
      <c r="C153" t="s" s="14">
        <v>80</v>
      </c>
      <c r="D153" t="s" s="28">
        <v>339</v>
      </c>
      <c r="E153" s="29">
        <v>4</v>
      </c>
    </row>
    <row r="154" ht="13" customHeight="1">
      <c r="A154" t="s" s="32">
        <v>78</v>
      </c>
      <c r="B154" t="s" s="28">
        <v>79</v>
      </c>
      <c r="C154" t="s" s="14">
        <v>80</v>
      </c>
      <c r="D154" t="s" s="28">
        <v>339</v>
      </c>
      <c r="E154" s="29">
        <v>2</v>
      </c>
    </row>
    <row r="155" ht="13" customHeight="1">
      <c r="A155" t="s" s="32">
        <v>78</v>
      </c>
      <c r="B155" t="s" s="28">
        <v>79</v>
      </c>
      <c r="C155" t="s" s="14">
        <v>80</v>
      </c>
      <c r="D155" t="s" s="28">
        <v>339</v>
      </c>
      <c r="E155" s="29">
        <v>1</v>
      </c>
    </row>
    <row r="156" ht="13" customHeight="1">
      <c r="A156" t="s" s="28">
        <v>340</v>
      </c>
      <c r="B156" t="s" s="28">
        <v>10</v>
      </c>
      <c r="C156" t="s" s="14">
        <v>80</v>
      </c>
      <c r="D156" t="s" s="28">
        <v>341</v>
      </c>
      <c r="E156" s="29">
        <v>33</v>
      </c>
    </row>
    <row r="157" ht="13" customHeight="1">
      <c r="A157" t="s" s="28">
        <v>340</v>
      </c>
      <c r="B157" t="s" s="28">
        <v>10</v>
      </c>
      <c r="C157" t="s" s="14">
        <v>80</v>
      </c>
      <c r="D157" t="s" s="28">
        <v>341</v>
      </c>
      <c r="E157" s="29">
        <v>5</v>
      </c>
    </row>
    <row r="158" ht="13" customHeight="1">
      <c r="A158" t="s" s="28">
        <v>340</v>
      </c>
      <c r="B158" t="s" s="28">
        <v>10</v>
      </c>
      <c r="C158" t="s" s="14">
        <v>80</v>
      </c>
      <c r="D158" t="s" s="28">
        <v>341</v>
      </c>
      <c r="E158" s="29">
        <v>3</v>
      </c>
    </row>
    <row r="159" ht="13" customHeight="1">
      <c r="A159" t="s" s="28">
        <v>340</v>
      </c>
      <c r="B159" t="s" s="28">
        <v>10</v>
      </c>
      <c r="C159" t="s" s="14">
        <v>80</v>
      </c>
      <c r="D159" t="s" s="28">
        <v>341</v>
      </c>
      <c r="E159" s="29">
        <v>2</v>
      </c>
    </row>
    <row r="160" ht="13" customHeight="1">
      <c r="A160" t="s" s="28">
        <v>209</v>
      </c>
      <c r="B160" t="s" s="28">
        <v>10</v>
      </c>
      <c r="C160" t="s" s="14">
        <v>210</v>
      </c>
      <c r="D160" t="s" s="28">
        <v>342</v>
      </c>
      <c r="E160" s="29">
        <v>19</v>
      </c>
    </row>
    <row r="161" ht="13" customHeight="1">
      <c r="A161" t="s" s="28">
        <v>209</v>
      </c>
      <c r="B161" t="s" s="28">
        <v>10</v>
      </c>
      <c r="C161" t="s" s="14">
        <v>210</v>
      </c>
      <c r="D161" t="s" s="28">
        <v>342</v>
      </c>
      <c r="E161" s="29">
        <v>5</v>
      </c>
    </row>
    <row r="162" ht="13" customHeight="1">
      <c r="A162" t="s" s="28">
        <v>53</v>
      </c>
      <c r="B162" t="s" s="28">
        <v>10</v>
      </c>
      <c r="C162" t="s" s="14">
        <v>54</v>
      </c>
      <c r="D162" t="s" s="28">
        <v>343</v>
      </c>
      <c r="E162" s="29">
        <v>37</v>
      </c>
    </row>
    <row r="163" ht="13" customHeight="1">
      <c r="A163" t="s" s="28">
        <v>53</v>
      </c>
      <c r="B163" t="s" s="28">
        <v>10</v>
      </c>
      <c r="C163" t="s" s="14">
        <v>54</v>
      </c>
      <c r="D163" t="s" s="28">
        <v>343</v>
      </c>
      <c r="E163" s="29">
        <v>7</v>
      </c>
    </row>
    <row r="164" ht="13" customHeight="1">
      <c r="A164" t="s" s="28">
        <v>53</v>
      </c>
      <c r="B164" t="s" s="28">
        <v>10</v>
      </c>
      <c r="C164" t="s" s="14">
        <v>54</v>
      </c>
      <c r="D164" t="s" s="28">
        <v>343</v>
      </c>
      <c r="E164" s="29">
        <v>10</v>
      </c>
    </row>
    <row r="165" ht="13" customHeight="1">
      <c r="A165" t="s" s="28">
        <v>101</v>
      </c>
      <c r="B165" t="s" s="28">
        <v>10</v>
      </c>
      <c r="C165" t="s" s="14">
        <v>102</v>
      </c>
      <c r="D165" t="s" s="28">
        <v>344</v>
      </c>
      <c r="E165" s="29">
        <v>70</v>
      </c>
    </row>
    <row r="166" ht="13" customHeight="1">
      <c r="A166" t="s" s="28">
        <v>101</v>
      </c>
      <c r="B166" t="s" s="28">
        <v>10</v>
      </c>
      <c r="C166" t="s" s="14">
        <v>102</v>
      </c>
      <c r="D166" t="s" s="28">
        <v>344</v>
      </c>
      <c r="E166" s="29">
        <v>17</v>
      </c>
    </row>
    <row r="167" ht="13" customHeight="1">
      <c r="A167" t="s" s="28">
        <v>101</v>
      </c>
      <c r="B167" t="s" s="28">
        <v>10</v>
      </c>
      <c r="C167" t="s" s="14">
        <v>102</v>
      </c>
      <c r="D167" t="s" s="28">
        <v>344</v>
      </c>
      <c r="E167" s="29">
        <v>2</v>
      </c>
    </row>
    <row r="168" ht="13" customHeight="1">
      <c r="A168" t="s" s="28">
        <v>82</v>
      </c>
      <c r="B168" t="s" s="28">
        <v>83</v>
      </c>
      <c r="C168" t="s" s="14">
        <v>84</v>
      </c>
      <c r="D168" t="s" s="28">
        <v>345</v>
      </c>
      <c r="E168" s="29">
        <v>12</v>
      </c>
    </row>
    <row r="169" ht="13" customHeight="1">
      <c r="A169" t="s" s="28">
        <v>82</v>
      </c>
      <c r="B169" t="s" s="28">
        <v>83</v>
      </c>
      <c r="C169" t="s" s="14">
        <v>84</v>
      </c>
      <c r="D169" t="s" s="28">
        <v>345</v>
      </c>
      <c r="E169" s="29">
        <v>31</v>
      </c>
    </row>
    <row r="170" ht="13" customHeight="1">
      <c r="A170" t="s" s="28">
        <v>82</v>
      </c>
      <c r="B170" t="s" s="28">
        <v>83</v>
      </c>
      <c r="C170" t="s" s="14">
        <v>84</v>
      </c>
      <c r="D170" t="s" s="28">
        <v>345</v>
      </c>
      <c r="E170" s="29">
        <v>10</v>
      </c>
    </row>
    <row r="171" ht="13" customHeight="1">
      <c r="A171" t="s" s="32">
        <v>82</v>
      </c>
      <c r="B171" t="s" s="28">
        <v>83</v>
      </c>
      <c r="C171" t="s" s="14">
        <v>84</v>
      </c>
      <c r="D171" t="s" s="28">
        <v>346</v>
      </c>
      <c r="E171" s="29">
        <v>16</v>
      </c>
    </row>
    <row r="172" ht="13" customHeight="1">
      <c r="A172" t="s" s="32">
        <v>82</v>
      </c>
      <c r="B172" t="s" s="28">
        <v>83</v>
      </c>
      <c r="C172" t="s" s="14">
        <v>84</v>
      </c>
      <c r="D172" t="s" s="28">
        <v>346</v>
      </c>
      <c r="E172" s="29">
        <v>4</v>
      </c>
    </row>
    <row r="173" ht="13" customHeight="1">
      <c r="A173" t="s" s="32">
        <v>82</v>
      </c>
      <c r="B173" t="s" s="28">
        <v>83</v>
      </c>
      <c r="C173" t="s" s="14">
        <v>84</v>
      </c>
      <c r="D173" t="s" s="28">
        <v>346</v>
      </c>
      <c r="E173" s="29">
        <v>8</v>
      </c>
    </row>
    <row r="174" ht="13" customHeight="1">
      <c r="A174" t="s" s="32">
        <v>82</v>
      </c>
      <c r="B174" t="s" s="28">
        <v>83</v>
      </c>
      <c r="C174" t="s" s="14">
        <v>84</v>
      </c>
      <c r="D174" t="s" s="28">
        <v>346</v>
      </c>
      <c r="E174" s="29">
        <v>17</v>
      </c>
    </row>
    <row r="175" ht="13" customHeight="1">
      <c r="A175" t="s" s="32">
        <v>82</v>
      </c>
      <c r="B175" t="s" s="28">
        <v>83</v>
      </c>
      <c r="C175" t="s" s="14">
        <v>84</v>
      </c>
      <c r="D175" t="s" s="28">
        <v>346</v>
      </c>
      <c r="E175" s="29">
        <v>4</v>
      </c>
    </row>
    <row r="176" ht="13" customHeight="1">
      <c r="A176" t="s" s="28">
        <v>212</v>
      </c>
      <c r="B176" t="s" s="28">
        <v>10</v>
      </c>
      <c r="C176" t="s" s="14">
        <v>213</v>
      </c>
      <c r="D176" t="s" s="28">
        <v>347</v>
      </c>
      <c r="E176" s="29">
        <v>46</v>
      </c>
    </row>
    <row r="177" ht="13" customHeight="1">
      <c r="A177" t="s" s="28">
        <v>212</v>
      </c>
      <c r="B177" t="s" s="28">
        <v>10</v>
      </c>
      <c r="C177" t="s" s="14">
        <v>213</v>
      </c>
      <c r="D177" t="s" s="28">
        <v>347</v>
      </c>
      <c r="E177" s="29">
        <v>8</v>
      </c>
    </row>
    <row r="178" ht="13" customHeight="1">
      <c r="A178" t="s" s="28">
        <v>212</v>
      </c>
      <c r="B178" t="s" s="28">
        <v>10</v>
      </c>
      <c r="C178" t="s" s="14">
        <v>213</v>
      </c>
      <c r="D178" t="s" s="28">
        <v>347</v>
      </c>
      <c r="E178" s="29">
        <v>395</v>
      </c>
    </row>
    <row r="179" ht="13" customHeight="1">
      <c r="A179" t="s" s="28">
        <v>149</v>
      </c>
      <c r="B179" t="s" s="28">
        <v>10</v>
      </c>
      <c r="C179" t="s" s="14">
        <v>150</v>
      </c>
      <c r="D179" t="s" s="28">
        <v>348</v>
      </c>
      <c r="E179" s="29">
        <v>355</v>
      </c>
    </row>
    <row r="180" ht="13" customHeight="1">
      <c r="A180" t="s" s="28">
        <v>149</v>
      </c>
      <c r="B180" t="s" s="28">
        <v>10</v>
      </c>
      <c r="C180" t="s" s="14">
        <v>150</v>
      </c>
      <c r="D180" t="s" s="28">
        <v>348</v>
      </c>
      <c r="E180" s="29">
        <v>5</v>
      </c>
    </row>
    <row r="181" ht="13" customHeight="1">
      <c r="A181" t="s" s="28">
        <v>149</v>
      </c>
      <c r="B181" t="s" s="28">
        <v>10</v>
      </c>
      <c r="C181" t="s" s="14">
        <v>150</v>
      </c>
      <c r="D181" t="s" s="28">
        <v>348</v>
      </c>
      <c r="E181" s="29">
        <v>10</v>
      </c>
    </row>
    <row r="182" ht="13" customHeight="1">
      <c r="A182" t="s" s="28">
        <v>349</v>
      </c>
      <c r="B182" t="s" s="28">
        <v>10</v>
      </c>
      <c r="C182" t="s" s="14">
        <v>150</v>
      </c>
      <c r="D182" t="s" s="28">
        <v>350</v>
      </c>
      <c r="E182" s="29">
        <v>6</v>
      </c>
    </row>
    <row r="183" ht="13" customHeight="1">
      <c r="A183" t="s" s="28">
        <v>56</v>
      </c>
      <c r="B183" t="s" s="28">
        <v>10</v>
      </c>
      <c r="C183" t="s" s="14">
        <v>16</v>
      </c>
      <c r="D183" t="s" s="28">
        <v>351</v>
      </c>
      <c r="E183" s="29">
        <v>700</v>
      </c>
    </row>
    <row r="184" ht="13" customHeight="1">
      <c r="A184" t="s" s="28">
        <v>56</v>
      </c>
      <c r="B184" t="s" s="28">
        <v>10</v>
      </c>
      <c r="C184" t="s" s="14">
        <v>16</v>
      </c>
      <c r="D184" t="s" s="28">
        <v>351</v>
      </c>
      <c r="E184" s="29">
        <v>279</v>
      </c>
    </row>
    <row r="185" ht="13" customHeight="1">
      <c r="A185" t="s" s="28">
        <v>56</v>
      </c>
      <c r="B185" t="s" s="28">
        <v>10</v>
      </c>
      <c r="C185" t="s" s="14">
        <v>16</v>
      </c>
      <c r="D185" t="s" s="28">
        <v>351</v>
      </c>
      <c r="E185" s="29">
        <v>11</v>
      </c>
    </row>
    <row r="186" ht="13" customHeight="1">
      <c r="A186" t="s" s="28">
        <v>56</v>
      </c>
      <c r="B186" t="s" s="28">
        <v>10</v>
      </c>
      <c r="C186" t="s" s="14">
        <v>16</v>
      </c>
      <c r="D186" t="s" s="28">
        <v>351</v>
      </c>
      <c r="E186" s="29">
        <v>50</v>
      </c>
    </row>
    <row r="187" ht="13" customHeight="1">
      <c r="A187" t="s" s="28">
        <v>56</v>
      </c>
      <c r="B187" t="s" s="28">
        <v>10</v>
      </c>
      <c r="C187" t="s" s="14">
        <v>16</v>
      </c>
      <c r="D187" t="s" s="28">
        <v>351</v>
      </c>
      <c r="E187" s="29">
        <v>53</v>
      </c>
    </row>
    <row r="188" ht="13" customHeight="1">
      <c r="A188" t="s" s="28">
        <v>56</v>
      </c>
      <c r="B188" t="s" s="28">
        <v>10</v>
      </c>
      <c r="C188" t="s" s="14">
        <v>16</v>
      </c>
      <c r="D188" t="s" s="28">
        <v>351</v>
      </c>
      <c r="E188" s="29">
        <v>20</v>
      </c>
    </row>
    <row r="189" ht="13" customHeight="1">
      <c r="A189" t="s" s="28">
        <v>56</v>
      </c>
      <c r="B189" t="s" s="28">
        <v>10</v>
      </c>
      <c r="C189" t="s" s="14">
        <v>16</v>
      </c>
      <c r="D189" t="s" s="28">
        <v>351</v>
      </c>
      <c r="E189" s="29">
        <v>50</v>
      </c>
    </row>
    <row r="190" ht="13" customHeight="1">
      <c r="A190" t="s" s="28">
        <v>56</v>
      </c>
      <c r="B190" t="s" s="28">
        <v>10</v>
      </c>
      <c r="C190" t="s" s="14">
        <v>16</v>
      </c>
      <c r="D190" t="s" s="28">
        <v>351</v>
      </c>
      <c r="E190" s="29">
        <v>20</v>
      </c>
    </row>
    <row r="191" ht="13" customHeight="1">
      <c r="A191" t="s" s="28">
        <v>56</v>
      </c>
      <c r="B191" t="s" s="28">
        <v>10</v>
      </c>
      <c r="C191" t="s" s="14">
        <v>16</v>
      </c>
      <c r="D191" t="s" s="28">
        <v>351</v>
      </c>
      <c r="E191" s="29">
        <v>62</v>
      </c>
    </row>
    <row r="192" ht="13" customHeight="1">
      <c r="A192" t="s" s="28">
        <v>56</v>
      </c>
      <c r="B192" t="s" s="28">
        <v>10</v>
      </c>
      <c r="C192" t="s" s="14">
        <v>16</v>
      </c>
      <c r="D192" t="s" s="28">
        <v>352</v>
      </c>
      <c r="E192" s="29">
        <v>3</v>
      </c>
    </row>
    <row r="193" ht="13" customHeight="1">
      <c r="A193" t="s" s="28">
        <v>56</v>
      </c>
      <c r="B193" t="s" s="28">
        <v>10</v>
      </c>
      <c r="C193" t="s" s="14">
        <v>16</v>
      </c>
      <c r="D193" t="s" s="28">
        <v>352</v>
      </c>
      <c r="E193" s="29">
        <v>1</v>
      </c>
    </row>
    <row r="194" ht="13" customHeight="1">
      <c r="A194" t="s" s="28">
        <v>56</v>
      </c>
      <c r="B194" t="s" s="28">
        <v>10</v>
      </c>
      <c r="C194" t="s" s="14">
        <v>16</v>
      </c>
      <c r="D194" t="s" s="28">
        <v>353</v>
      </c>
      <c r="E194" s="29">
        <v>14</v>
      </c>
    </row>
    <row r="195" ht="13" customHeight="1">
      <c r="A195" t="s" s="28">
        <v>332</v>
      </c>
      <c r="B195" t="s" s="28">
        <v>354</v>
      </c>
      <c r="C195" t="s" s="14">
        <v>16</v>
      </c>
      <c r="D195" t="s" s="28">
        <v>355</v>
      </c>
      <c r="E195" s="29">
        <v>1</v>
      </c>
    </row>
    <row r="196" ht="13" customHeight="1">
      <c r="A196" t="s" s="32">
        <v>141</v>
      </c>
      <c r="B196" t="s" s="28">
        <v>142</v>
      </c>
      <c r="C196" t="s" s="14">
        <v>16</v>
      </c>
      <c r="D196" t="s" s="28">
        <v>356</v>
      </c>
      <c r="E196" s="29">
        <v>3</v>
      </c>
    </row>
    <row r="197" ht="13" customHeight="1">
      <c r="A197" t="s" s="32">
        <v>138</v>
      </c>
      <c r="B197" t="s" s="28">
        <v>139</v>
      </c>
      <c r="C197" t="s" s="14">
        <v>16</v>
      </c>
      <c r="D197" t="s" s="28">
        <v>357</v>
      </c>
      <c r="E197" s="29">
        <v>125</v>
      </c>
    </row>
    <row r="198" ht="13" customHeight="1">
      <c r="A198" t="s" s="32">
        <v>138</v>
      </c>
      <c r="B198" t="s" s="28">
        <v>139</v>
      </c>
      <c r="C198" t="s" s="14">
        <v>16</v>
      </c>
      <c r="D198" t="s" s="28">
        <v>357</v>
      </c>
      <c r="E198" s="29">
        <v>7</v>
      </c>
    </row>
    <row r="199" ht="13" customHeight="1">
      <c r="A199" t="s" s="32">
        <v>138</v>
      </c>
      <c r="B199" t="s" s="28">
        <v>139</v>
      </c>
      <c r="C199" t="s" s="14">
        <v>16</v>
      </c>
      <c r="D199" t="s" s="28">
        <v>357</v>
      </c>
      <c r="E199" s="29">
        <v>1</v>
      </c>
    </row>
    <row r="200" ht="13" customHeight="1">
      <c r="A200" t="s" s="32">
        <v>138</v>
      </c>
      <c r="B200" t="s" s="28">
        <v>139</v>
      </c>
      <c r="C200" t="s" s="14">
        <v>16</v>
      </c>
      <c r="D200" t="s" s="28">
        <v>357</v>
      </c>
      <c r="E200" s="29">
        <v>3</v>
      </c>
    </row>
    <row r="201" ht="13" customHeight="1">
      <c r="A201" t="s" s="28">
        <v>138</v>
      </c>
      <c r="B201" t="s" s="28">
        <v>10</v>
      </c>
      <c r="C201" t="s" s="14">
        <v>16</v>
      </c>
      <c r="D201" t="s" s="28">
        <v>358</v>
      </c>
      <c r="E201" s="29">
        <v>4</v>
      </c>
    </row>
    <row r="202" ht="13" customHeight="1">
      <c r="A202" t="s" s="28">
        <v>138</v>
      </c>
      <c r="B202" t="s" s="28">
        <v>10</v>
      </c>
      <c r="C202" t="s" s="14">
        <v>16</v>
      </c>
      <c r="D202" t="s" s="28">
        <v>358</v>
      </c>
      <c r="E202" s="29">
        <v>2</v>
      </c>
    </row>
    <row r="203" ht="13" customHeight="1">
      <c r="A203" t="s" s="28">
        <v>138</v>
      </c>
      <c r="B203" t="s" s="28">
        <v>10</v>
      </c>
      <c r="C203" t="s" s="14">
        <v>16</v>
      </c>
      <c r="D203" t="s" s="28">
        <v>358</v>
      </c>
      <c r="E203" s="29">
        <v>4</v>
      </c>
    </row>
    <row r="204" ht="13" customHeight="1">
      <c r="A204" t="s" s="28">
        <v>138</v>
      </c>
      <c r="B204" t="s" s="28">
        <v>10</v>
      </c>
      <c r="C204" t="s" s="14">
        <v>16</v>
      </c>
      <c r="D204" t="s" s="28">
        <v>358</v>
      </c>
      <c r="E204" s="29">
        <v>5</v>
      </c>
    </row>
    <row r="205" ht="13" customHeight="1">
      <c r="A205" t="s" s="28">
        <v>141</v>
      </c>
      <c r="B205" t="s" s="28">
        <v>142</v>
      </c>
      <c r="C205" t="s" s="14">
        <v>16</v>
      </c>
      <c r="D205" t="s" s="28">
        <v>359</v>
      </c>
      <c r="E205" s="29">
        <v>23</v>
      </c>
    </row>
    <row r="206" ht="13" customHeight="1">
      <c r="A206" t="s" s="28">
        <v>141</v>
      </c>
      <c r="B206" t="s" s="28">
        <v>142</v>
      </c>
      <c r="C206" t="s" s="14">
        <v>16</v>
      </c>
      <c r="D206" t="s" s="28">
        <v>359</v>
      </c>
      <c r="E206" s="29">
        <v>2</v>
      </c>
    </row>
    <row r="207" ht="13" customHeight="1">
      <c r="A207" t="s" s="28">
        <v>141</v>
      </c>
      <c r="B207" t="s" s="28">
        <v>142</v>
      </c>
      <c r="C207" t="s" s="14">
        <v>16</v>
      </c>
      <c r="D207" t="s" s="28">
        <v>359</v>
      </c>
      <c r="E207" s="29">
        <v>7</v>
      </c>
    </row>
    <row r="208" ht="13" customHeight="1">
      <c r="A208" t="s" s="28">
        <v>141</v>
      </c>
      <c r="B208" t="s" s="28">
        <v>142</v>
      </c>
      <c r="C208" t="s" s="14">
        <v>16</v>
      </c>
      <c r="D208" t="s" s="28">
        <v>359</v>
      </c>
      <c r="E208" s="29">
        <v>5</v>
      </c>
    </row>
    <row r="209" ht="13" customHeight="1">
      <c r="A209" t="s" s="28">
        <v>141</v>
      </c>
      <c r="B209" t="s" s="28">
        <v>142</v>
      </c>
      <c r="C209" t="s" s="14">
        <v>16</v>
      </c>
      <c r="D209" t="s" s="28">
        <v>359</v>
      </c>
      <c r="E209" s="29">
        <v>7</v>
      </c>
    </row>
    <row r="210" ht="13" customHeight="1">
      <c r="A210" t="s" s="28">
        <v>104</v>
      </c>
      <c r="B210" t="s" s="28">
        <v>105</v>
      </c>
      <c r="C210" t="s" s="14">
        <v>28</v>
      </c>
      <c r="D210" t="s" s="28">
        <v>360</v>
      </c>
      <c r="E210" s="29">
        <v>117</v>
      </c>
    </row>
    <row r="211" ht="13" customHeight="1">
      <c r="A211" t="s" s="28">
        <v>104</v>
      </c>
      <c r="B211" t="s" s="28">
        <v>105</v>
      </c>
      <c r="C211" t="s" s="14">
        <v>28</v>
      </c>
      <c r="D211" t="s" s="28">
        <v>360</v>
      </c>
      <c r="E211" s="29">
        <v>16</v>
      </c>
    </row>
    <row r="212" ht="13" customHeight="1">
      <c r="A212" t="s" s="28">
        <v>104</v>
      </c>
      <c r="B212" t="s" s="28">
        <v>105</v>
      </c>
      <c r="C212" t="s" s="14">
        <v>28</v>
      </c>
      <c r="D212" t="s" s="28">
        <v>360</v>
      </c>
      <c r="E212" s="29">
        <v>31</v>
      </c>
    </row>
    <row r="213" ht="13" customHeight="1">
      <c r="A213" t="s" s="28">
        <v>104</v>
      </c>
      <c r="B213" t="s" s="28">
        <v>105</v>
      </c>
      <c r="C213" t="s" s="14">
        <v>28</v>
      </c>
      <c r="D213" t="s" s="28">
        <v>360</v>
      </c>
      <c r="E213" s="29">
        <v>25</v>
      </c>
    </row>
    <row r="214" ht="13" customHeight="1">
      <c r="A214" t="s" s="28">
        <v>104</v>
      </c>
      <c r="B214" t="s" s="28">
        <v>105</v>
      </c>
      <c r="C214" t="s" s="14">
        <v>28</v>
      </c>
      <c r="D214" t="s" s="28">
        <v>360</v>
      </c>
      <c r="E214" s="29">
        <v>20</v>
      </c>
    </row>
    <row r="215" ht="13" customHeight="1">
      <c r="A215" t="s" s="28">
        <v>104</v>
      </c>
      <c r="B215" t="s" s="28">
        <v>105</v>
      </c>
      <c r="C215" t="s" s="14">
        <v>28</v>
      </c>
      <c r="D215" t="s" s="28">
        <v>360</v>
      </c>
      <c r="E215" s="29">
        <v>5</v>
      </c>
    </row>
    <row r="216" ht="13" customHeight="1">
      <c r="A216" t="s" s="28">
        <v>104</v>
      </c>
      <c r="B216" t="s" s="28">
        <v>105</v>
      </c>
      <c r="C216" t="s" s="14">
        <v>28</v>
      </c>
      <c r="D216" t="s" s="28">
        <v>360</v>
      </c>
      <c r="E216" s="29">
        <v>19</v>
      </c>
    </row>
    <row r="217" ht="13" customHeight="1">
      <c r="A217" t="s" s="28">
        <v>104</v>
      </c>
      <c r="B217" t="s" s="28">
        <v>105</v>
      </c>
      <c r="C217" t="s" s="14">
        <v>28</v>
      </c>
      <c r="D217" t="s" s="28">
        <v>360</v>
      </c>
      <c r="E217" s="29">
        <v>15</v>
      </c>
    </row>
    <row r="218" ht="13" customHeight="1">
      <c r="A218" t="s" s="28">
        <v>104</v>
      </c>
      <c r="B218" t="s" s="28">
        <v>105</v>
      </c>
      <c r="C218" t="s" s="14">
        <v>28</v>
      </c>
      <c r="D218" t="s" s="28">
        <v>360</v>
      </c>
      <c r="E218" s="29">
        <v>6</v>
      </c>
    </row>
    <row r="219" ht="13" customHeight="1">
      <c r="A219" t="s" s="28">
        <v>154</v>
      </c>
      <c r="B219" t="s" s="28">
        <v>10</v>
      </c>
      <c r="C219" t="s" s="14">
        <v>28</v>
      </c>
      <c r="D219" t="s" s="28">
        <v>361</v>
      </c>
      <c r="E219" s="29">
        <v>114</v>
      </c>
    </row>
    <row r="220" ht="13" customHeight="1">
      <c r="A220" t="s" s="28">
        <v>154</v>
      </c>
      <c r="B220" t="s" s="28">
        <v>10</v>
      </c>
      <c r="C220" t="s" s="14">
        <v>28</v>
      </c>
      <c r="D220" t="s" s="28">
        <v>361</v>
      </c>
      <c r="E220" s="29">
        <v>5</v>
      </c>
    </row>
    <row r="221" ht="13" customHeight="1">
      <c r="A221" t="s" s="32">
        <v>104</v>
      </c>
      <c r="B221" t="s" s="28">
        <v>105</v>
      </c>
      <c r="C221" t="s" s="14">
        <v>28</v>
      </c>
      <c r="D221" t="s" s="28">
        <v>362</v>
      </c>
      <c r="E221" s="29">
        <v>8</v>
      </c>
    </row>
    <row r="222" ht="13" customHeight="1">
      <c r="A222" t="s" s="32">
        <v>104</v>
      </c>
      <c r="B222" t="s" s="28">
        <v>105</v>
      </c>
      <c r="C222" t="s" s="14">
        <v>28</v>
      </c>
      <c r="D222" t="s" s="28">
        <v>362</v>
      </c>
      <c r="E222" s="29">
        <v>50</v>
      </c>
    </row>
    <row r="223" ht="13" customHeight="1">
      <c r="A223" t="s" s="32">
        <v>104</v>
      </c>
      <c r="B223" t="s" s="28">
        <v>105</v>
      </c>
      <c r="C223" t="s" s="14">
        <v>28</v>
      </c>
      <c r="D223" t="s" s="28">
        <v>362</v>
      </c>
      <c r="E223" s="29">
        <v>8</v>
      </c>
    </row>
    <row r="224" ht="13" customHeight="1">
      <c r="A224" t="s" s="32">
        <v>104</v>
      </c>
      <c r="B224" t="s" s="28">
        <v>105</v>
      </c>
      <c r="C224" t="s" s="14">
        <v>28</v>
      </c>
      <c r="D224" t="s" s="28">
        <v>362</v>
      </c>
      <c r="E224" s="29">
        <v>33</v>
      </c>
    </row>
    <row r="225" ht="13" customHeight="1">
      <c r="A225" t="s" s="28">
        <v>332</v>
      </c>
      <c r="B225" t="s" s="28">
        <v>363</v>
      </c>
      <c r="C225" t="s" s="14">
        <v>364</v>
      </c>
      <c r="D225" t="s" s="28">
        <v>365</v>
      </c>
      <c r="E225" s="29">
        <v>3</v>
      </c>
    </row>
    <row r="226" ht="13" customHeight="1">
      <c r="A226" t="s" s="28">
        <v>332</v>
      </c>
      <c r="B226" t="s" s="28">
        <v>366</v>
      </c>
      <c r="C226" t="s" s="14">
        <v>60</v>
      </c>
      <c r="D226" t="s" s="28">
        <v>367</v>
      </c>
      <c r="E226" s="29">
        <v>2</v>
      </c>
    </row>
    <row r="227" ht="13" customHeight="1">
      <c r="A227" t="s" s="32">
        <v>58</v>
      </c>
      <c r="B227" t="s" s="28">
        <v>59</v>
      </c>
      <c r="C227" t="s" s="14">
        <v>60</v>
      </c>
      <c r="D227" t="s" s="28">
        <v>368</v>
      </c>
      <c r="E227" s="29">
        <v>52</v>
      </c>
    </row>
    <row r="228" ht="13" customHeight="1">
      <c r="A228" t="s" s="32">
        <v>58</v>
      </c>
      <c r="B228" t="s" s="28">
        <v>59</v>
      </c>
      <c r="C228" t="s" s="14">
        <v>60</v>
      </c>
      <c r="D228" t="s" s="28">
        <v>368</v>
      </c>
      <c r="E228" s="29">
        <v>5</v>
      </c>
    </row>
    <row r="229" ht="13" customHeight="1">
      <c r="A229" t="s" s="32">
        <v>58</v>
      </c>
      <c r="B229" t="s" s="28">
        <v>59</v>
      </c>
      <c r="C229" t="s" s="14">
        <v>60</v>
      </c>
      <c r="D229" t="s" s="28">
        <v>368</v>
      </c>
      <c r="E229" s="29">
        <v>4</v>
      </c>
    </row>
    <row r="230" ht="13" customHeight="1">
      <c r="A230" t="s" s="32">
        <v>58</v>
      </c>
      <c r="B230" t="s" s="28">
        <v>59</v>
      </c>
      <c r="C230" t="s" s="14">
        <v>60</v>
      </c>
      <c r="D230" t="s" s="28">
        <v>368</v>
      </c>
      <c r="E230" s="29">
        <v>5</v>
      </c>
    </row>
    <row r="231" ht="13" customHeight="1">
      <c r="A231" t="s" s="32">
        <v>58</v>
      </c>
      <c r="B231" t="s" s="28">
        <v>59</v>
      </c>
      <c r="C231" t="s" s="14">
        <v>60</v>
      </c>
      <c r="D231" t="s" s="28">
        <v>368</v>
      </c>
      <c r="E231" s="29">
        <v>4</v>
      </c>
    </row>
    <row r="232" ht="13" customHeight="1">
      <c r="A232" t="s" s="32">
        <v>107</v>
      </c>
      <c r="B232" t="s" s="28">
        <v>108</v>
      </c>
      <c r="C232" t="s" s="14">
        <v>109</v>
      </c>
      <c r="D232" t="s" s="28">
        <v>369</v>
      </c>
      <c r="E232" s="29">
        <v>728</v>
      </c>
    </row>
    <row r="233" ht="13" customHeight="1">
      <c r="A233" t="s" s="32">
        <v>107</v>
      </c>
      <c r="B233" t="s" s="28">
        <v>108</v>
      </c>
      <c r="C233" t="s" s="14">
        <v>109</v>
      </c>
      <c r="D233" t="s" s="28">
        <v>369</v>
      </c>
      <c r="E233" s="29">
        <v>6</v>
      </c>
    </row>
    <row r="234" ht="13" customHeight="1">
      <c r="A234" t="s" s="32">
        <v>107</v>
      </c>
      <c r="B234" t="s" s="28">
        <v>108</v>
      </c>
      <c r="C234" t="s" s="14">
        <v>109</v>
      </c>
      <c r="D234" t="s" s="28">
        <v>369</v>
      </c>
      <c r="E234" s="29">
        <v>1</v>
      </c>
    </row>
    <row r="235" ht="13" customHeight="1">
      <c r="A235" t="s" s="32">
        <v>107</v>
      </c>
      <c r="B235" t="s" s="28">
        <v>108</v>
      </c>
      <c r="C235" t="s" s="14">
        <v>109</v>
      </c>
      <c r="D235" t="s" s="28">
        <v>369</v>
      </c>
      <c r="E235" s="29">
        <v>4</v>
      </c>
    </row>
    <row r="236" ht="13" customHeight="1">
      <c r="A236" t="s" s="32">
        <v>107</v>
      </c>
      <c r="B236" t="s" s="28">
        <v>108</v>
      </c>
      <c r="C236" t="s" s="14">
        <v>109</v>
      </c>
      <c r="D236" t="s" s="28">
        <v>369</v>
      </c>
      <c r="E236" s="29">
        <v>5</v>
      </c>
    </row>
    <row r="237" ht="13" customHeight="1">
      <c r="A237" t="s" s="32">
        <v>107</v>
      </c>
      <c r="B237" t="s" s="28">
        <v>108</v>
      </c>
      <c r="C237" t="s" s="14">
        <v>109</v>
      </c>
      <c r="D237" t="s" s="28">
        <v>369</v>
      </c>
      <c r="E237" s="29">
        <v>10</v>
      </c>
    </row>
    <row r="238" ht="13" customHeight="1">
      <c r="A238" t="s" s="32">
        <v>107</v>
      </c>
      <c r="B238" t="s" s="28">
        <v>108</v>
      </c>
      <c r="C238" t="s" s="14">
        <v>109</v>
      </c>
      <c r="D238" t="s" s="28">
        <v>369</v>
      </c>
      <c r="E238" s="29">
        <v>5</v>
      </c>
    </row>
    <row r="239" ht="13" customHeight="1">
      <c r="A239" t="s" s="32">
        <v>107</v>
      </c>
      <c r="B239" t="s" s="28">
        <v>108</v>
      </c>
      <c r="C239" t="s" s="14">
        <v>109</v>
      </c>
      <c r="D239" t="s" s="28">
        <v>369</v>
      </c>
      <c r="E239" s="29">
        <v>4</v>
      </c>
    </row>
    <row r="240" ht="13" customHeight="1">
      <c r="A240" t="s" s="28">
        <v>62</v>
      </c>
      <c r="B240" t="s" s="28">
        <v>10</v>
      </c>
      <c r="C240" t="s" s="14">
        <v>19</v>
      </c>
      <c r="D240" t="s" s="28">
        <v>370</v>
      </c>
      <c r="E240" s="29">
        <v>13</v>
      </c>
    </row>
    <row r="241" ht="13" customHeight="1">
      <c r="A241" t="s" s="28">
        <v>62</v>
      </c>
      <c r="B241" t="s" s="28">
        <v>10</v>
      </c>
      <c r="C241" t="s" s="14">
        <v>19</v>
      </c>
      <c r="D241" t="s" s="28">
        <v>370</v>
      </c>
      <c r="E241" s="29">
        <v>8</v>
      </c>
    </row>
    <row r="242" ht="13" customHeight="1">
      <c r="A242" t="s" s="28">
        <v>62</v>
      </c>
      <c r="B242" t="s" s="28">
        <v>10</v>
      </c>
      <c r="C242" t="s" s="14">
        <v>19</v>
      </c>
      <c r="D242" t="s" s="28">
        <v>370</v>
      </c>
      <c r="E242" s="29">
        <v>4</v>
      </c>
    </row>
    <row r="243" ht="13" customHeight="1">
      <c r="A243" t="s" s="28">
        <v>62</v>
      </c>
      <c r="B243" t="s" s="28">
        <v>10</v>
      </c>
      <c r="C243" t="s" s="14">
        <v>19</v>
      </c>
      <c r="D243" t="s" s="28">
        <v>370</v>
      </c>
      <c r="E243" s="29">
        <v>5</v>
      </c>
    </row>
    <row r="244" ht="13" customHeight="1">
      <c r="A244" t="s" s="28">
        <v>62</v>
      </c>
      <c r="B244" t="s" s="28">
        <v>10</v>
      </c>
      <c r="C244" t="s" s="14">
        <v>19</v>
      </c>
      <c r="D244" t="s" s="28">
        <v>370</v>
      </c>
      <c r="E244" s="29">
        <v>8</v>
      </c>
    </row>
    <row r="245" ht="13" customHeight="1">
      <c r="A245" t="s" s="28">
        <v>111</v>
      </c>
      <c r="B245" t="s" s="28">
        <v>10</v>
      </c>
      <c r="C245" t="s" s="14">
        <v>31</v>
      </c>
      <c r="D245" t="s" s="28">
        <v>371</v>
      </c>
      <c r="E245" s="29">
        <v>3</v>
      </c>
    </row>
    <row r="246" ht="13" customHeight="1">
      <c r="A246" t="s" s="28">
        <v>111</v>
      </c>
      <c r="B246" t="s" s="28">
        <v>10</v>
      </c>
      <c r="C246" t="s" s="14">
        <v>31</v>
      </c>
      <c r="D246" t="s" s="28">
        <v>371</v>
      </c>
      <c r="E246" s="29">
        <v>9</v>
      </c>
    </row>
    <row r="247" ht="13" customHeight="1">
      <c r="A247" t="s" s="28">
        <v>111</v>
      </c>
      <c r="B247" t="s" s="28">
        <v>10</v>
      </c>
      <c r="C247" t="s" s="14">
        <v>31</v>
      </c>
      <c r="D247" t="s" s="28">
        <v>371</v>
      </c>
      <c r="E247" s="29">
        <v>4</v>
      </c>
    </row>
    <row r="248" ht="13" customHeight="1">
      <c r="A248" t="s" s="28">
        <v>111</v>
      </c>
      <c r="B248" t="s" s="28">
        <v>10</v>
      </c>
      <c r="C248" t="s" s="14">
        <v>31</v>
      </c>
      <c r="D248" t="s" s="28">
        <v>371</v>
      </c>
      <c r="E248" s="29">
        <v>4</v>
      </c>
    </row>
    <row r="249" ht="13" customHeight="1">
      <c r="A249" t="s" s="28">
        <v>111</v>
      </c>
      <c r="B249" t="s" s="28">
        <v>10</v>
      </c>
      <c r="C249" t="s" s="14">
        <v>31</v>
      </c>
      <c r="D249" t="s" s="28">
        <v>372</v>
      </c>
      <c r="E249" s="29">
        <v>4</v>
      </c>
    </row>
    <row r="250" ht="13" customHeight="1">
      <c r="A250" t="s" s="28">
        <v>64</v>
      </c>
      <c r="B250" t="s" s="28">
        <v>10</v>
      </c>
      <c r="C250" t="s" s="14">
        <v>65</v>
      </c>
      <c r="D250" t="s" s="28">
        <v>373</v>
      </c>
      <c r="E250" s="29">
        <v>100</v>
      </c>
    </row>
    <row r="251" ht="13" customHeight="1">
      <c r="A251" t="s" s="28">
        <v>64</v>
      </c>
      <c r="B251" t="s" s="28">
        <v>10</v>
      </c>
      <c r="C251" t="s" s="14">
        <v>65</v>
      </c>
      <c r="D251" t="s" s="28">
        <v>373</v>
      </c>
      <c r="E251" s="29">
        <v>134</v>
      </c>
    </row>
    <row r="252" ht="13" customHeight="1">
      <c r="A252" t="s" s="28">
        <v>64</v>
      </c>
      <c r="B252" t="s" s="28">
        <v>10</v>
      </c>
      <c r="C252" t="s" s="14">
        <v>65</v>
      </c>
      <c r="D252" t="s" s="28">
        <v>373</v>
      </c>
      <c r="E252" s="29">
        <v>10</v>
      </c>
    </row>
    <row r="253" ht="13" customHeight="1">
      <c r="A253" t="s" s="28">
        <v>64</v>
      </c>
      <c r="B253" t="s" s="28">
        <v>10</v>
      </c>
      <c r="C253" t="s" s="14">
        <v>65</v>
      </c>
      <c r="D253" t="s" s="28">
        <v>373</v>
      </c>
      <c r="E253" s="29">
        <v>2</v>
      </c>
    </row>
    <row r="254" ht="13" customHeight="1">
      <c r="A254" t="s" s="28">
        <v>64</v>
      </c>
      <c r="B254" t="s" s="28">
        <v>10</v>
      </c>
      <c r="C254" t="s" s="14">
        <v>65</v>
      </c>
      <c r="D254" t="s" s="28">
        <v>373</v>
      </c>
      <c r="E254" s="29">
        <v>4</v>
      </c>
    </row>
    <row r="255" ht="13" customHeight="1">
      <c r="A255" t="s" s="28">
        <v>64</v>
      </c>
      <c r="B255" t="s" s="28">
        <v>10</v>
      </c>
      <c r="C255" t="s" s="14">
        <v>65</v>
      </c>
      <c r="D255" t="s" s="28">
        <v>373</v>
      </c>
      <c r="E255" s="29">
        <v>4</v>
      </c>
    </row>
    <row r="256" ht="13" customHeight="1">
      <c r="A256" t="s" s="28">
        <v>64</v>
      </c>
      <c r="B256" t="s" s="28">
        <v>10</v>
      </c>
      <c r="C256" t="s" s="14">
        <v>65</v>
      </c>
      <c r="D256" t="s" s="28">
        <v>373</v>
      </c>
      <c r="E256" s="29">
        <v>22</v>
      </c>
    </row>
    <row r="257" ht="13" customHeight="1">
      <c r="A257" t="s" s="28">
        <v>64</v>
      </c>
      <c r="B257" t="s" s="28">
        <v>10</v>
      </c>
      <c r="C257" t="s" s="14">
        <v>65</v>
      </c>
      <c r="D257" t="s" s="28">
        <v>373</v>
      </c>
      <c r="E257" s="29">
        <v>6</v>
      </c>
    </row>
    <row r="258" ht="13" customHeight="1">
      <c r="A258" t="s" s="28">
        <v>64</v>
      </c>
      <c r="B258" t="s" s="28">
        <v>10</v>
      </c>
      <c r="C258" t="s" s="14">
        <v>65</v>
      </c>
      <c r="D258" t="s" s="28">
        <v>374</v>
      </c>
      <c r="E258" s="29"/>
    </row>
    <row r="259" ht="13" customHeight="1">
      <c r="A259" t="s" s="28">
        <v>332</v>
      </c>
      <c r="B259" t="s" s="28">
        <v>375</v>
      </c>
      <c r="C259" t="s" s="14">
        <v>65</v>
      </c>
      <c r="D259" t="s" s="28">
        <v>376</v>
      </c>
      <c r="E259" s="29">
        <v>2</v>
      </c>
    </row>
    <row r="260" ht="13" customHeight="1">
      <c r="A260" t="s" s="28">
        <v>332</v>
      </c>
      <c r="B260" t="s" s="28">
        <v>377</v>
      </c>
      <c r="C260" t="s" s="14">
        <v>65</v>
      </c>
      <c r="D260" t="s" s="28">
        <v>378</v>
      </c>
      <c r="E260" s="29">
        <v>1</v>
      </c>
    </row>
    <row r="261" ht="13" customHeight="1">
      <c r="A261" t="s" s="28">
        <v>113</v>
      </c>
      <c r="B261" t="s" s="28">
        <v>114</v>
      </c>
      <c r="C261" t="s" s="14">
        <v>115</v>
      </c>
      <c r="D261" t="s" s="28">
        <v>379</v>
      </c>
      <c r="E261" s="29">
        <v>1</v>
      </c>
    </row>
    <row r="262" ht="13" customHeight="1">
      <c r="A262" t="s" s="28">
        <v>113</v>
      </c>
      <c r="B262" t="s" s="28">
        <v>114</v>
      </c>
      <c r="C262" t="s" s="14">
        <v>115</v>
      </c>
      <c r="D262" t="s" s="28">
        <v>379</v>
      </c>
      <c r="E262" s="29">
        <v>2</v>
      </c>
    </row>
    <row r="263" ht="13" customHeight="1">
      <c r="A263" t="s" s="28">
        <v>113</v>
      </c>
      <c r="B263" t="s" s="28">
        <v>114</v>
      </c>
      <c r="C263" t="s" s="14">
        <v>115</v>
      </c>
      <c r="D263" t="s" s="28">
        <v>379</v>
      </c>
      <c r="E263" s="29">
        <v>17</v>
      </c>
    </row>
    <row r="264" ht="13" customHeight="1">
      <c r="A264" t="s" s="28">
        <v>113</v>
      </c>
      <c r="B264" t="s" s="28">
        <v>114</v>
      </c>
      <c r="C264" t="s" s="14">
        <v>115</v>
      </c>
      <c r="D264" t="s" s="28">
        <v>379</v>
      </c>
      <c r="E264" s="29">
        <v>4</v>
      </c>
    </row>
    <row r="265" ht="13" customHeight="1">
      <c r="A265" t="s" s="28">
        <v>113</v>
      </c>
      <c r="B265" t="s" s="28">
        <v>114</v>
      </c>
      <c r="C265" t="s" s="14">
        <v>115</v>
      </c>
      <c r="D265" t="s" s="28">
        <v>379</v>
      </c>
      <c r="E265" s="29">
        <v>9</v>
      </c>
    </row>
    <row r="266" ht="13" customHeight="1">
      <c r="A266" t="s" s="28">
        <v>113</v>
      </c>
      <c r="B266" t="s" s="28">
        <v>114</v>
      </c>
      <c r="C266" t="s" s="14">
        <v>115</v>
      </c>
      <c r="D266" t="s" s="28">
        <v>379</v>
      </c>
      <c r="E266" s="29">
        <v>1</v>
      </c>
    </row>
    <row r="267" ht="13" customHeight="1">
      <c r="A267" t="s" s="28">
        <v>113</v>
      </c>
      <c r="B267" t="s" s="28">
        <v>114</v>
      </c>
      <c r="C267" t="s" s="14">
        <v>115</v>
      </c>
      <c r="D267" t="s" s="28">
        <v>379</v>
      </c>
      <c r="E267" s="29">
        <v>17</v>
      </c>
    </row>
    <row r="268" ht="13" customHeight="1">
      <c r="A268" t="s" s="28">
        <v>113</v>
      </c>
      <c r="B268" t="s" s="28">
        <v>114</v>
      </c>
      <c r="C268" t="s" s="14">
        <v>115</v>
      </c>
      <c r="D268" t="s" s="28">
        <v>379</v>
      </c>
      <c r="E268" s="29">
        <v>9</v>
      </c>
    </row>
    <row r="269" ht="13" customHeight="1">
      <c r="A269" t="s" s="32">
        <v>113</v>
      </c>
      <c r="B269" t="s" s="28">
        <v>114</v>
      </c>
      <c r="C269" t="s" s="14">
        <v>115</v>
      </c>
      <c r="D269" t="s" s="28">
        <v>380</v>
      </c>
      <c r="E269" s="29">
        <v>1</v>
      </c>
    </row>
    <row r="270" ht="13" customHeight="1">
      <c r="A270" t="s" s="32">
        <v>67</v>
      </c>
      <c r="B270" t="s" s="28">
        <v>68</v>
      </c>
      <c r="C270" t="s" s="14">
        <v>22</v>
      </c>
      <c r="D270" t="s" s="28">
        <v>381</v>
      </c>
      <c r="E270" s="29">
        <v>76</v>
      </c>
    </row>
    <row r="271" ht="13" customHeight="1">
      <c r="A271" t="s" s="32">
        <v>67</v>
      </c>
      <c r="B271" t="s" s="28">
        <v>68</v>
      </c>
      <c r="C271" t="s" s="14">
        <v>22</v>
      </c>
      <c r="D271" t="s" s="28">
        <v>381</v>
      </c>
      <c r="E271" s="29">
        <v>5</v>
      </c>
    </row>
    <row r="272" ht="13" customHeight="1">
      <c r="A272" t="s" s="32">
        <v>67</v>
      </c>
      <c r="B272" t="s" s="28">
        <v>68</v>
      </c>
      <c r="C272" t="s" s="14">
        <v>22</v>
      </c>
      <c r="D272" t="s" s="28">
        <v>381</v>
      </c>
      <c r="E272" s="29">
        <v>2</v>
      </c>
    </row>
    <row r="273" ht="13" customHeight="1">
      <c r="A273" t="s" s="32">
        <v>67</v>
      </c>
      <c r="B273" t="s" s="28">
        <v>68</v>
      </c>
      <c r="C273" t="s" s="14">
        <v>22</v>
      </c>
      <c r="D273" t="s" s="28">
        <v>381</v>
      </c>
      <c r="E273" s="29">
        <v>6</v>
      </c>
    </row>
    <row r="274" ht="13" customHeight="1">
      <c r="A274" t="s" s="32">
        <v>67</v>
      </c>
      <c r="B274" t="s" s="28">
        <v>68</v>
      </c>
      <c r="C274" t="s" s="14">
        <v>22</v>
      </c>
      <c r="D274" t="s" s="28">
        <v>381</v>
      </c>
      <c r="E274" s="29">
        <v>2</v>
      </c>
    </row>
    <row r="275" ht="13" customHeight="1">
      <c r="A275" t="s" s="32">
        <v>67</v>
      </c>
      <c r="B275" t="s" s="28">
        <v>68</v>
      </c>
      <c r="C275" t="s" s="14">
        <v>22</v>
      </c>
      <c r="D275" t="s" s="28">
        <v>381</v>
      </c>
      <c r="E275" s="29">
        <v>6</v>
      </c>
    </row>
    <row r="276" ht="13" customHeight="1">
      <c r="A276" t="s" s="28">
        <v>117</v>
      </c>
      <c r="B276" t="s" s="28">
        <v>10</v>
      </c>
      <c r="C276" t="s" s="14">
        <v>34</v>
      </c>
      <c r="D276" t="s" s="28">
        <v>382</v>
      </c>
      <c r="E276" s="29">
        <v>32</v>
      </c>
    </row>
    <row r="277" ht="13" customHeight="1">
      <c r="A277" t="s" s="28">
        <v>117</v>
      </c>
      <c r="B277" t="s" s="28">
        <v>10</v>
      </c>
      <c r="C277" t="s" s="14">
        <v>34</v>
      </c>
      <c r="D277" t="s" s="28">
        <v>382</v>
      </c>
      <c r="E277" s="29">
        <v>10</v>
      </c>
    </row>
    <row r="278" ht="13" customHeight="1">
      <c r="A278" t="s" s="32">
        <v>117</v>
      </c>
      <c r="B278" t="s" s="28">
        <v>383</v>
      </c>
      <c r="C278" t="s" s="14">
        <v>34</v>
      </c>
      <c r="D278" t="s" s="28">
        <v>384</v>
      </c>
      <c r="E278" s="29">
        <v>47</v>
      </c>
    </row>
    <row r="279" ht="13" customHeight="1">
      <c r="A279" t="s" s="32">
        <v>117</v>
      </c>
      <c r="B279" t="s" s="28">
        <v>383</v>
      </c>
      <c r="C279" t="s" s="14">
        <v>34</v>
      </c>
      <c r="D279" t="s" s="28">
        <v>384</v>
      </c>
      <c r="E279" s="29">
        <v>4</v>
      </c>
    </row>
    <row r="280" ht="13" customHeight="1">
      <c r="A280" t="s" s="32">
        <v>117</v>
      </c>
      <c r="B280" t="s" s="28">
        <v>383</v>
      </c>
      <c r="C280" t="s" s="14">
        <v>34</v>
      </c>
      <c r="D280" t="s" s="28">
        <v>384</v>
      </c>
      <c r="E280" s="29">
        <v>13</v>
      </c>
    </row>
    <row r="281" ht="13" customHeight="1">
      <c r="A281" t="s" s="32">
        <v>117</v>
      </c>
      <c r="B281" t="s" s="28">
        <v>383</v>
      </c>
      <c r="C281" t="s" s="14">
        <v>34</v>
      </c>
      <c r="D281" t="s" s="28">
        <v>384</v>
      </c>
      <c r="E281" s="29">
        <v>8</v>
      </c>
    </row>
    <row r="282" ht="13" customHeight="1">
      <c r="A282" t="s" s="32">
        <v>117</v>
      </c>
      <c r="B282" t="s" s="28">
        <v>383</v>
      </c>
      <c r="C282" t="s" s="14">
        <v>34</v>
      </c>
      <c r="D282" t="s" s="28">
        <v>384</v>
      </c>
      <c r="E282" s="29">
        <v>6</v>
      </c>
    </row>
    <row r="283" ht="13" customHeight="1">
      <c r="A283" t="s" s="32">
        <v>117</v>
      </c>
      <c r="B283" t="s" s="28">
        <v>383</v>
      </c>
      <c r="C283" t="s" s="14">
        <v>34</v>
      </c>
      <c r="D283" t="s" s="28">
        <v>384</v>
      </c>
      <c r="E283" s="29">
        <v>3</v>
      </c>
    </row>
    <row r="284" ht="13" customHeight="1">
      <c r="A284" t="s" s="32">
        <v>117</v>
      </c>
      <c r="B284" t="s" s="28">
        <v>383</v>
      </c>
      <c r="C284" t="s" s="14">
        <v>34</v>
      </c>
      <c r="D284" t="s" s="28">
        <v>384</v>
      </c>
      <c r="E284" s="29">
        <v>5</v>
      </c>
    </row>
    <row r="285" ht="13" customHeight="1">
      <c r="A285" t="s" s="32">
        <v>117</v>
      </c>
      <c r="B285" t="s" s="28">
        <v>383</v>
      </c>
      <c r="C285" t="s" s="14">
        <v>34</v>
      </c>
      <c r="D285" t="s" s="28">
        <v>384</v>
      </c>
      <c r="E285" s="29">
        <v>7</v>
      </c>
    </row>
    <row r="286" ht="13" customHeight="1">
      <c r="A286" t="s" s="32">
        <v>70</v>
      </c>
      <c r="B286" t="s" s="28">
        <v>71</v>
      </c>
      <c r="C286" t="s" s="14">
        <v>72</v>
      </c>
      <c r="D286" t="s" s="28">
        <v>385</v>
      </c>
      <c r="E286" s="29">
        <v>8</v>
      </c>
    </row>
    <row r="287" ht="13" customHeight="1">
      <c r="A287" t="s" s="32">
        <v>70</v>
      </c>
      <c r="B287" t="s" s="28">
        <v>386</v>
      </c>
      <c r="C287" t="s" s="14">
        <v>72</v>
      </c>
      <c r="D287" t="s" s="28">
        <v>387</v>
      </c>
      <c r="E287" s="29">
        <v>36</v>
      </c>
    </row>
    <row r="288" ht="13" customHeight="1">
      <c r="A288" t="s" s="32">
        <v>70</v>
      </c>
      <c r="B288" t="s" s="28">
        <v>386</v>
      </c>
      <c r="C288" t="s" s="14">
        <v>72</v>
      </c>
      <c r="D288" t="s" s="28">
        <v>387</v>
      </c>
      <c r="E288" s="29">
        <v>7</v>
      </c>
    </row>
    <row r="289" ht="13" customHeight="1">
      <c r="A289" t="s" s="32">
        <v>70</v>
      </c>
      <c r="B289" t="s" s="28">
        <v>386</v>
      </c>
      <c r="C289" t="s" s="14">
        <v>72</v>
      </c>
      <c r="D289" t="s" s="28">
        <v>387</v>
      </c>
      <c r="E289" s="29">
        <v>3</v>
      </c>
    </row>
    <row r="290" ht="13" customHeight="1">
      <c r="A290" t="s" s="32">
        <v>70</v>
      </c>
      <c r="B290" t="s" s="28">
        <v>386</v>
      </c>
      <c r="C290" t="s" s="14">
        <v>72</v>
      </c>
      <c r="D290" t="s" s="28">
        <v>387</v>
      </c>
      <c r="E290" s="29">
        <v>5</v>
      </c>
    </row>
    <row r="291" ht="13" customHeight="1">
      <c r="A291" t="s" s="32">
        <v>70</v>
      </c>
      <c r="B291" t="s" s="28">
        <v>386</v>
      </c>
      <c r="C291" t="s" s="14">
        <v>72</v>
      </c>
      <c r="D291" t="s" s="28">
        <v>387</v>
      </c>
      <c r="E291" s="29">
        <v>5</v>
      </c>
    </row>
    <row r="292" ht="13" customHeight="1">
      <c r="A292" t="s" s="32">
        <v>70</v>
      </c>
      <c r="B292" t="s" s="28">
        <v>386</v>
      </c>
      <c r="C292" t="s" s="14">
        <v>72</v>
      </c>
      <c r="D292" t="s" s="28">
        <v>387</v>
      </c>
      <c r="E292" s="29">
        <v>1</v>
      </c>
    </row>
    <row r="293" ht="13" customHeight="1">
      <c r="A293" t="s" s="32">
        <v>70</v>
      </c>
      <c r="B293" t="s" s="28">
        <v>386</v>
      </c>
      <c r="C293" t="s" s="14">
        <v>72</v>
      </c>
      <c r="D293" t="s" s="28">
        <v>387</v>
      </c>
      <c r="E293" s="29">
        <v>6</v>
      </c>
    </row>
    <row r="294" ht="13" customHeight="1">
      <c r="A294" t="s" s="28">
        <v>119</v>
      </c>
      <c r="B294" t="s" s="28">
        <v>10</v>
      </c>
      <c r="C294" t="s" s="14">
        <v>120</v>
      </c>
      <c r="D294" t="s" s="28">
        <v>388</v>
      </c>
      <c r="E294" s="29">
        <v>1</v>
      </c>
    </row>
    <row r="295" ht="13" customHeight="1">
      <c r="A295" t="s" s="28">
        <v>119</v>
      </c>
      <c r="B295" t="s" s="28">
        <v>10</v>
      </c>
      <c r="C295" t="s" s="14">
        <v>120</v>
      </c>
      <c r="D295" t="s" s="28">
        <v>388</v>
      </c>
      <c r="E295" s="29">
        <v>11</v>
      </c>
    </row>
    <row r="296" ht="13" customHeight="1">
      <c r="A296" t="s" s="28">
        <v>119</v>
      </c>
      <c r="B296" t="s" s="28">
        <v>10</v>
      </c>
      <c r="C296" t="s" s="14">
        <v>120</v>
      </c>
      <c r="D296" t="s" s="28">
        <v>388</v>
      </c>
      <c r="E296" s="29">
        <v>10</v>
      </c>
    </row>
    <row r="297" ht="13" customHeight="1">
      <c r="A297" t="s" s="28">
        <v>119</v>
      </c>
      <c r="B297" t="s" s="28">
        <v>10</v>
      </c>
      <c r="C297" t="s" s="14">
        <v>120</v>
      </c>
      <c r="D297" t="s" s="28">
        <v>388</v>
      </c>
      <c r="E297" s="29">
        <v>8</v>
      </c>
    </row>
    <row r="298" ht="13" customHeight="1">
      <c r="A298" t="s" s="28">
        <v>119</v>
      </c>
      <c r="B298" t="s" s="28">
        <v>10</v>
      </c>
      <c r="C298" t="s" s="14">
        <v>120</v>
      </c>
      <c r="D298" t="s" s="28">
        <v>388</v>
      </c>
      <c r="E298" s="29">
        <v>5</v>
      </c>
    </row>
    <row r="299" ht="13" customHeight="1">
      <c r="A299" t="s" s="28">
        <v>119</v>
      </c>
      <c r="B299" t="s" s="28">
        <v>10</v>
      </c>
      <c r="C299" t="s" s="14">
        <v>120</v>
      </c>
      <c r="D299" t="s" s="28">
        <v>388</v>
      </c>
      <c r="E299" s="29">
        <v>2</v>
      </c>
    </row>
    <row r="300" ht="13" customHeight="1">
      <c r="A300" t="s" s="28">
        <v>119</v>
      </c>
      <c r="B300" t="s" s="28">
        <v>10</v>
      </c>
      <c r="C300" t="s" s="14">
        <v>120</v>
      </c>
      <c r="D300" t="s" s="28">
        <v>388</v>
      </c>
      <c r="E300" s="29">
        <v>9</v>
      </c>
    </row>
    <row r="301" ht="13" customHeight="1">
      <c r="A301" t="s" s="28">
        <v>119</v>
      </c>
      <c r="B301" t="s" s="28">
        <v>10</v>
      </c>
      <c r="C301" t="s" s="14">
        <v>120</v>
      </c>
      <c r="D301" t="s" s="28">
        <v>388</v>
      </c>
      <c r="E301" s="29">
        <v>5</v>
      </c>
    </row>
    <row r="302" ht="13" customHeight="1">
      <c r="A302" t="s" s="28">
        <v>119</v>
      </c>
      <c r="B302" t="s" s="28">
        <v>10</v>
      </c>
      <c r="C302" t="s" s="14">
        <v>120</v>
      </c>
      <c r="D302" t="s" s="28">
        <v>388</v>
      </c>
      <c r="E302" s="29">
        <v>7</v>
      </c>
    </row>
    <row r="303" ht="13" customHeight="1">
      <c r="A303" t="s" s="28">
        <v>134</v>
      </c>
      <c r="B303" t="s" s="28">
        <v>135</v>
      </c>
      <c r="C303" t="s" s="14">
        <v>136</v>
      </c>
      <c r="D303" t="s" s="28">
        <v>389</v>
      </c>
      <c r="E303" s="29">
        <v>25</v>
      </c>
    </row>
    <row r="304" ht="13" customHeight="1">
      <c r="A304" t="s" s="28">
        <v>134</v>
      </c>
      <c r="B304" t="s" s="28">
        <v>135</v>
      </c>
      <c r="C304" t="s" s="14">
        <v>136</v>
      </c>
      <c r="D304" t="s" s="28">
        <v>389</v>
      </c>
      <c r="E304" s="29">
        <v>7</v>
      </c>
    </row>
    <row r="305" ht="13" customHeight="1">
      <c r="A305" t="s" s="28">
        <v>134</v>
      </c>
      <c r="B305" t="s" s="28">
        <v>135</v>
      </c>
      <c r="C305" t="s" s="14">
        <v>136</v>
      </c>
      <c r="D305" t="s" s="28">
        <v>389</v>
      </c>
      <c r="E305" s="29">
        <v>13</v>
      </c>
    </row>
    <row r="306" ht="13" customHeight="1">
      <c r="A306" t="s" s="28">
        <v>134</v>
      </c>
      <c r="B306" t="s" s="28">
        <v>135</v>
      </c>
      <c r="C306" t="s" s="14">
        <v>136</v>
      </c>
      <c r="D306" t="s" s="28">
        <v>389</v>
      </c>
      <c r="E306" s="29">
        <v>1</v>
      </c>
    </row>
    <row r="307" ht="13" customHeight="1">
      <c r="A307" t="s" s="28">
        <v>134</v>
      </c>
      <c r="B307" t="s" s="28">
        <v>135</v>
      </c>
      <c r="C307" t="s" s="14">
        <v>136</v>
      </c>
      <c r="D307" t="s" s="28">
        <v>389</v>
      </c>
      <c r="E307" s="29">
        <v>5</v>
      </c>
    </row>
    <row r="308" ht="13" customHeight="1">
      <c r="A308" t="s" s="28">
        <v>134</v>
      </c>
      <c r="B308" t="s" s="28">
        <v>135</v>
      </c>
      <c r="C308" t="s" s="14">
        <v>136</v>
      </c>
      <c r="D308" t="s" s="28">
        <v>389</v>
      </c>
      <c r="E308" s="29">
        <v>8</v>
      </c>
    </row>
    <row r="309" ht="13" customHeight="1">
      <c r="A309" t="s" s="28">
        <v>332</v>
      </c>
      <c r="B309" t="s" s="28">
        <v>390</v>
      </c>
      <c r="C309" t="s" s="14">
        <v>136</v>
      </c>
      <c r="D309" t="s" s="28">
        <v>391</v>
      </c>
      <c r="E309" s="29">
        <v>1</v>
      </c>
    </row>
    <row r="310" ht="13" customHeight="1">
      <c r="A310" t="s" s="32">
        <v>134</v>
      </c>
      <c r="B310" t="s" s="28">
        <v>135</v>
      </c>
      <c r="C310" t="s" s="14">
        <v>136</v>
      </c>
      <c r="D310" t="s" s="28">
        <v>392</v>
      </c>
      <c r="E310" s="29">
        <v>4</v>
      </c>
    </row>
    <row r="311" ht="13" customHeight="1">
      <c r="A311" t="s" s="28">
        <v>166</v>
      </c>
      <c r="B311" t="s" s="28">
        <v>10</v>
      </c>
      <c r="C311" t="s" s="14">
        <v>167</v>
      </c>
      <c r="D311" t="s" s="28">
        <v>393</v>
      </c>
      <c r="E311" s="29">
        <v>173</v>
      </c>
    </row>
    <row r="312" ht="13" customHeight="1">
      <c r="A312" t="s" s="28">
        <v>166</v>
      </c>
      <c r="B312" t="s" s="28">
        <v>10</v>
      </c>
      <c r="C312" t="s" s="14">
        <v>167</v>
      </c>
      <c r="D312" t="s" s="28">
        <v>393</v>
      </c>
      <c r="E312" s="29">
        <v>2</v>
      </c>
    </row>
    <row r="313" ht="13" customHeight="1">
      <c r="A313" t="s" s="28">
        <v>166</v>
      </c>
      <c r="B313" t="s" s="28">
        <v>10</v>
      </c>
      <c r="C313" t="s" s="14">
        <v>167</v>
      </c>
      <c r="D313" t="s" s="28">
        <v>393</v>
      </c>
      <c r="E313" s="29">
        <v>3</v>
      </c>
    </row>
    <row r="314" ht="13" customHeight="1">
      <c r="A314" t="s" s="28">
        <v>166</v>
      </c>
      <c r="B314" t="s" s="28">
        <v>10</v>
      </c>
      <c r="C314" t="s" s="14">
        <v>167</v>
      </c>
      <c r="D314" t="s" s="28">
        <v>393</v>
      </c>
      <c r="E314" s="29">
        <v>18</v>
      </c>
    </row>
    <row r="315" ht="13" customHeight="1">
      <c r="A315" t="s" s="28">
        <v>166</v>
      </c>
      <c r="B315" t="s" s="28">
        <v>10</v>
      </c>
      <c r="C315" t="s" s="14">
        <v>167</v>
      </c>
      <c r="D315" t="s" s="28">
        <v>393</v>
      </c>
      <c r="E315" s="29">
        <v>10</v>
      </c>
    </row>
    <row r="316" ht="13" customHeight="1">
      <c r="A316" t="s" s="28">
        <v>169</v>
      </c>
      <c r="B316" t="s" s="28">
        <v>10</v>
      </c>
      <c r="C316" t="s" s="14">
        <v>170</v>
      </c>
      <c r="D316" t="s" s="28">
        <v>394</v>
      </c>
      <c r="E316" s="29">
        <v>78</v>
      </c>
    </row>
    <row r="317" ht="13" customHeight="1">
      <c r="A317" t="s" s="28">
        <v>169</v>
      </c>
      <c r="B317" t="s" s="28">
        <v>10</v>
      </c>
      <c r="C317" t="s" s="14">
        <v>170</v>
      </c>
      <c r="D317" t="s" s="28">
        <v>394</v>
      </c>
      <c r="E317" s="29">
        <v>4</v>
      </c>
    </row>
    <row r="318" ht="13" customHeight="1">
      <c r="A318" t="s" s="28">
        <v>169</v>
      </c>
      <c r="B318" t="s" s="28">
        <v>10</v>
      </c>
      <c r="C318" t="s" s="14">
        <v>170</v>
      </c>
      <c r="D318" t="s" s="28">
        <v>394</v>
      </c>
      <c r="E318" s="29">
        <v>5</v>
      </c>
    </row>
    <row r="319" ht="13" customHeight="1">
      <c r="A319" t="s" s="28">
        <v>169</v>
      </c>
      <c r="B319" t="s" s="28">
        <v>10</v>
      </c>
      <c r="C319" t="s" s="14">
        <v>170</v>
      </c>
      <c r="D319" t="s" s="28">
        <v>394</v>
      </c>
      <c r="E319" s="29">
        <v>3</v>
      </c>
    </row>
    <row r="320" ht="13" customHeight="1">
      <c r="A320" t="s" s="28">
        <v>169</v>
      </c>
      <c r="B320" t="s" s="28">
        <v>10</v>
      </c>
      <c r="C320" t="s" s="14">
        <v>170</v>
      </c>
      <c r="D320" t="s" s="28">
        <v>394</v>
      </c>
      <c r="E320" s="29">
        <v>10</v>
      </c>
    </row>
    <row r="321" ht="13" customHeight="1">
      <c r="A321" t="s" s="28">
        <v>169</v>
      </c>
      <c r="B321" t="s" s="28">
        <v>10</v>
      </c>
      <c r="C321" t="s" s="14">
        <v>170</v>
      </c>
      <c r="D321" t="s" s="28">
        <v>394</v>
      </c>
      <c r="E321" s="29">
        <v>1</v>
      </c>
    </row>
    <row r="322" ht="13" customHeight="1">
      <c r="A322" t="s" s="28">
        <v>160</v>
      </c>
      <c r="B322" t="s" s="28">
        <v>10</v>
      </c>
      <c r="C322" t="s" s="14">
        <v>161</v>
      </c>
      <c r="D322" t="s" s="28">
        <v>395</v>
      </c>
      <c r="E322" s="29">
        <v>116</v>
      </c>
    </row>
    <row r="323" ht="13" customHeight="1">
      <c r="A323" t="s" s="28">
        <v>160</v>
      </c>
      <c r="B323" t="s" s="28">
        <v>10</v>
      </c>
      <c r="C323" t="s" s="14">
        <v>161</v>
      </c>
      <c r="D323" t="s" s="28">
        <v>395</v>
      </c>
      <c r="E323" s="29">
        <v>1</v>
      </c>
    </row>
    <row r="324" ht="13" customHeight="1">
      <c r="A324" t="s" s="28">
        <v>160</v>
      </c>
      <c r="B324" t="s" s="28">
        <v>10</v>
      </c>
      <c r="C324" t="s" s="14">
        <v>161</v>
      </c>
      <c r="D324" t="s" s="28">
        <v>395</v>
      </c>
      <c r="E324" s="29">
        <v>3</v>
      </c>
    </row>
    <row r="325" ht="13" customHeight="1">
      <c r="A325" t="s" s="28">
        <v>160</v>
      </c>
      <c r="B325" t="s" s="28">
        <v>10</v>
      </c>
      <c r="C325" t="s" s="14">
        <v>161</v>
      </c>
      <c r="D325" t="s" s="28">
        <v>395</v>
      </c>
      <c r="E325" s="29">
        <v>7</v>
      </c>
    </row>
    <row r="326" ht="13" customHeight="1">
      <c r="A326" t="s" s="28">
        <v>160</v>
      </c>
      <c r="B326" t="s" s="28">
        <v>10</v>
      </c>
      <c r="C326" t="s" s="14">
        <v>161</v>
      </c>
      <c r="D326" t="s" s="28">
        <v>395</v>
      </c>
      <c r="E326" s="29">
        <v>9</v>
      </c>
    </row>
    <row r="327" ht="13" customHeight="1">
      <c r="A327" t="s" s="28">
        <v>163</v>
      </c>
      <c r="B327" t="s" s="28">
        <v>10</v>
      </c>
      <c r="C327" t="s" s="14">
        <v>164</v>
      </c>
      <c r="D327" t="s" s="28">
        <v>396</v>
      </c>
      <c r="E327" s="29">
        <v>172</v>
      </c>
    </row>
    <row r="328" ht="13" customHeight="1">
      <c r="A328" t="s" s="28">
        <v>163</v>
      </c>
      <c r="B328" t="s" s="28">
        <v>10</v>
      </c>
      <c r="C328" t="s" s="14">
        <v>164</v>
      </c>
      <c r="D328" t="s" s="28">
        <v>396</v>
      </c>
      <c r="E328" s="29">
        <v>2</v>
      </c>
    </row>
    <row r="329" ht="13" customHeight="1">
      <c r="A329" t="s" s="28">
        <v>163</v>
      </c>
      <c r="B329" t="s" s="28">
        <v>10</v>
      </c>
      <c r="C329" t="s" s="14">
        <v>164</v>
      </c>
      <c r="D329" t="s" s="28">
        <v>396</v>
      </c>
      <c r="E329" s="29">
        <v>3</v>
      </c>
    </row>
    <row r="330" ht="13" customHeight="1">
      <c r="A330" t="s" s="28">
        <v>163</v>
      </c>
      <c r="B330" t="s" s="28">
        <v>10</v>
      </c>
      <c r="C330" t="s" s="14">
        <v>164</v>
      </c>
      <c r="D330" t="s" s="28">
        <v>396</v>
      </c>
      <c r="E330" s="29">
        <v>18</v>
      </c>
    </row>
    <row r="331" ht="13" customHeight="1">
      <c r="A331" t="s" s="28">
        <v>163</v>
      </c>
      <c r="B331" t="s" s="28">
        <v>10</v>
      </c>
      <c r="C331" t="s" s="14">
        <v>164</v>
      </c>
      <c r="D331" t="s" s="28">
        <v>396</v>
      </c>
      <c r="E331" s="29">
        <v>8</v>
      </c>
    </row>
  </sheetData>
  <conditionalFormatting sqref="E2:E257 E259:E331">
    <cfRule type="cellIs" dxfId="0" priority="1" operator="lessThan" stopIfTrue="1">
      <formula>0</formula>
    </cfRule>
  </conditionalFormatting>
  <pageMargins left="0.393701" right="0.393701" top="0.393701" bottom="0.393701" header="0" footer="0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K117"/>
  <sheetViews>
    <sheetView workbookViewId="0" showGridLines="0" defaultGridColor="1">
      <pane topLeftCell="E3" xSplit="4" ySplit="2" activePane="bottomRight" state="frozen"/>
    </sheetView>
  </sheetViews>
  <sheetFormatPr defaultColWidth="10.8" defaultRowHeight="14.6" customHeight="1" outlineLevelRow="0" outlineLevelCol="0"/>
  <cols>
    <col min="1" max="1" width="8.21094" style="33" customWidth="1"/>
    <col min="2" max="2" width="15" style="33" customWidth="1"/>
    <col min="3" max="3" width="20.6016" style="33" customWidth="1"/>
    <col min="4" max="4" width="16" style="33" customWidth="1"/>
    <col min="5" max="5" width="18" style="33" customWidth="1"/>
    <col min="6" max="6" width="9.60156" style="33" customWidth="1"/>
    <col min="7" max="7" width="20.4219" style="33" customWidth="1"/>
    <col min="8" max="8" width="12.4219" style="33" customWidth="1"/>
    <col min="9" max="9" width="15.6016" style="33" customWidth="1"/>
    <col min="10" max="11" width="19.4219" style="33" customWidth="1"/>
    <col min="12" max="16384" width="10.8125" style="33" customWidth="1"/>
  </cols>
  <sheetData>
    <row r="1" ht="15.55" customHeight="1">
      <c r="A1" t="s" s="34">
        <v>397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ht="14.15" customHeight="1">
      <c r="A2" t="s" s="24">
        <v>398</v>
      </c>
      <c r="B2" t="s" s="24">
        <v>399</v>
      </c>
      <c r="C2" t="s" s="24">
        <v>400</v>
      </c>
      <c r="D2" t="s" s="24">
        <v>4</v>
      </c>
      <c r="E2" t="s" s="24">
        <v>401</v>
      </c>
      <c r="F2" t="s" s="24">
        <v>14</v>
      </c>
      <c r="G2" t="s" s="24">
        <v>402</v>
      </c>
      <c r="H2" t="s" s="24">
        <v>403</v>
      </c>
      <c r="I2" t="s" s="24">
        <v>404</v>
      </c>
      <c r="J2" t="s" s="24">
        <v>405</v>
      </c>
      <c r="K2" s="24"/>
    </row>
    <row r="3" ht="14.15" customHeight="1">
      <c r="A3" t="s" s="35">
        <v>406</v>
      </c>
      <c r="B3" t="s" s="35">
        <v>407</v>
      </c>
      <c r="C3" t="s" s="35">
        <v>212</v>
      </c>
      <c r="D3" t="s" s="36">
        <v>213</v>
      </c>
      <c r="E3" t="s" s="37">
        <v>408</v>
      </c>
      <c r="F3" t="s" s="38">
        <v>409</v>
      </c>
      <c r="G3" t="s" s="38">
        <v>409</v>
      </c>
      <c r="H3" t="s" s="38">
        <v>410</v>
      </c>
      <c r="I3" s="27">
        <v>0</v>
      </c>
      <c r="J3" s="27">
        <v>395</v>
      </c>
      <c r="K3" s="27">
        <f>SUM(I3:J3)</f>
        <v>395</v>
      </c>
    </row>
    <row r="4" ht="14.15" customHeight="1">
      <c r="A4" t="s" s="39">
        <v>406</v>
      </c>
      <c r="B4" t="s" s="39">
        <v>407</v>
      </c>
      <c r="C4" t="s" s="39">
        <v>188</v>
      </c>
      <c r="D4" t="s" s="40">
        <v>150</v>
      </c>
      <c r="E4" t="s" s="41">
        <v>408</v>
      </c>
      <c r="F4" t="s" s="31">
        <v>409</v>
      </c>
      <c r="G4" t="s" s="31">
        <v>409</v>
      </c>
      <c r="H4" t="s" s="31">
        <v>410</v>
      </c>
      <c r="I4" s="29">
        <v>0</v>
      </c>
      <c r="J4" s="29">
        <v>6</v>
      </c>
      <c r="K4" s="29">
        <f>SUM(I4:J4)</f>
        <v>6</v>
      </c>
    </row>
    <row r="5" ht="14.15" customHeight="1">
      <c r="A5" t="s" s="39">
        <v>411</v>
      </c>
      <c r="B5" t="s" s="39">
        <v>412</v>
      </c>
      <c r="C5" t="s" s="39">
        <v>146</v>
      </c>
      <c r="D5" t="s" s="40">
        <v>147</v>
      </c>
      <c r="E5" t="s" s="42">
        <v>413</v>
      </c>
      <c r="F5" t="s" s="31">
        <v>409</v>
      </c>
      <c r="G5" t="s" s="31">
        <v>409</v>
      </c>
      <c r="H5" t="s" s="31">
        <v>414</v>
      </c>
      <c r="I5" s="29">
        <v>0</v>
      </c>
      <c r="J5" s="29">
        <v>520</v>
      </c>
      <c r="K5" s="29">
        <f>SUM(I5:J5)</f>
        <v>520</v>
      </c>
    </row>
    <row r="6" ht="14.15" customHeight="1">
      <c r="A6" t="s" s="39">
        <v>411</v>
      </c>
      <c r="B6" t="s" s="39">
        <v>412</v>
      </c>
      <c r="C6" t="s" s="39">
        <v>152</v>
      </c>
      <c r="D6" t="s" s="40">
        <v>99</v>
      </c>
      <c r="E6" t="s" s="42">
        <v>413</v>
      </c>
      <c r="F6" t="s" s="31">
        <v>409</v>
      </c>
      <c r="G6" t="s" s="31">
        <v>409</v>
      </c>
      <c r="H6" t="s" s="31">
        <v>414</v>
      </c>
      <c r="I6" s="29">
        <v>0</v>
      </c>
      <c r="J6" s="29">
        <v>117</v>
      </c>
      <c r="K6" s="29">
        <f>SUM(I6:J6)</f>
        <v>117</v>
      </c>
    </row>
    <row r="7" ht="14.15" customHeight="1">
      <c r="A7" t="s" s="39">
        <v>411</v>
      </c>
      <c r="B7" t="s" s="39">
        <v>412</v>
      </c>
      <c r="C7" t="s" s="39">
        <v>154</v>
      </c>
      <c r="D7" t="s" s="40">
        <v>28</v>
      </c>
      <c r="E7" t="s" s="42">
        <v>413</v>
      </c>
      <c r="F7" t="s" s="31">
        <v>409</v>
      </c>
      <c r="G7" t="s" s="31">
        <v>409</v>
      </c>
      <c r="H7" t="s" s="31">
        <v>414</v>
      </c>
      <c r="I7" s="29">
        <v>0</v>
      </c>
      <c r="J7" s="29">
        <v>0</v>
      </c>
      <c r="K7" s="29">
        <f>SUM(I7:J7)</f>
        <v>0</v>
      </c>
    </row>
    <row r="8" ht="14.15" customHeight="1">
      <c r="A8" t="s" s="39">
        <v>415</v>
      </c>
      <c r="B8" t="s" s="39">
        <v>416</v>
      </c>
      <c r="C8" t="s" s="39">
        <v>223</v>
      </c>
      <c r="D8" t="s" s="40">
        <v>224</v>
      </c>
      <c r="E8" t="s" s="42">
        <v>417</v>
      </c>
      <c r="F8" t="s" s="31">
        <v>409</v>
      </c>
      <c r="G8" t="s" s="31">
        <v>409</v>
      </c>
      <c r="H8" t="s" s="31">
        <v>414</v>
      </c>
      <c r="I8" s="29">
        <v>0</v>
      </c>
      <c r="J8" s="29">
        <v>0</v>
      </c>
      <c r="K8" s="29">
        <f>SUM(I8:J8)</f>
        <v>0</v>
      </c>
    </row>
    <row r="9" ht="14.15" customHeight="1">
      <c r="A9" t="s" s="39">
        <v>415</v>
      </c>
      <c r="B9" t="s" s="39">
        <v>416</v>
      </c>
      <c r="C9" t="s" s="39">
        <v>226</v>
      </c>
      <c r="D9" t="s" s="40">
        <v>227</v>
      </c>
      <c r="E9" t="s" s="42">
        <v>417</v>
      </c>
      <c r="F9" t="s" s="31">
        <v>409</v>
      </c>
      <c r="G9" t="s" s="31">
        <v>409</v>
      </c>
      <c r="H9" t="s" s="31">
        <v>414</v>
      </c>
      <c r="I9" s="29">
        <v>0</v>
      </c>
      <c r="J9" s="29">
        <v>0</v>
      </c>
      <c r="K9" s="29">
        <f>SUM(I9:J9)</f>
        <v>0</v>
      </c>
    </row>
    <row r="10" ht="14.15" customHeight="1">
      <c r="A10" t="s" s="39">
        <v>415</v>
      </c>
      <c r="B10" t="s" s="39">
        <v>416</v>
      </c>
      <c r="C10" t="s" s="39">
        <v>238</v>
      </c>
      <c r="D10" t="s" s="40">
        <v>239</v>
      </c>
      <c r="E10" t="s" s="42">
        <v>417</v>
      </c>
      <c r="F10" t="s" s="31">
        <v>409</v>
      </c>
      <c r="G10" t="s" s="31">
        <v>409</v>
      </c>
      <c r="H10" t="s" s="31">
        <v>414</v>
      </c>
      <c r="I10" s="29">
        <v>0</v>
      </c>
      <c r="J10" s="29">
        <v>0</v>
      </c>
      <c r="K10" s="29">
        <f>SUM(I10:J10)</f>
        <v>0</v>
      </c>
    </row>
    <row r="11" ht="14.15" customHeight="1">
      <c r="A11" t="s" s="39">
        <v>415</v>
      </c>
      <c r="B11" t="s" s="39">
        <v>416</v>
      </c>
      <c r="C11" t="s" s="39">
        <v>229</v>
      </c>
      <c r="D11" t="s" s="40">
        <v>230</v>
      </c>
      <c r="E11" t="s" s="42">
        <v>417</v>
      </c>
      <c r="F11" t="s" s="31">
        <v>409</v>
      </c>
      <c r="G11" t="s" s="31">
        <v>409</v>
      </c>
      <c r="H11" t="s" s="31">
        <v>414</v>
      </c>
      <c r="I11" s="29">
        <v>0</v>
      </c>
      <c r="J11" s="29">
        <v>0</v>
      </c>
      <c r="K11" s="29">
        <f>SUM(I11:J11)</f>
        <v>0</v>
      </c>
    </row>
    <row r="12" ht="14.15" customHeight="1">
      <c r="A12" t="s" s="39">
        <v>415</v>
      </c>
      <c r="B12" t="s" s="39">
        <v>416</v>
      </c>
      <c r="C12" t="s" s="39">
        <v>56</v>
      </c>
      <c r="D12" t="s" s="40">
        <v>16</v>
      </c>
      <c r="E12" t="s" s="42">
        <v>417</v>
      </c>
      <c r="F12" t="s" s="31">
        <v>409</v>
      </c>
      <c r="G12" t="s" s="31">
        <v>409</v>
      </c>
      <c r="H12" t="s" s="31">
        <v>414</v>
      </c>
      <c r="I12" s="29">
        <v>0</v>
      </c>
      <c r="J12" s="29">
        <v>0</v>
      </c>
      <c r="K12" s="29">
        <f>SUM(I12:J12)</f>
        <v>0</v>
      </c>
    </row>
    <row r="13" ht="14.15" customHeight="1">
      <c r="A13" t="s" s="39">
        <v>415</v>
      </c>
      <c r="B13" t="s" s="39">
        <v>416</v>
      </c>
      <c r="C13" t="s" s="39">
        <v>82</v>
      </c>
      <c r="D13" t="s" s="40">
        <v>84</v>
      </c>
      <c r="E13" t="s" s="42">
        <v>417</v>
      </c>
      <c r="F13" t="s" s="31">
        <v>409</v>
      </c>
      <c r="G13" t="s" s="31">
        <v>409</v>
      </c>
      <c r="H13" t="s" s="31">
        <v>414</v>
      </c>
      <c r="I13" s="29">
        <v>0</v>
      </c>
      <c r="J13" s="29">
        <v>0</v>
      </c>
      <c r="K13" s="29">
        <f>SUM(I13:J13)</f>
        <v>0</v>
      </c>
    </row>
    <row r="14" ht="14.15" customHeight="1">
      <c r="A14" t="s" s="39">
        <v>415</v>
      </c>
      <c r="B14" t="s" s="39">
        <v>416</v>
      </c>
      <c r="C14" t="s" s="39">
        <v>232</v>
      </c>
      <c r="D14" t="s" s="40">
        <v>233</v>
      </c>
      <c r="E14" t="s" s="42">
        <v>417</v>
      </c>
      <c r="F14" t="s" s="31">
        <v>409</v>
      </c>
      <c r="G14" t="s" s="31">
        <v>409</v>
      </c>
      <c r="H14" t="s" s="31">
        <v>414</v>
      </c>
      <c r="I14" s="29">
        <v>0</v>
      </c>
      <c r="J14" s="29">
        <v>0</v>
      </c>
      <c r="K14" s="29">
        <f>SUM(I14:J14)</f>
        <v>0</v>
      </c>
    </row>
    <row r="15" ht="14.15" customHeight="1">
      <c r="A15" t="s" s="39">
        <v>415</v>
      </c>
      <c r="B15" t="s" s="39">
        <v>416</v>
      </c>
      <c r="C15" t="s" s="39">
        <v>235</v>
      </c>
      <c r="D15" t="s" s="40">
        <v>236</v>
      </c>
      <c r="E15" t="s" s="42">
        <v>417</v>
      </c>
      <c r="F15" t="s" s="31">
        <v>409</v>
      </c>
      <c r="G15" t="s" s="31">
        <v>409</v>
      </c>
      <c r="H15" t="s" s="31">
        <v>414</v>
      </c>
      <c r="I15" s="29">
        <v>0</v>
      </c>
      <c r="J15" s="29">
        <v>0</v>
      </c>
      <c r="K15" s="29">
        <f>SUM(I15:J15)</f>
        <v>0</v>
      </c>
    </row>
    <row r="16" ht="14.15" customHeight="1">
      <c r="A16" t="s" s="39">
        <v>415</v>
      </c>
      <c r="B16" t="s" s="39">
        <v>416</v>
      </c>
      <c r="C16" t="s" s="39">
        <v>418</v>
      </c>
      <c r="D16" s="43"/>
      <c r="E16" t="s" s="42">
        <v>417</v>
      </c>
      <c r="F16" t="s" s="31">
        <v>409</v>
      </c>
      <c r="G16" t="s" s="31">
        <v>419</v>
      </c>
      <c r="H16" t="s" s="31">
        <v>414</v>
      </c>
      <c r="I16" s="29">
        <v>0</v>
      </c>
      <c r="J16" s="29">
        <v>1384</v>
      </c>
      <c r="K16" s="29">
        <f>SUM(I16:J16)</f>
        <v>1384</v>
      </c>
    </row>
    <row r="17" ht="14.15" customHeight="1">
      <c r="A17" t="s" s="39">
        <v>415</v>
      </c>
      <c r="B17" t="s" s="39">
        <v>416</v>
      </c>
      <c r="C17" t="s" s="39">
        <v>420</v>
      </c>
      <c r="D17" s="43"/>
      <c r="E17" t="s" s="42">
        <v>417</v>
      </c>
      <c r="F17" t="s" s="31">
        <v>409</v>
      </c>
      <c r="G17" t="s" s="31">
        <v>419</v>
      </c>
      <c r="H17" t="s" s="31">
        <v>414</v>
      </c>
      <c r="I17" s="29">
        <v>0</v>
      </c>
      <c r="J17" s="29">
        <v>162</v>
      </c>
      <c r="K17" s="29">
        <f>SUM(I17:J17)</f>
        <v>162</v>
      </c>
    </row>
    <row r="18" ht="14.15" customHeight="1">
      <c r="A18" t="s" s="39">
        <v>421</v>
      </c>
      <c r="B18" t="s" s="39">
        <v>422</v>
      </c>
      <c r="C18" t="s" s="39">
        <v>232</v>
      </c>
      <c r="D18" t="s" s="40">
        <v>233</v>
      </c>
      <c r="E18" t="s" s="42">
        <v>423</v>
      </c>
      <c r="F18" t="s" s="31">
        <v>409</v>
      </c>
      <c r="G18" t="s" s="31">
        <v>409</v>
      </c>
      <c r="H18" t="s" s="31">
        <v>414</v>
      </c>
      <c r="I18" s="29">
        <v>0</v>
      </c>
      <c r="J18" s="29">
        <v>0</v>
      </c>
      <c r="K18" s="29">
        <f>SUM(I18:J18)</f>
        <v>0</v>
      </c>
    </row>
    <row r="19" ht="14.15" customHeight="1">
      <c r="A19" t="s" s="39">
        <v>421</v>
      </c>
      <c r="B19" t="s" s="39">
        <v>422</v>
      </c>
      <c r="C19" t="s" s="39">
        <v>424</v>
      </c>
      <c r="D19" t="s" s="40">
        <v>233</v>
      </c>
      <c r="E19" t="s" s="42">
        <v>423</v>
      </c>
      <c r="F19" t="s" s="31">
        <v>409</v>
      </c>
      <c r="G19" t="s" s="31">
        <v>409</v>
      </c>
      <c r="H19" t="s" s="31">
        <v>414</v>
      </c>
      <c r="I19" s="29">
        <v>0</v>
      </c>
      <c r="J19" s="29">
        <v>0</v>
      </c>
      <c r="K19" s="29">
        <f>SUM(I19:J19)</f>
        <v>0</v>
      </c>
    </row>
    <row r="20" ht="14.15" customHeight="1">
      <c r="A20" t="s" s="39">
        <v>421</v>
      </c>
      <c r="B20" t="s" s="39">
        <v>422</v>
      </c>
      <c r="C20" t="s" s="39">
        <v>223</v>
      </c>
      <c r="D20" t="s" s="40">
        <v>224</v>
      </c>
      <c r="E20" t="s" s="42">
        <v>423</v>
      </c>
      <c r="F20" t="s" s="31">
        <v>409</v>
      </c>
      <c r="G20" t="s" s="31">
        <v>409</v>
      </c>
      <c r="H20" t="s" s="31">
        <v>414</v>
      </c>
      <c r="I20" s="29">
        <v>0</v>
      </c>
      <c r="J20" s="29">
        <v>0</v>
      </c>
      <c r="K20" s="29">
        <f>SUM(I20:J20)</f>
        <v>0</v>
      </c>
    </row>
    <row r="21" ht="14.15" customHeight="1">
      <c r="A21" t="s" s="39">
        <v>421</v>
      </c>
      <c r="B21" t="s" s="39">
        <v>422</v>
      </c>
      <c r="C21" t="s" s="39">
        <v>229</v>
      </c>
      <c r="D21" t="s" s="40">
        <v>230</v>
      </c>
      <c r="E21" t="s" s="42">
        <v>423</v>
      </c>
      <c r="F21" t="s" s="31">
        <v>409</v>
      </c>
      <c r="G21" t="s" s="31">
        <v>409</v>
      </c>
      <c r="H21" t="s" s="31">
        <v>414</v>
      </c>
      <c r="I21" s="29">
        <v>0</v>
      </c>
      <c r="J21" s="29">
        <v>0</v>
      </c>
      <c r="K21" s="29">
        <f>SUM(I21:J21)</f>
        <v>0</v>
      </c>
    </row>
    <row r="22" ht="14.15" customHeight="1">
      <c r="A22" t="s" s="39">
        <v>421</v>
      </c>
      <c r="B22" t="s" s="39">
        <v>422</v>
      </c>
      <c r="C22" t="s" s="39">
        <v>141</v>
      </c>
      <c r="D22" t="s" s="40">
        <v>16</v>
      </c>
      <c r="E22" t="s" s="42">
        <v>423</v>
      </c>
      <c r="F22" t="s" s="31">
        <v>409</v>
      </c>
      <c r="G22" t="s" s="31">
        <v>409</v>
      </c>
      <c r="H22" t="s" s="31">
        <v>414</v>
      </c>
      <c r="I22" s="29">
        <v>0</v>
      </c>
      <c r="J22" s="29">
        <v>0</v>
      </c>
      <c r="K22" s="29">
        <f>SUM(I22:J22)</f>
        <v>0</v>
      </c>
    </row>
    <row r="23" ht="14.15" customHeight="1">
      <c r="A23" t="s" s="39">
        <v>421</v>
      </c>
      <c r="B23" t="s" s="39">
        <v>422</v>
      </c>
      <c r="C23" t="s" s="39">
        <v>48</v>
      </c>
      <c r="D23" t="s" s="40">
        <v>43</v>
      </c>
      <c r="E23" t="s" s="42">
        <v>423</v>
      </c>
      <c r="F23" t="s" s="31">
        <v>409</v>
      </c>
      <c r="G23" t="s" s="31">
        <v>409</v>
      </c>
      <c r="H23" t="s" s="31">
        <v>414</v>
      </c>
      <c r="I23" s="29">
        <v>0</v>
      </c>
      <c r="J23" s="29">
        <v>0</v>
      </c>
      <c r="K23" s="29">
        <f>SUM(I23:J23)</f>
        <v>0</v>
      </c>
    </row>
    <row r="24" ht="14.15" customHeight="1">
      <c r="A24" t="s" s="39">
        <v>421</v>
      </c>
      <c r="B24" t="s" s="39">
        <v>422</v>
      </c>
      <c r="C24" t="s" s="39">
        <v>95</v>
      </c>
      <c r="D24" t="s" s="40">
        <v>87</v>
      </c>
      <c r="E24" t="s" s="42">
        <v>423</v>
      </c>
      <c r="F24" t="s" s="31">
        <v>409</v>
      </c>
      <c r="G24" t="s" s="31">
        <v>409</v>
      </c>
      <c r="H24" t="s" s="31">
        <v>414</v>
      </c>
      <c r="I24" s="29">
        <v>0</v>
      </c>
      <c r="J24" s="29">
        <v>0</v>
      </c>
      <c r="K24" s="29">
        <f>SUM(I24:J24)</f>
        <v>0</v>
      </c>
    </row>
    <row r="25" ht="14.15" customHeight="1">
      <c r="A25" t="s" s="39">
        <v>421</v>
      </c>
      <c r="B25" t="s" s="39">
        <v>422</v>
      </c>
      <c r="C25" t="s" s="39">
        <v>48</v>
      </c>
      <c r="D25" t="s" s="40">
        <v>11</v>
      </c>
      <c r="E25" t="s" s="42">
        <v>423</v>
      </c>
      <c r="F25" t="s" s="31">
        <v>409</v>
      </c>
      <c r="G25" t="s" s="31">
        <v>409</v>
      </c>
      <c r="H25" t="s" s="31">
        <v>414</v>
      </c>
      <c r="I25" s="29">
        <v>0</v>
      </c>
      <c r="J25" s="29">
        <v>0</v>
      </c>
      <c r="K25" s="29">
        <f>SUM(I25:J25)</f>
        <v>0</v>
      </c>
    </row>
    <row r="26" ht="14.15" customHeight="1">
      <c r="A26" t="s" s="39">
        <v>421</v>
      </c>
      <c r="B26" t="s" s="39">
        <v>422</v>
      </c>
      <c r="C26" t="s" s="39">
        <v>418</v>
      </c>
      <c r="D26" s="43"/>
      <c r="E26" t="s" s="42">
        <v>423</v>
      </c>
      <c r="F26" t="s" s="31">
        <v>409</v>
      </c>
      <c r="G26" t="s" s="31">
        <v>419</v>
      </c>
      <c r="H26" t="s" s="31">
        <v>414</v>
      </c>
      <c r="I26" s="29">
        <v>0</v>
      </c>
      <c r="J26" s="29">
        <v>846</v>
      </c>
      <c r="K26" s="29">
        <f>SUM(I26:J26)</f>
        <v>846</v>
      </c>
    </row>
    <row r="27" ht="14.15" customHeight="1">
      <c r="A27" t="s" s="39">
        <v>421</v>
      </c>
      <c r="B27" t="s" s="39">
        <v>422</v>
      </c>
      <c r="C27" t="s" s="39">
        <v>420</v>
      </c>
      <c r="D27" s="43"/>
      <c r="E27" t="s" s="42">
        <v>423</v>
      </c>
      <c r="F27" t="s" s="31">
        <v>409</v>
      </c>
      <c r="G27" t="s" s="31">
        <v>419</v>
      </c>
      <c r="H27" t="s" s="31">
        <v>414</v>
      </c>
      <c r="I27" s="29">
        <v>0</v>
      </c>
      <c r="J27" s="29">
        <v>2582</v>
      </c>
      <c r="K27" s="29">
        <f>SUM(I27:J27)</f>
        <v>2582</v>
      </c>
    </row>
    <row r="28" ht="14.15" customHeight="1">
      <c r="A28" t="s" s="39">
        <v>425</v>
      </c>
      <c r="B28" t="s" s="39">
        <v>426</v>
      </c>
      <c r="C28" t="s" s="39">
        <v>212</v>
      </c>
      <c r="D28" t="s" s="40">
        <v>213</v>
      </c>
      <c r="E28" t="s" s="41">
        <v>427</v>
      </c>
      <c r="F28" t="s" s="31">
        <v>409</v>
      </c>
      <c r="G28" t="s" s="31">
        <v>419</v>
      </c>
      <c r="H28" t="s" s="31">
        <v>410</v>
      </c>
      <c r="I28" s="29">
        <v>0</v>
      </c>
      <c r="J28" s="29">
        <v>552</v>
      </c>
      <c r="K28" s="29">
        <f>SUM(I28:J28)</f>
        <v>552</v>
      </c>
    </row>
    <row r="29" ht="14.15" customHeight="1">
      <c r="A29" t="s" s="39">
        <v>425</v>
      </c>
      <c r="B29" t="s" s="39">
        <v>426</v>
      </c>
      <c r="C29" t="s" s="39">
        <v>420</v>
      </c>
      <c r="D29" s="43"/>
      <c r="E29" t="s" s="41">
        <v>427</v>
      </c>
      <c r="F29" t="s" s="31">
        <v>409</v>
      </c>
      <c r="G29" t="s" s="31">
        <v>419</v>
      </c>
      <c r="H29" t="s" s="31">
        <v>410</v>
      </c>
      <c r="I29" s="29">
        <v>0</v>
      </c>
      <c r="J29" s="29">
        <v>10</v>
      </c>
      <c r="K29" s="29">
        <f>SUM(I29:J29)</f>
        <v>10</v>
      </c>
    </row>
    <row r="30" ht="14.15" customHeight="1">
      <c r="A30" t="s" s="39">
        <v>428</v>
      </c>
      <c r="B30" t="s" s="39">
        <v>429</v>
      </c>
      <c r="C30" t="s" s="39">
        <v>160</v>
      </c>
      <c r="D30" t="s" s="40">
        <v>161</v>
      </c>
      <c r="E30" t="s" s="42">
        <v>430</v>
      </c>
      <c r="F30" t="s" s="31">
        <v>409</v>
      </c>
      <c r="G30" t="s" s="31">
        <v>409</v>
      </c>
      <c r="H30" t="s" s="31">
        <v>414</v>
      </c>
      <c r="I30" s="29">
        <v>0</v>
      </c>
      <c r="J30" s="29">
        <v>0</v>
      </c>
      <c r="K30" s="29">
        <f>SUM(I30:J30)</f>
        <v>0</v>
      </c>
    </row>
    <row r="31" ht="14.15" customHeight="1">
      <c r="A31" t="s" s="39">
        <v>428</v>
      </c>
      <c r="B31" t="s" s="39">
        <v>429</v>
      </c>
      <c r="C31" t="s" s="39">
        <v>163</v>
      </c>
      <c r="D31" t="s" s="40">
        <v>164</v>
      </c>
      <c r="E31" t="s" s="42">
        <v>430</v>
      </c>
      <c r="F31" t="s" s="31">
        <v>409</v>
      </c>
      <c r="G31" t="s" s="31">
        <v>409</v>
      </c>
      <c r="H31" t="s" s="31">
        <v>414</v>
      </c>
      <c r="I31" s="29">
        <v>0</v>
      </c>
      <c r="J31" s="29">
        <v>0</v>
      </c>
      <c r="K31" s="29">
        <f>SUM(I31:J31)</f>
        <v>0</v>
      </c>
    </row>
    <row r="32" ht="14.15" customHeight="1">
      <c r="A32" t="s" s="39">
        <v>428</v>
      </c>
      <c r="B32" t="s" s="39">
        <v>429</v>
      </c>
      <c r="C32" t="s" s="39">
        <v>166</v>
      </c>
      <c r="D32" t="s" s="40">
        <v>167</v>
      </c>
      <c r="E32" t="s" s="42">
        <v>430</v>
      </c>
      <c r="F32" t="s" s="31">
        <v>409</v>
      </c>
      <c r="G32" t="s" s="31">
        <v>409</v>
      </c>
      <c r="H32" t="s" s="31">
        <v>414</v>
      </c>
      <c r="I32" s="29">
        <v>0</v>
      </c>
      <c r="J32" s="29">
        <v>0</v>
      </c>
      <c r="K32" s="29">
        <f>SUM(I32:J32)</f>
        <v>0</v>
      </c>
    </row>
    <row r="33" ht="14.15" customHeight="1">
      <c r="A33" t="s" s="39">
        <v>428</v>
      </c>
      <c r="B33" t="s" s="39">
        <v>429</v>
      </c>
      <c r="C33" t="s" s="39">
        <v>169</v>
      </c>
      <c r="D33" t="s" s="40">
        <v>170</v>
      </c>
      <c r="E33" t="s" s="42">
        <v>430</v>
      </c>
      <c r="F33" t="s" s="31">
        <v>409</v>
      </c>
      <c r="G33" t="s" s="31">
        <v>409</v>
      </c>
      <c r="H33" t="s" s="31">
        <v>414</v>
      </c>
      <c r="I33" s="29">
        <v>0</v>
      </c>
      <c r="J33" s="29">
        <v>0</v>
      </c>
      <c r="K33" s="29">
        <f>SUM(I33:J33)</f>
        <v>0</v>
      </c>
    </row>
    <row r="34" ht="14.15" customHeight="1">
      <c r="A34" t="s" s="39">
        <v>428</v>
      </c>
      <c r="B34" t="s" s="39">
        <v>429</v>
      </c>
      <c r="C34" t="s" s="39">
        <v>82</v>
      </c>
      <c r="D34" t="s" s="40">
        <v>84</v>
      </c>
      <c r="E34" t="s" s="42">
        <v>430</v>
      </c>
      <c r="F34" t="s" s="31">
        <v>409</v>
      </c>
      <c r="G34" t="s" s="31">
        <v>409</v>
      </c>
      <c r="H34" t="s" s="31">
        <v>414</v>
      </c>
      <c r="I34" s="29">
        <v>0</v>
      </c>
      <c r="J34" s="29">
        <v>0</v>
      </c>
      <c r="K34" s="29">
        <f>SUM(I34:J34)</f>
        <v>0</v>
      </c>
    </row>
    <row r="35" ht="14.15" customHeight="1">
      <c r="A35" t="s" s="39">
        <v>428</v>
      </c>
      <c r="B35" t="s" s="39">
        <v>429</v>
      </c>
      <c r="C35" t="s" s="39">
        <v>56</v>
      </c>
      <c r="D35" t="s" s="40">
        <v>16</v>
      </c>
      <c r="E35" t="s" s="42">
        <v>430</v>
      </c>
      <c r="F35" t="s" s="31">
        <v>409</v>
      </c>
      <c r="G35" t="s" s="31">
        <v>409</v>
      </c>
      <c r="H35" t="s" s="31">
        <v>414</v>
      </c>
      <c r="I35" s="29">
        <v>0</v>
      </c>
      <c r="J35" s="29">
        <v>0</v>
      </c>
      <c r="K35" s="29">
        <f>SUM(I35:J35)</f>
        <v>0</v>
      </c>
    </row>
    <row r="36" ht="14.15" customHeight="1">
      <c r="A36" t="s" s="39">
        <v>428</v>
      </c>
      <c r="B36" t="s" s="39">
        <v>429</v>
      </c>
      <c r="C36" t="s" s="39">
        <v>420</v>
      </c>
      <c r="D36" s="43"/>
      <c r="E36" t="s" s="42">
        <v>430</v>
      </c>
      <c r="F36" t="s" s="31">
        <v>409</v>
      </c>
      <c r="G36" t="s" s="31">
        <v>419</v>
      </c>
      <c r="H36" t="s" s="31">
        <v>414</v>
      </c>
      <c r="I36" s="29">
        <v>0</v>
      </c>
      <c r="J36" s="29">
        <v>406</v>
      </c>
      <c r="K36" s="29">
        <f>SUM(I36:J36)</f>
        <v>406</v>
      </c>
    </row>
    <row r="37" ht="14.15" customHeight="1">
      <c r="A37" t="s" s="39">
        <v>431</v>
      </c>
      <c r="B37" t="s" s="39">
        <v>432</v>
      </c>
      <c r="C37" t="s" s="39">
        <v>144</v>
      </c>
      <c r="D37" t="s" s="40">
        <v>16</v>
      </c>
      <c r="E37" t="s" s="42">
        <v>433</v>
      </c>
      <c r="F37" t="s" s="31">
        <v>409</v>
      </c>
      <c r="G37" t="s" s="31">
        <v>419</v>
      </c>
      <c r="H37" t="s" s="31">
        <v>414</v>
      </c>
      <c r="I37" s="29">
        <v>0</v>
      </c>
      <c r="J37" s="29">
        <v>50</v>
      </c>
      <c r="K37" s="29">
        <f>SUM(I37:J37)</f>
        <v>50</v>
      </c>
    </row>
    <row r="38" ht="14.15" customHeight="1">
      <c r="A38" t="s" s="39">
        <v>431</v>
      </c>
      <c r="B38" t="s" s="39">
        <v>432</v>
      </c>
      <c r="C38" t="s" s="39">
        <v>104</v>
      </c>
      <c r="D38" t="s" s="40">
        <v>28</v>
      </c>
      <c r="E38" t="s" s="42">
        <v>433</v>
      </c>
      <c r="F38" t="s" s="31">
        <v>409</v>
      </c>
      <c r="G38" t="s" s="31">
        <v>419</v>
      </c>
      <c r="H38" t="s" s="31">
        <v>414</v>
      </c>
      <c r="I38" s="29">
        <v>0</v>
      </c>
      <c r="J38" s="29">
        <v>300</v>
      </c>
      <c r="K38" s="29">
        <f>SUM(I38:J38)</f>
        <v>300</v>
      </c>
    </row>
    <row r="39" ht="14.15" customHeight="1">
      <c r="A39" t="s" s="39">
        <v>431</v>
      </c>
      <c r="B39" t="s" s="39">
        <v>432</v>
      </c>
      <c r="C39" t="s" s="39">
        <v>117</v>
      </c>
      <c r="D39" t="s" s="40">
        <v>34</v>
      </c>
      <c r="E39" t="s" s="42">
        <v>433</v>
      </c>
      <c r="F39" t="s" s="31">
        <v>409</v>
      </c>
      <c r="G39" t="s" s="31">
        <v>419</v>
      </c>
      <c r="H39" t="s" s="31">
        <v>414</v>
      </c>
      <c r="I39" s="29">
        <v>0</v>
      </c>
      <c r="J39" s="29">
        <v>100</v>
      </c>
      <c r="K39" s="29">
        <f>SUM(I39:J39)</f>
        <v>100</v>
      </c>
    </row>
    <row r="40" ht="14.15" customHeight="1">
      <c r="A40" t="s" s="39">
        <v>431</v>
      </c>
      <c r="B40" t="s" s="39">
        <v>432</v>
      </c>
      <c r="C40" t="s" s="39">
        <v>113</v>
      </c>
      <c r="D40" t="s" s="40">
        <v>115</v>
      </c>
      <c r="E40" t="s" s="42">
        <v>433</v>
      </c>
      <c r="F40" t="s" s="31">
        <v>409</v>
      </c>
      <c r="G40" t="s" s="31">
        <v>419</v>
      </c>
      <c r="H40" t="s" s="31">
        <v>414</v>
      </c>
      <c r="I40" s="29">
        <v>0</v>
      </c>
      <c r="J40" s="29">
        <v>18</v>
      </c>
      <c r="K40" s="29">
        <f>SUM(I40:J40)</f>
        <v>18</v>
      </c>
    </row>
    <row r="41" ht="14.15" customHeight="1">
      <c r="A41" t="s" s="39">
        <v>431</v>
      </c>
      <c r="B41" t="s" s="39">
        <v>432</v>
      </c>
      <c r="C41" t="s" s="39">
        <v>217</v>
      </c>
      <c r="D41" t="s" s="40">
        <v>218</v>
      </c>
      <c r="E41" t="s" s="42">
        <v>433</v>
      </c>
      <c r="F41" t="s" s="31">
        <v>409</v>
      </c>
      <c r="G41" t="s" s="31">
        <v>419</v>
      </c>
      <c r="H41" t="s" s="31">
        <v>414</v>
      </c>
      <c r="I41" s="29">
        <v>0</v>
      </c>
      <c r="J41" s="29">
        <v>49</v>
      </c>
      <c r="K41" s="29">
        <f>SUM(I41:J41)</f>
        <v>49</v>
      </c>
    </row>
    <row r="42" ht="14.15" customHeight="1">
      <c r="A42" t="s" s="39">
        <v>434</v>
      </c>
      <c r="B42" t="s" s="39">
        <v>435</v>
      </c>
      <c r="C42" t="s" s="39">
        <v>64</v>
      </c>
      <c r="D42" t="s" s="40">
        <v>65</v>
      </c>
      <c r="E42" t="s" s="41">
        <v>436</v>
      </c>
      <c r="F42" t="s" s="31">
        <v>409</v>
      </c>
      <c r="G42" t="s" s="31">
        <v>409</v>
      </c>
      <c r="H42" t="s" s="31">
        <v>410</v>
      </c>
      <c r="I42" s="29">
        <v>0</v>
      </c>
      <c r="J42" s="29">
        <v>0</v>
      </c>
      <c r="K42" s="29">
        <f>SUM(I42:J42)</f>
        <v>0</v>
      </c>
    </row>
    <row r="43" ht="14.15" customHeight="1">
      <c r="A43" t="s" s="39">
        <v>434</v>
      </c>
      <c r="B43" t="s" s="39">
        <v>435</v>
      </c>
      <c r="C43" t="s" s="39">
        <v>95</v>
      </c>
      <c r="D43" t="s" s="40">
        <v>25</v>
      </c>
      <c r="E43" t="s" s="41">
        <v>436</v>
      </c>
      <c r="F43" t="s" s="31">
        <v>409</v>
      </c>
      <c r="G43" t="s" s="31">
        <v>409</v>
      </c>
      <c r="H43" t="s" s="31">
        <v>410</v>
      </c>
      <c r="I43" s="29">
        <v>0</v>
      </c>
      <c r="J43" s="29">
        <v>0</v>
      </c>
      <c r="K43" s="29">
        <f>SUM(I43:J43)</f>
        <v>0</v>
      </c>
    </row>
    <row r="44" ht="14.15" customHeight="1">
      <c r="A44" t="s" s="39">
        <v>434</v>
      </c>
      <c r="B44" t="s" s="39">
        <v>435</v>
      </c>
      <c r="C44" t="s" s="39">
        <v>212</v>
      </c>
      <c r="D44" t="s" s="40">
        <v>213</v>
      </c>
      <c r="E44" t="s" s="41">
        <v>436</v>
      </c>
      <c r="F44" t="s" s="31">
        <v>409</v>
      </c>
      <c r="G44" t="s" s="31">
        <v>409</v>
      </c>
      <c r="H44" t="s" s="31">
        <v>410</v>
      </c>
      <c r="I44" s="29">
        <v>0</v>
      </c>
      <c r="J44" s="29">
        <v>0</v>
      </c>
      <c r="K44" s="29">
        <f>SUM(I44:J44)</f>
        <v>0</v>
      </c>
    </row>
    <row r="45" ht="14.15" customHeight="1">
      <c r="A45" t="s" s="39">
        <v>434</v>
      </c>
      <c r="B45" t="s" s="39">
        <v>435</v>
      </c>
      <c r="C45" t="s" s="39">
        <v>226</v>
      </c>
      <c r="D45" t="s" s="40">
        <v>227</v>
      </c>
      <c r="E45" t="s" s="41">
        <v>436</v>
      </c>
      <c r="F45" t="s" s="31">
        <v>409</v>
      </c>
      <c r="G45" t="s" s="31">
        <v>409</v>
      </c>
      <c r="H45" t="s" s="31">
        <v>410</v>
      </c>
      <c r="I45" s="29">
        <v>0</v>
      </c>
      <c r="J45" s="29">
        <v>0</v>
      </c>
      <c r="K45" s="29">
        <f>SUM(I45:J45)</f>
        <v>0</v>
      </c>
    </row>
    <row r="46" ht="14.15" customHeight="1">
      <c r="A46" t="s" s="39">
        <v>434</v>
      </c>
      <c r="B46" t="s" s="39">
        <v>435</v>
      </c>
      <c r="C46" t="s" s="39">
        <v>418</v>
      </c>
      <c r="D46" s="43"/>
      <c r="E46" t="s" s="41">
        <v>436</v>
      </c>
      <c r="F46" t="s" s="31">
        <v>409</v>
      </c>
      <c r="G46" t="s" s="31">
        <v>419</v>
      </c>
      <c r="H46" t="s" s="31">
        <v>410</v>
      </c>
      <c r="I46" s="29">
        <v>0</v>
      </c>
      <c r="J46" s="29">
        <v>2011</v>
      </c>
      <c r="K46" s="29">
        <f>SUM(I46:J46)</f>
        <v>2011</v>
      </c>
    </row>
    <row r="47" ht="14.15" customHeight="1">
      <c r="A47" t="s" s="39">
        <v>434</v>
      </c>
      <c r="B47" t="s" s="39">
        <v>435</v>
      </c>
      <c r="C47" t="s" s="39">
        <v>420</v>
      </c>
      <c r="D47" s="43"/>
      <c r="E47" t="s" s="41">
        <v>436</v>
      </c>
      <c r="F47" t="s" s="31">
        <v>409</v>
      </c>
      <c r="G47" t="s" s="31">
        <v>419</v>
      </c>
      <c r="H47" t="s" s="31">
        <v>410</v>
      </c>
      <c r="I47" s="29">
        <v>0</v>
      </c>
      <c r="J47" s="29">
        <v>1781</v>
      </c>
      <c r="K47" s="29">
        <f>SUM(I47:J47)</f>
        <v>1781</v>
      </c>
    </row>
    <row r="48" ht="14.15" customHeight="1">
      <c r="A48" t="s" s="39">
        <v>437</v>
      </c>
      <c r="B48" t="s" s="39">
        <v>438</v>
      </c>
      <c r="C48" t="s" s="39">
        <v>203</v>
      </c>
      <c r="D48" t="s" s="40">
        <v>204</v>
      </c>
      <c r="E48" t="s" s="42">
        <v>439</v>
      </c>
      <c r="F48" t="s" s="31">
        <v>409</v>
      </c>
      <c r="G48" t="s" s="31">
        <v>409</v>
      </c>
      <c r="H48" t="s" s="31">
        <v>410</v>
      </c>
      <c r="I48" s="29">
        <v>0</v>
      </c>
      <c r="J48" s="29">
        <v>500</v>
      </c>
      <c r="K48" s="29">
        <f>SUM(I48:J48)</f>
        <v>500</v>
      </c>
    </row>
    <row r="49" ht="14.15" customHeight="1">
      <c r="A49" t="s" s="39">
        <v>437</v>
      </c>
      <c r="B49" t="s" s="39">
        <v>438</v>
      </c>
      <c r="C49" t="s" s="39">
        <v>64</v>
      </c>
      <c r="D49" t="s" s="40">
        <v>65</v>
      </c>
      <c r="E49" t="s" s="42">
        <v>439</v>
      </c>
      <c r="F49" t="s" s="31">
        <v>409</v>
      </c>
      <c r="G49" t="s" s="31">
        <v>409</v>
      </c>
      <c r="H49" t="s" s="31">
        <v>410</v>
      </c>
      <c r="I49" s="29">
        <v>0</v>
      </c>
      <c r="J49" s="29">
        <v>22</v>
      </c>
      <c r="K49" s="29">
        <f>SUM(I49:J49)</f>
        <v>22</v>
      </c>
    </row>
    <row r="50" ht="14.15" customHeight="1">
      <c r="A50" t="s" s="39">
        <v>437</v>
      </c>
      <c r="B50" t="s" s="39">
        <v>438</v>
      </c>
      <c r="C50" t="s" s="39">
        <v>113</v>
      </c>
      <c r="D50" t="s" s="40">
        <v>115</v>
      </c>
      <c r="E50" t="s" s="42">
        <v>439</v>
      </c>
      <c r="F50" t="s" s="31">
        <v>409</v>
      </c>
      <c r="G50" t="s" s="31">
        <v>409</v>
      </c>
      <c r="H50" t="s" s="31">
        <v>410</v>
      </c>
      <c r="I50" s="29">
        <v>0</v>
      </c>
      <c r="J50" s="29">
        <v>17</v>
      </c>
      <c r="K50" s="29">
        <f>SUM(I50:J50)</f>
        <v>17</v>
      </c>
    </row>
    <row r="51" ht="14.15" customHeight="1">
      <c r="A51" t="s" s="39">
        <v>440</v>
      </c>
      <c r="B51" t="s" s="39">
        <v>441</v>
      </c>
      <c r="C51" t="s" s="39">
        <v>95</v>
      </c>
      <c r="D51" t="s" s="40">
        <v>25</v>
      </c>
      <c r="E51" t="s" s="42">
        <v>442</v>
      </c>
      <c r="F51" t="s" s="31">
        <v>409</v>
      </c>
      <c r="G51" t="s" s="31">
        <v>409</v>
      </c>
      <c r="H51" t="s" s="31">
        <v>414</v>
      </c>
      <c r="I51" s="29">
        <v>0</v>
      </c>
      <c r="J51" s="29">
        <v>66</v>
      </c>
      <c r="K51" s="29">
        <f>SUM(I51:J51)</f>
        <v>66</v>
      </c>
    </row>
    <row r="52" ht="14.15" customHeight="1">
      <c r="A52" t="s" s="39">
        <v>440</v>
      </c>
      <c r="B52" t="s" s="39">
        <v>441</v>
      </c>
      <c r="C52" t="s" s="39">
        <v>92</v>
      </c>
      <c r="D52" t="s" s="40">
        <v>93</v>
      </c>
      <c r="E52" t="s" s="42">
        <v>442</v>
      </c>
      <c r="F52" t="s" s="31">
        <v>409</v>
      </c>
      <c r="G52" t="s" s="31">
        <v>409</v>
      </c>
      <c r="H52" t="s" s="31">
        <v>414</v>
      </c>
      <c r="I52" s="29">
        <v>0</v>
      </c>
      <c r="J52" s="29">
        <v>103</v>
      </c>
      <c r="K52" s="29">
        <f>SUM(I52:J52)</f>
        <v>103</v>
      </c>
    </row>
    <row r="53" ht="14.15" customHeight="1">
      <c r="A53" t="s" s="39">
        <v>440</v>
      </c>
      <c r="B53" t="s" s="39">
        <v>441</v>
      </c>
      <c r="C53" t="s" s="39">
        <v>89</v>
      </c>
      <c r="D53" t="s" s="40">
        <v>90</v>
      </c>
      <c r="E53" t="s" s="42">
        <v>442</v>
      </c>
      <c r="F53" t="s" s="31">
        <v>409</v>
      </c>
      <c r="G53" t="s" s="31">
        <v>409</v>
      </c>
      <c r="H53" t="s" s="31">
        <v>414</v>
      </c>
      <c r="I53" s="29">
        <v>0</v>
      </c>
      <c r="J53" s="29">
        <v>36</v>
      </c>
      <c r="K53" s="29">
        <f>SUM(I53:J53)</f>
        <v>36</v>
      </c>
    </row>
    <row r="54" ht="14.15" customHeight="1">
      <c r="A54" t="s" s="39">
        <v>440</v>
      </c>
      <c r="B54" t="s" s="39">
        <v>441</v>
      </c>
      <c r="C54" t="s" s="39">
        <v>86</v>
      </c>
      <c r="D54" t="s" s="40">
        <v>87</v>
      </c>
      <c r="E54" t="s" s="42">
        <v>442</v>
      </c>
      <c r="F54" t="s" s="31">
        <v>409</v>
      </c>
      <c r="G54" t="s" s="31">
        <v>409</v>
      </c>
      <c r="H54" t="s" s="31">
        <v>414</v>
      </c>
      <c r="I54" s="29">
        <v>0</v>
      </c>
      <c r="J54" s="29">
        <v>62</v>
      </c>
      <c r="K54" s="29">
        <f>SUM(I54:J54)</f>
        <v>62</v>
      </c>
    </row>
    <row r="55" ht="14.15" customHeight="1">
      <c r="A55" t="s" s="39">
        <v>440</v>
      </c>
      <c r="B55" t="s" s="39">
        <v>441</v>
      </c>
      <c r="C55" t="s" s="39">
        <v>82</v>
      </c>
      <c r="D55" t="s" s="40">
        <v>84</v>
      </c>
      <c r="E55" t="s" s="42">
        <v>442</v>
      </c>
      <c r="F55" t="s" s="31">
        <v>409</v>
      </c>
      <c r="G55" t="s" s="31">
        <v>409</v>
      </c>
      <c r="H55" t="s" s="31">
        <v>414</v>
      </c>
      <c r="I55" s="29">
        <v>0</v>
      </c>
      <c r="J55" s="29">
        <v>250</v>
      </c>
      <c r="K55" s="29">
        <f>SUM(I55:J55)</f>
        <v>250</v>
      </c>
    </row>
    <row r="56" ht="14.15" customHeight="1">
      <c r="A56" t="s" s="39">
        <v>443</v>
      </c>
      <c r="B56" t="s" s="39">
        <v>444</v>
      </c>
      <c r="C56" t="s" s="39">
        <v>95</v>
      </c>
      <c r="D56" t="s" s="40">
        <v>25</v>
      </c>
      <c r="E56" t="s" s="42">
        <v>445</v>
      </c>
      <c r="F56" t="s" s="31">
        <v>409</v>
      </c>
      <c r="G56" t="s" s="31">
        <v>409</v>
      </c>
      <c r="H56" t="s" s="31">
        <v>414</v>
      </c>
      <c r="I56" s="29">
        <v>0</v>
      </c>
      <c r="J56" s="29">
        <v>34</v>
      </c>
      <c r="K56" s="29">
        <f>SUM(I56:J56)</f>
        <v>34</v>
      </c>
    </row>
    <row r="57" ht="14.15" customHeight="1">
      <c r="A57" t="s" s="39">
        <v>443</v>
      </c>
      <c r="B57" t="s" s="39">
        <v>444</v>
      </c>
      <c r="C57" t="s" s="39">
        <v>92</v>
      </c>
      <c r="D57" t="s" s="40">
        <v>93</v>
      </c>
      <c r="E57" t="s" s="42">
        <v>445</v>
      </c>
      <c r="F57" t="s" s="31">
        <v>409</v>
      </c>
      <c r="G57" t="s" s="31">
        <v>409</v>
      </c>
      <c r="H57" t="s" s="31">
        <v>414</v>
      </c>
      <c r="I57" s="29">
        <v>0</v>
      </c>
      <c r="J57" s="29">
        <v>37</v>
      </c>
      <c r="K57" s="29">
        <f>SUM(I57:J57)</f>
        <v>37</v>
      </c>
    </row>
    <row r="58" ht="14.15" customHeight="1">
      <c r="A58" t="s" s="39">
        <v>443</v>
      </c>
      <c r="B58" t="s" s="39">
        <v>444</v>
      </c>
      <c r="C58" t="s" s="39">
        <v>89</v>
      </c>
      <c r="D58" t="s" s="40">
        <v>90</v>
      </c>
      <c r="E58" t="s" s="42">
        <v>445</v>
      </c>
      <c r="F58" t="s" s="31">
        <v>409</v>
      </c>
      <c r="G58" t="s" s="31">
        <v>409</v>
      </c>
      <c r="H58" t="s" s="31">
        <v>414</v>
      </c>
      <c r="I58" s="29">
        <v>0</v>
      </c>
      <c r="J58" s="29">
        <v>24</v>
      </c>
      <c r="K58" s="29">
        <f>SUM(I58:J58)</f>
        <v>24</v>
      </c>
    </row>
    <row r="59" ht="14.15" customHeight="1">
      <c r="A59" t="s" s="39">
        <v>443</v>
      </c>
      <c r="B59" t="s" s="39">
        <v>444</v>
      </c>
      <c r="C59" t="s" s="39">
        <v>86</v>
      </c>
      <c r="D59" t="s" s="40">
        <v>87</v>
      </c>
      <c r="E59" t="s" s="42">
        <v>445</v>
      </c>
      <c r="F59" t="s" s="31">
        <v>409</v>
      </c>
      <c r="G59" t="s" s="31">
        <v>409</v>
      </c>
      <c r="H59" t="s" s="31">
        <v>414</v>
      </c>
      <c r="I59" s="29">
        <v>0</v>
      </c>
      <c r="J59" s="29">
        <v>38</v>
      </c>
      <c r="K59" s="29">
        <f>SUM(I59:J59)</f>
        <v>38</v>
      </c>
    </row>
    <row r="60" ht="14.15" customHeight="1">
      <c r="A60" t="s" s="39">
        <v>443</v>
      </c>
      <c r="B60" t="s" s="39">
        <v>444</v>
      </c>
      <c r="C60" t="s" s="39">
        <v>212</v>
      </c>
      <c r="D60" t="s" s="40">
        <v>213</v>
      </c>
      <c r="E60" t="s" s="42">
        <v>445</v>
      </c>
      <c r="F60" t="s" s="31">
        <v>409</v>
      </c>
      <c r="G60" t="s" s="31">
        <v>409</v>
      </c>
      <c r="H60" t="s" s="31">
        <v>414</v>
      </c>
      <c r="I60" s="29">
        <v>0</v>
      </c>
      <c r="J60" s="29">
        <v>6</v>
      </c>
      <c r="K60" s="29">
        <f>SUM(I60:J60)</f>
        <v>6</v>
      </c>
    </row>
    <row r="61" ht="14.15" customHeight="1">
      <c r="A61" t="s" s="39">
        <v>443</v>
      </c>
      <c r="B61" t="s" s="39">
        <v>444</v>
      </c>
      <c r="C61" t="s" s="39">
        <v>113</v>
      </c>
      <c r="D61" t="s" s="40">
        <v>115</v>
      </c>
      <c r="E61" t="s" s="42">
        <v>445</v>
      </c>
      <c r="F61" t="s" s="31">
        <v>409</v>
      </c>
      <c r="G61" t="s" s="31">
        <v>409</v>
      </c>
      <c r="H61" t="s" s="31">
        <v>414</v>
      </c>
      <c r="I61" s="29">
        <v>0</v>
      </c>
      <c r="J61" s="29">
        <v>200</v>
      </c>
      <c r="K61" s="29">
        <f>SUM(I61:J61)</f>
        <v>200</v>
      </c>
    </row>
    <row r="62" ht="14.15" customHeight="1">
      <c r="A62" t="s" s="39">
        <v>443</v>
      </c>
      <c r="B62" t="s" s="39">
        <v>444</v>
      </c>
      <c r="C62" t="s" s="39">
        <v>117</v>
      </c>
      <c r="D62" t="s" s="40">
        <v>34</v>
      </c>
      <c r="E62" t="s" s="42">
        <v>445</v>
      </c>
      <c r="F62" t="s" s="31">
        <v>409</v>
      </c>
      <c r="G62" t="s" s="31">
        <v>409</v>
      </c>
      <c r="H62" t="s" s="31">
        <v>414</v>
      </c>
      <c r="I62" s="29">
        <v>0</v>
      </c>
      <c r="J62" s="29">
        <v>100</v>
      </c>
      <c r="K62" s="29">
        <f>SUM(I62:J62)</f>
        <v>100</v>
      </c>
    </row>
    <row r="63" ht="14.15" customHeight="1">
      <c r="A63" t="s" s="39">
        <v>446</v>
      </c>
      <c r="B63" t="s" s="39">
        <v>447</v>
      </c>
      <c r="C63" t="s" s="39">
        <v>212</v>
      </c>
      <c r="D63" t="s" s="40">
        <v>213</v>
      </c>
      <c r="E63" t="s" s="42">
        <v>448</v>
      </c>
      <c r="F63" t="s" s="31">
        <v>409</v>
      </c>
      <c r="G63" t="s" s="31">
        <v>419</v>
      </c>
      <c r="H63" t="s" s="31">
        <v>414</v>
      </c>
      <c r="I63" s="29">
        <v>0</v>
      </c>
      <c r="J63" s="29">
        <v>552</v>
      </c>
      <c r="K63" s="29">
        <f>SUM(I63:J63)</f>
        <v>552</v>
      </c>
    </row>
    <row r="64" ht="14.15" customHeight="1">
      <c r="A64" t="s" s="39">
        <v>449</v>
      </c>
      <c r="B64" t="s" s="39">
        <v>450</v>
      </c>
      <c r="C64" t="s" s="39">
        <v>119</v>
      </c>
      <c r="D64" t="s" s="40">
        <v>120</v>
      </c>
      <c r="E64" t="s" s="42">
        <v>451</v>
      </c>
      <c r="F64" t="s" s="31">
        <v>409</v>
      </c>
      <c r="G64" t="s" s="31">
        <v>419</v>
      </c>
      <c r="H64" t="s" s="31">
        <v>410</v>
      </c>
      <c r="I64" s="29">
        <v>0</v>
      </c>
      <c r="J64" s="29">
        <v>99</v>
      </c>
      <c r="K64" s="29">
        <f>SUM(I64:J64)</f>
        <v>99</v>
      </c>
    </row>
    <row r="65" ht="14.15" customHeight="1">
      <c r="A65" t="s" s="39">
        <v>449</v>
      </c>
      <c r="B65" t="s" s="39">
        <v>450</v>
      </c>
      <c r="C65" t="s" s="39">
        <v>452</v>
      </c>
      <c r="D65" t="s" s="40">
        <v>453</v>
      </c>
      <c r="E65" t="s" s="42">
        <v>451</v>
      </c>
      <c r="F65" t="s" s="31">
        <v>409</v>
      </c>
      <c r="G65" t="s" s="31">
        <v>419</v>
      </c>
      <c r="H65" t="s" s="31">
        <v>410</v>
      </c>
      <c r="I65" s="29">
        <v>0</v>
      </c>
      <c r="J65" s="29">
        <v>99</v>
      </c>
      <c r="K65" s="29">
        <f>SUM(I65:J65)</f>
        <v>99</v>
      </c>
    </row>
    <row r="66" ht="14.15" customHeight="1">
      <c r="A66" t="s" s="39">
        <v>449</v>
      </c>
      <c r="B66" t="s" s="39">
        <v>450</v>
      </c>
      <c r="C66" t="s" s="39">
        <v>212</v>
      </c>
      <c r="D66" t="s" s="40">
        <v>213</v>
      </c>
      <c r="E66" t="s" s="42">
        <v>451</v>
      </c>
      <c r="F66" t="s" s="31">
        <v>409</v>
      </c>
      <c r="G66" t="s" s="31">
        <v>419</v>
      </c>
      <c r="H66" t="s" s="31">
        <v>410</v>
      </c>
      <c r="I66" s="29">
        <v>0</v>
      </c>
      <c r="J66" s="29">
        <v>372</v>
      </c>
      <c r="K66" s="29">
        <f>SUM(I66:J66)</f>
        <v>372</v>
      </c>
    </row>
    <row r="67" ht="14.15" customHeight="1">
      <c r="A67" t="s" s="39">
        <v>454</v>
      </c>
      <c r="B67" t="s" s="39">
        <v>455</v>
      </c>
      <c r="C67" t="s" s="39">
        <v>212</v>
      </c>
      <c r="D67" t="s" s="40">
        <v>213</v>
      </c>
      <c r="E67" t="s" s="42">
        <v>456</v>
      </c>
      <c r="F67" t="s" s="31">
        <v>409</v>
      </c>
      <c r="G67" t="s" s="31">
        <v>419</v>
      </c>
      <c r="H67" t="s" s="31">
        <v>410</v>
      </c>
      <c r="I67" s="29">
        <v>0</v>
      </c>
      <c r="J67" s="29">
        <v>70</v>
      </c>
      <c r="K67" s="29">
        <f>SUM(I67:J67)</f>
        <v>70</v>
      </c>
    </row>
    <row r="68" ht="14.15" customHeight="1">
      <c r="A68" t="s" s="39">
        <v>454</v>
      </c>
      <c r="B68" t="s" s="39">
        <v>455</v>
      </c>
      <c r="C68" t="s" s="39">
        <v>70</v>
      </c>
      <c r="D68" t="s" s="40">
        <v>72</v>
      </c>
      <c r="E68" t="s" s="42">
        <v>456</v>
      </c>
      <c r="F68" t="s" s="31">
        <v>409</v>
      </c>
      <c r="G68" t="s" s="31">
        <v>419</v>
      </c>
      <c r="H68" t="s" s="31">
        <v>410</v>
      </c>
      <c r="I68" s="29">
        <v>0</v>
      </c>
      <c r="J68" s="29">
        <v>15</v>
      </c>
      <c r="K68" s="29">
        <f>SUM(I68:J68)</f>
        <v>15</v>
      </c>
    </row>
    <row r="69" ht="14.15" customHeight="1">
      <c r="A69" t="s" s="39">
        <v>454</v>
      </c>
      <c r="B69" t="s" s="39">
        <v>455</v>
      </c>
      <c r="C69" t="s" s="39">
        <v>70</v>
      </c>
      <c r="D69" t="s" s="40">
        <v>72</v>
      </c>
      <c r="E69" t="s" s="42">
        <v>456</v>
      </c>
      <c r="F69" t="s" s="31">
        <v>409</v>
      </c>
      <c r="G69" t="s" s="31">
        <v>419</v>
      </c>
      <c r="H69" t="s" s="31">
        <v>410</v>
      </c>
      <c r="I69" s="29">
        <v>0</v>
      </c>
      <c r="J69" s="29">
        <v>3</v>
      </c>
      <c r="K69" s="29">
        <f>SUM(I69:J69)</f>
        <v>3</v>
      </c>
    </row>
    <row r="70" ht="14.15" customHeight="1">
      <c r="A70" t="s" s="39">
        <v>454</v>
      </c>
      <c r="B70" t="s" s="39">
        <v>455</v>
      </c>
      <c r="C70" t="s" s="39">
        <v>119</v>
      </c>
      <c r="D70" t="s" s="40">
        <v>120</v>
      </c>
      <c r="E70" t="s" s="42">
        <v>456</v>
      </c>
      <c r="F70" t="s" s="31">
        <v>409</v>
      </c>
      <c r="G70" t="s" s="31">
        <v>419</v>
      </c>
      <c r="H70" t="s" s="31">
        <v>410</v>
      </c>
      <c r="I70" s="29">
        <v>0</v>
      </c>
      <c r="J70" s="29">
        <v>20</v>
      </c>
      <c r="K70" s="29">
        <f>SUM(I70:J70)</f>
        <v>20</v>
      </c>
    </row>
    <row r="71" ht="14.15" customHeight="1">
      <c r="A71" t="s" s="39">
        <v>454</v>
      </c>
      <c r="B71" t="s" s="39">
        <v>455</v>
      </c>
      <c r="C71" t="s" s="39">
        <v>152</v>
      </c>
      <c r="D71" t="s" s="40">
        <v>99</v>
      </c>
      <c r="E71" t="s" s="42">
        <v>456</v>
      </c>
      <c r="F71" t="s" s="31">
        <v>409</v>
      </c>
      <c r="G71" t="s" s="31">
        <v>419</v>
      </c>
      <c r="H71" t="s" s="31">
        <v>410</v>
      </c>
      <c r="I71" s="29">
        <v>0</v>
      </c>
      <c r="J71" s="29">
        <v>3</v>
      </c>
      <c r="K71" s="29">
        <f>SUM(I71:J71)</f>
        <v>3</v>
      </c>
    </row>
    <row r="72" ht="14.15" customHeight="1">
      <c r="A72" t="s" s="39">
        <v>454</v>
      </c>
      <c r="B72" t="s" s="39">
        <v>455</v>
      </c>
      <c r="C72" t="s" s="39">
        <v>154</v>
      </c>
      <c r="D72" t="s" s="40">
        <v>28</v>
      </c>
      <c r="E72" t="s" s="42">
        <v>456</v>
      </c>
      <c r="F72" t="s" s="31">
        <v>409</v>
      </c>
      <c r="G72" t="s" s="31">
        <v>419</v>
      </c>
      <c r="H72" t="s" s="31">
        <v>410</v>
      </c>
      <c r="I72" s="29">
        <v>0</v>
      </c>
      <c r="J72" s="29">
        <v>6</v>
      </c>
      <c r="K72" s="29">
        <f>SUM(I72:J72)</f>
        <v>6</v>
      </c>
    </row>
    <row r="73" ht="14.15" customHeight="1">
      <c r="A73" t="s" s="39">
        <v>454</v>
      </c>
      <c r="B73" t="s" s="39">
        <v>455</v>
      </c>
      <c r="C73" t="s" s="39">
        <v>169</v>
      </c>
      <c r="D73" t="s" s="40">
        <v>170</v>
      </c>
      <c r="E73" t="s" s="42">
        <v>456</v>
      </c>
      <c r="F73" t="s" s="31">
        <v>409</v>
      </c>
      <c r="G73" t="s" s="31">
        <v>419</v>
      </c>
      <c r="H73" t="s" s="31">
        <v>410</v>
      </c>
      <c r="I73" s="29">
        <v>0</v>
      </c>
      <c r="J73" s="29">
        <v>18</v>
      </c>
      <c r="K73" s="29">
        <f>SUM(I73:J73)</f>
        <v>18</v>
      </c>
    </row>
    <row r="74" ht="14.15" customHeight="1">
      <c r="A74" t="s" s="39">
        <v>454</v>
      </c>
      <c r="B74" t="s" s="39">
        <v>455</v>
      </c>
      <c r="C74" t="s" s="39">
        <v>48</v>
      </c>
      <c r="D74" t="s" s="40">
        <v>11</v>
      </c>
      <c r="E74" t="s" s="42">
        <v>456</v>
      </c>
      <c r="F74" t="s" s="31">
        <v>409</v>
      </c>
      <c r="G74" t="s" s="31">
        <v>419</v>
      </c>
      <c r="H74" t="s" s="31">
        <v>410</v>
      </c>
      <c r="I74" s="29">
        <v>0</v>
      </c>
      <c r="J74" s="29">
        <v>1</v>
      </c>
      <c r="K74" s="29">
        <f>SUM(I74:J74)</f>
        <v>1</v>
      </c>
    </row>
    <row r="75" ht="14.15" customHeight="1">
      <c r="A75" t="s" s="39">
        <v>454</v>
      </c>
      <c r="B75" t="s" s="39">
        <v>455</v>
      </c>
      <c r="C75" t="s" s="39">
        <v>215</v>
      </c>
      <c r="D75" t="s" s="40">
        <v>457</v>
      </c>
      <c r="E75" t="s" s="42">
        <v>456</v>
      </c>
      <c r="F75" t="s" s="31">
        <v>409</v>
      </c>
      <c r="G75" t="s" s="31">
        <v>419</v>
      </c>
      <c r="H75" t="s" s="31">
        <v>410</v>
      </c>
      <c r="I75" s="29">
        <v>0</v>
      </c>
      <c r="J75" s="29">
        <v>175</v>
      </c>
      <c r="K75" s="29">
        <f>SUM(I75:J75)</f>
        <v>175</v>
      </c>
    </row>
    <row r="76" ht="14.15" customHeight="1">
      <c r="A76" t="s" s="39">
        <v>454</v>
      </c>
      <c r="B76" t="s" s="39">
        <v>455</v>
      </c>
      <c r="C76" t="s" s="39">
        <v>229</v>
      </c>
      <c r="D76" t="s" s="40">
        <v>230</v>
      </c>
      <c r="E76" t="s" s="42">
        <v>456</v>
      </c>
      <c r="F76" t="s" s="31">
        <v>409</v>
      </c>
      <c r="G76" t="s" s="31">
        <v>419</v>
      </c>
      <c r="H76" t="s" s="31">
        <v>410</v>
      </c>
      <c r="I76" s="29">
        <v>0</v>
      </c>
      <c r="J76" s="29">
        <v>411</v>
      </c>
      <c r="K76" s="29">
        <f>SUM(I76:J76)</f>
        <v>411</v>
      </c>
    </row>
    <row r="77" ht="14.15" customHeight="1">
      <c r="A77" t="s" s="39">
        <v>458</v>
      </c>
      <c r="B77" t="s" s="39">
        <v>459</v>
      </c>
      <c r="C77" t="s" s="39">
        <v>104</v>
      </c>
      <c r="D77" t="s" s="40">
        <v>28</v>
      </c>
      <c r="E77" t="s" s="42">
        <v>460</v>
      </c>
      <c r="F77" t="s" s="31">
        <v>409</v>
      </c>
      <c r="G77" t="s" s="31">
        <v>419</v>
      </c>
      <c r="H77" t="s" s="31">
        <v>410</v>
      </c>
      <c r="I77" s="29">
        <v>0</v>
      </c>
      <c r="J77" s="29">
        <v>70</v>
      </c>
      <c r="K77" s="29">
        <f>SUM(I77:J77)</f>
        <v>70</v>
      </c>
    </row>
    <row r="78" ht="14.15" customHeight="1">
      <c r="A78" t="s" s="39">
        <v>458</v>
      </c>
      <c r="B78" t="s" s="39">
        <v>459</v>
      </c>
      <c r="C78" t="s" s="39">
        <v>104</v>
      </c>
      <c r="D78" t="s" s="40">
        <v>28</v>
      </c>
      <c r="E78" t="s" s="42">
        <v>460</v>
      </c>
      <c r="F78" t="s" s="31">
        <v>409</v>
      </c>
      <c r="G78" t="s" s="31">
        <v>419</v>
      </c>
      <c r="H78" t="s" s="31">
        <v>410</v>
      </c>
      <c r="I78" s="29">
        <v>0</v>
      </c>
      <c r="J78" s="29">
        <v>238</v>
      </c>
      <c r="K78" s="29">
        <f>SUM(I78:J78)</f>
        <v>238</v>
      </c>
    </row>
    <row r="79" ht="14.15" customHeight="1">
      <c r="A79" t="s" s="39">
        <v>458</v>
      </c>
      <c r="B79" t="s" s="39">
        <v>459</v>
      </c>
      <c r="C79" t="s" s="39">
        <v>452</v>
      </c>
      <c r="D79" t="s" s="40">
        <v>453</v>
      </c>
      <c r="E79" t="s" s="42">
        <v>460</v>
      </c>
      <c r="F79" t="s" s="31">
        <v>409</v>
      </c>
      <c r="G79" t="s" s="31">
        <v>419</v>
      </c>
      <c r="H79" t="s" s="31">
        <v>410</v>
      </c>
      <c r="I79" s="29">
        <v>0</v>
      </c>
      <c r="J79" s="29">
        <v>20</v>
      </c>
      <c r="K79" s="29">
        <f>SUM(I79:J79)</f>
        <v>20</v>
      </c>
    </row>
    <row r="80" ht="14.15" customHeight="1">
      <c r="A80" t="s" s="39">
        <v>458</v>
      </c>
      <c r="B80" t="s" s="39">
        <v>459</v>
      </c>
      <c r="C80" t="s" s="39">
        <v>217</v>
      </c>
      <c r="D80" t="s" s="40">
        <v>218</v>
      </c>
      <c r="E80" t="s" s="42">
        <v>460</v>
      </c>
      <c r="F80" t="s" s="31">
        <v>409</v>
      </c>
      <c r="G80" t="s" s="31">
        <v>419</v>
      </c>
      <c r="H80" t="s" s="31">
        <v>410</v>
      </c>
      <c r="I80" s="29">
        <v>0</v>
      </c>
      <c r="J80" s="29">
        <v>200</v>
      </c>
      <c r="K80" s="29">
        <f>SUM(I80:J80)</f>
        <v>200</v>
      </c>
    </row>
    <row r="81" ht="14.15" customHeight="1">
      <c r="A81" t="s" s="39">
        <v>458</v>
      </c>
      <c r="B81" t="s" s="39">
        <v>459</v>
      </c>
      <c r="C81" t="s" s="39">
        <v>220</v>
      </c>
      <c r="D81" t="s" s="40">
        <v>221</v>
      </c>
      <c r="E81" t="s" s="42">
        <v>460</v>
      </c>
      <c r="F81" t="s" s="31">
        <v>409</v>
      </c>
      <c r="G81" t="s" s="31">
        <v>419</v>
      </c>
      <c r="H81" t="s" s="31">
        <v>410</v>
      </c>
      <c r="I81" s="29">
        <v>0</v>
      </c>
      <c r="J81" s="29">
        <v>196</v>
      </c>
      <c r="K81" s="29">
        <f>SUM(I81:J81)</f>
        <v>196</v>
      </c>
    </row>
    <row r="82" ht="14.15" customHeight="1">
      <c r="A82" t="s" s="39">
        <v>461</v>
      </c>
      <c r="B82" t="s" s="39">
        <v>462</v>
      </c>
      <c r="C82" t="s" s="39">
        <v>82</v>
      </c>
      <c r="D82" t="s" s="40">
        <v>84</v>
      </c>
      <c r="E82" t="s" s="42">
        <v>463</v>
      </c>
      <c r="F82" t="s" s="31">
        <v>409</v>
      </c>
      <c r="G82" t="s" s="31">
        <v>419</v>
      </c>
      <c r="H82" t="s" s="31">
        <v>414</v>
      </c>
      <c r="I82" s="29">
        <v>0</v>
      </c>
      <c r="J82" s="29">
        <v>188</v>
      </c>
      <c r="K82" s="29">
        <f>SUM(I82:J82)</f>
        <v>188</v>
      </c>
    </row>
    <row r="83" ht="14.15" customHeight="1">
      <c r="A83" t="s" s="39">
        <v>461</v>
      </c>
      <c r="B83" t="s" s="39">
        <v>462</v>
      </c>
      <c r="C83" t="s" s="39">
        <v>74</v>
      </c>
      <c r="D83" t="s" s="40">
        <v>76</v>
      </c>
      <c r="E83" t="s" s="42">
        <v>463</v>
      </c>
      <c r="F83" t="s" s="31">
        <v>409</v>
      </c>
      <c r="G83" t="s" s="31">
        <v>419</v>
      </c>
      <c r="H83" t="s" s="31">
        <v>414</v>
      </c>
      <c r="I83" s="29">
        <v>0</v>
      </c>
      <c r="J83" s="29">
        <v>12</v>
      </c>
      <c r="K83" s="29">
        <f>SUM(I83:J83)</f>
        <v>12</v>
      </c>
    </row>
    <row r="84" ht="14.15" customHeight="1">
      <c r="A84" t="s" s="39">
        <v>461</v>
      </c>
      <c r="B84" t="s" s="39">
        <v>462</v>
      </c>
      <c r="C84" t="s" s="39">
        <v>235</v>
      </c>
      <c r="D84" t="s" s="40">
        <v>236</v>
      </c>
      <c r="E84" t="s" s="42">
        <v>463</v>
      </c>
      <c r="F84" t="s" s="31">
        <v>409</v>
      </c>
      <c r="G84" t="s" s="31">
        <v>419</v>
      </c>
      <c r="H84" t="s" s="31">
        <v>414</v>
      </c>
      <c r="I84" s="29">
        <v>0</v>
      </c>
      <c r="J84" s="29">
        <v>395</v>
      </c>
      <c r="K84" s="29">
        <f>SUM(I84:J84)</f>
        <v>395</v>
      </c>
    </row>
    <row r="85" ht="14.15" customHeight="1">
      <c r="A85" t="s" s="39">
        <v>461</v>
      </c>
      <c r="B85" t="s" s="39">
        <v>462</v>
      </c>
      <c r="C85" t="s" s="39">
        <v>464</v>
      </c>
      <c r="D85" t="s" s="40">
        <v>236</v>
      </c>
      <c r="E85" t="s" s="42">
        <v>463</v>
      </c>
      <c r="F85" t="s" s="31">
        <v>409</v>
      </c>
      <c r="G85" t="s" s="31">
        <v>419</v>
      </c>
      <c r="H85" t="s" s="31">
        <v>414</v>
      </c>
      <c r="I85" s="29">
        <v>0</v>
      </c>
      <c r="J85" s="29">
        <v>395</v>
      </c>
      <c r="K85" s="29">
        <f>SUM(I85:J85)</f>
        <v>395</v>
      </c>
    </row>
    <row r="86" ht="14.15" customHeight="1">
      <c r="A86" t="s" s="39">
        <v>461</v>
      </c>
      <c r="B86" t="s" s="39">
        <v>462</v>
      </c>
      <c r="C86" t="s" s="39">
        <v>465</v>
      </c>
      <c r="D86" t="s" s="40">
        <v>466</v>
      </c>
      <c r="E86" t="s" s="42">
        <v>463</v>
      </c>
      <c r="F86" t="s" s="31">
        <v>409</v>
      </c>
      <c r="G86" t="s" s="31">
        <v>419</v>
      </c>
      <c r="H86" t="s" s="31">
        <v>414</v>
      </c>
      <c r="I86" s="29">
        <v>0</v>
      </c>
      <c r="J86" s="29">
        <v>50</v>
      </c>
      <c r="K86" s="29">
        <f>SUM(I86:J86)</f>
        <v>50</v>
      </c>
    </row>
    <row r="87" ht="14.15" customHeight="1">
      <c r="A87" t="s" s="39">
        <v>461</v>
      </c>
      <c r="B87" t="s" s="39">
        <v>462</v>
      </c>
      <c r="C87" t="s" s="39">
        <v>467</v>
      </c>
      <c r="D87" t="s" s="40">
        <v>466</v>
      </c>
      <c r="E87" t="s" s="42">
        <v>463</v>
      </c>
      <c r="F87" t="s" s="31">
        <v>409</v>
      </c>
      <c r="G87" t="s" s="31">
        <v>419</v>
      </c>
      <c r="H87" t="s" s="31">
        <v>414</v>
      </c>
      <c r="I87" s="29">
        <v>0</v>
      </c>
      <c r="J87" s="29">
        <v>30</v>
      </c>
      <c r="K87" s="29">
        <f>SUM(I87:J87)</f>
        <v>30</v>
      </c>
    </row>
    <row r="88" ht="14.15" customHeight="1">
      <c r="A88" t="s" s="39">
        <v>461</v>
      </c>
      <c r="B88" t="s" s="39">
        <v>462</v>
      </c>
      <c r="C88" t="s" s="39">
        <v>468</v>
      </c>
      <c r="D88" t="s" s="40">
        <v>469</v>
      </c>
      <c r="E88" t="s" s="42">
        <v>463</v>
      </c>
      <c r="F88" t="s" s="31">
        <v>409</v>
      </c>
      <c r="G88" t="s" s="31">
        <v>419</v>
      </c>
      <c r="H88" t="s" s="31">
        <v>414</v>
      </c>
      <c r="I88" s="29">
        <v>0</v>
      </c>
      <c r="J88" s="29">
        <v>8</v>
      </c>
      <c r="K88" s="29">
        <f>SUM(I88:J88)</f>
        <v>8</v>
      </c>
    </row>
    <row r="89" ht="14.15" customHeight="1">
      <c r="A89" t="s" s="39">
        <v>461</v>
      </c>
      <c r="B89" t="s" s="39">
        <v>462</v>
      </c>
      <c r="C89" t="s" s="39">
        <v>468</v>
      </c>
      <c r="D89" t="s" s="40">
        <v>469</v>
      </c>
      <c r="E89" t="s" s="42">
        <v>463</v>
      </c>
      <c r="F89" t="s" s="31">
        <v>409</v>
      </c>
      <c r="G89" t="s" s="31">
        <v>419</v>
      </c>
      <c r="H89" t="s" s="31">
        <v>414</v>
      </c>
      <c r="I89" s="29">
        <v>0</v>
      </c>
      <c r="J89" s="29">
        <v>5</v>
      </c>
      <c r="K89" s="29">
        <f>SUM(I89:J89)</f>
        <v>5</v>
      </c>
    </row>
    <row r="90" ht="14.15" customHeight="1">
      <c r="A90" t="s" s="39">
        <v>461</v>
      </c>
      <c r="B90" t="s" s="39">
        <v>462</v>
      </c>
      <c r="C90" t="s" s="39">
        <v>470</v>
      </c>
      <c r="D90" t="s" s="40">
        <v>471</v>
      </c>
      <c r="E90" t="s" s="42">
        <v>463</v>
      </c>
      <c r="F90" t="s" s="31">
        <v>409</v>
      </c>
      <c r="G90" t="s" s="31">
        <v>419</v>
      </c>
      <c r="H90" t="s" s="31">
        <v>414</v>
      </c>
      <c r="I90" s="29">
        <v>0</v>
      </c>
      <c r="J90" s="29">
        <v>1</v>
      </c>
      <c r="K90" s="29">
        <f>SUM(I90:J90)</f>
        <v>1</v>
      </c>
    </row>
    <row r="91" ht="14.15" customHeight="1">
      <c r="A91" t="s" s="39">
        <v>461</v>
      </c>
      <c r="B91" t="s" s="39">
        <v>462</v>
      </c>
      <c r="C91" t="s" s="39">
        <v>472</v>
      </c>
      <c r="D91" t="s" s="40">
        <v>471</v>
      </c>
      <c r="E91" t="s" s="42">
        <v>463</v>
      </c>
      <c r="F91" t="s" s="31">
        <v>409</v>
      </c>
      <c r="G91" t="s" s="31">
        <v>419</v>
      </c>
      <c r="H91" t="s" s="31">
        <v>414</v>
      </c>
      <c r="I91" s="29">
        <v>0</v>
      </c>
      <c r="J91" s="29">
        <v>17</v>
      </c>
      <c r="K91" s="29">
        <f>SUM(I91:J91)</f>
        <v>17</v>
      </c>
    </row>
    <row r="92" ht="14.15" customHeight="1">
      <c r="A92" t="s" s="39">
        <v>461</v>
      </c>
      <c r="B92" t="s" s="39">
        <v>462</v>
      </c>
      <c r="C92" t="s" s="39">
        <v>473</v>
      </c>
      <c r="D92" t="s" s="40">
        <v>474</v>
      </c>
      <c r="E92" t="s" s="42">
        <v>463</v>
      </c>
      <c r="F92" t="s" s="31">
        <v>409</v>
      </c>
      <c r="G92" t="s" s="31">
        <v>419</v>
      </c>
      <c r="H92" t="s" s="31">
        <v>414</v>
      </c>
      <c r="I92" s="29">
        <v>0</v>
      </c>
      <c r="J92" s="29">
        <v>4</v>
      </c>
      <c r="K92" s="29">
        <f>SUM(I92:J92)</f>
        <v>4</v>
      </c>
    </row>
    <row r="93" ht="14.15" customHeight="1">
      <c r="A93" t="s" s="39">
        <v>461</v>
      </c>
      <c r="B93" t="s" s="39">
        <v>462</v>
      </c>
      <c r="C93" t="s" s="39">
        <v>473</v>
      </c>
      <c r="D93" t="s" s="40">
        <v>474</v>
      </c>
      <c r="E93" t="s" s="42">
        <v>463</v>
      </c>
      <c r="F93" t="s" s="31">
        <v>409</v>
      </c>
      <c r="G93" t="s" s="31">
        <v>419</v>
      </c>
      <c r="H93" t="s" s="31">
        <v>414</v>
      </c>
      <c r="I93" s="29">
        <v>0</v>
      </c>
      <c r="J93" s="29">
        <v>1</v>
      </c>
      <c r="K93" s="29">
        <f>SUM(I93:J93)</f>
        <v>1</v>
      </c>
    </row>
    <row r="94" ht="14.15" customHeight="1">
      <c r="A94" t="s" s="39">
        <v>475</v>
      </c>
      <c r="B94" t="s" s="39">
        <v>476</v>
      </c>
      <c r="C94" t="s" s="39">
        <v>48</v>
      </c>
      <c r="D94" t="s" s="40">
        <v>11</v>
      </c>
      <c r="E94" t="s" s="44">
        <v>477</v>
      </c>
      <c r="F94" t="s" s="31">
        <v>419</v>
      </c>
      <c r="G94" t="s" s="31">
        <v>419</v>
      </c>
      <c r="H94" s="45"/>
      <c r="I94" s="29">
        <v>30</v>
      </c>
      <c r="J94" s="29">
        <v>0</v>
      </c>
      <c r="K94" s="29">
        <f>SUM(I94:J94)</f>
        <v>30</v>
      </c>
    </row>
    <row r="95" ht="14.15" customHeight="1">
      <c r="A95" t="s" s="39">
        <v>475</v>
      </c>
      <c r="B95" t="s" s="39">
        <v>476</v>
      </c>
      <c r="C95" t="s" s="39">
        <v>67</v>
      </c>
      <c r="D95" t="s" s="40">
        <v>22</v>
      </c>
      <c r="E95" t="s" s="44">
        <v>477</v>
      </c>
      <c r="F95" t="s" s="31">
        <v>419</v>
      </c>
      <c r="G95" t="s" s="31">
        <v>419</v>
      </c>
      <c r="H95" s="45"/>
      <c r="I95" s="29">
        <v>34</v>
      </c>
      <c r="J95" s="29">
        <v>0</v>
      </c>
      <c r="K95" s="29">
        <f>SUM(I95:J95)</f>
        <v>34</v>
      </c>
    </row>
    <row r="96" ht="14.15" customHeight="1">
      <c r="A96" t="s" s="39">
        <v>475</v>
      </c>
      <c r="B96" t="s" s="39">
        <v>476</v>
      </c>
      <c r="C96" t="s" s="39">
        <v>134</v>
      </c>
      <c r="D96" t="s" s="40">
        <v>136</v>
      </c>
      <c r="E96" t="s" s="44">
        <v>477</v>
      </c>
      <c r="F96" t="s" s="31">
        <v>419</v>
      </c>
      <c r="G96" t="s" s="31">
        <v>419</v>
      </c>
      <c r="H96" s="45"/>
      <c r="I96" s="29">
        <v>40</v>
      </c>
      <c r="J96" s="29">
        <v>0</v>
      </c>
      <c r="K96" s="29">
        <f>SUM(I96:J96)</f>
        <v>40</v>
      </c>
    </row>
    <row r="97" ht="14.15" customHeight="1">
      <c r="A97" t="s" s="39">
        <v>475</v>
      </c>
      <c r="B97" t="s" s="39">
        <v>476</v>
      </c>
      <c r="C97" t="s" s="39">
        <v>74</v>
      </c>
      <c r="D97" t="s" s="40">
        <v>76</v>
      </c>
      <c r="E97" t="s" s="44">
        <v>477</v>
      </c>
      <c r="F97" t="s" s="31">
        <v>419</v>
      </c>
      <c r="G97" t="s" s="31">
        <v>419</v>
      </c>
      <c r="H97" s="45"/>
      <c r="I97" s="29">
        <v>18</v>
      </c>
      <c r="J97" s="29">
        <v>0</v>
      </c>
      <c r="K97" s="29">
        <f>SUM(I97:J97)</f>
        <v>18</v>
      </c>
    </row>
    <row r="98" ht="14.15" customHeight="1">
      <c r="A98" t="s" s="39">
        <v>475</v>
      </c>
      <c r="B98" t="s" s="39">
        <v>476</v>
      </c>
      <c r="C98" t="s" s="39">
        <v>104</v>
      </c>
      <c r="D98" t="s" s="40">
        <v>28</v>
      </c>
      <c r="E98" t="s" s="44">
        <v>477</v>
      </c>
      <c r="F98" t="s" s="31">
        <v>419</v>
      </c>
      <c r="G98" t="s" s="31">
        <v>419</v>
      </c>
      <c r="H98" s="45"/>
      <c r="I98" s="29">
        <v>100</v>
      </c>
      <c r="J98" s="29">
        <v>0</v>
      </c>
      <c r="K98" s="29">
        <f>SUM(I98:J98)</f>
        <v>100</v>
      </c>
    </row>
    <row r="99" ht="14.15" customHeight="1">
      <c r="A99" t="s" s="39">
        <v>475</v>
      </c>
      <c r="B99" t="s" s="39">
        <v>476</v>
      </c>
      <c r="C99" t="s" s="39">
        <v>229</v>
      </c>
      <c r="D99" t="s" s="40">
        <v>230</v>
      </c>
      <c r="E99" t="s" s="44">
        <v>477</v>
      </c>
      <c r="F99" t="s" s="31">
        <v>419</v>
      </c>
      <c r="G99" t="s" s="31">
        <v>419</v>
      </c>
      <c r="H99" s="45"/>
      <c r="I99" s="29">
        <v>1</v>
      </c>
      <c r="J99" s="29">
        <v>0</v>
      </c>
      <c r="K99" s="29">
        <f>SUM(I99:J99)</f>
        <v>1</v>
      </c>
    </row>
    <row r="100" ht="14.15" customHeight="1">
      <c r="A100" t="s" s="39">
        <v>475</v>
      </c>
      <c r="B100" t="s" s="39">
        <v>476</v>
      </c>
      <c r="C100" t="s" s="39">
        <v>220</v>
      </c>
      <c r="D100" t="s" s="40">
        <v>221</v>
      </c>
      <c r="E100" t="s" s="44">
        <v>477</v>
      </c>
      <c r="F100" t="s" s="31">
        <v>419</v>
      </c>
      <c r="G100" t="s" s="31">
        <v>419</v>
      </c>
      <c r="H100" s="45"/>
      <c r="I100" s="29">
        <v>491</v>
      </c>
      <c r="J100" s="29">
        <v>0</v>
      </c>
      <c r="K100" s="29">
        <f>SUM(I100:J100)</f>
        <v>491</v>
      </c>
    </row>
    <row r="101" ht="14.15" customHeight="1">
      <c r="A101" t="s" s="39">
        <v>478</v>
      </c>
      <c r="B101" t="s" s="39">
        <v>479</v>
      </c>
      <c r="C101" t="s" s="39">
        <v>131</v>
      </c>
      <c r="D101" t="s" s="40">
        <v>132</v>
      </c>
      <c r="E101" t="s" s="44">
        <v>480</v>
      </c>
      <c r="F101" t="s" s="31">
        <v>419</v>
      </c>
      <c r="G101" t="s" s="31">
        <v>419</v>
      </c>
      <c r="H101" s="45"/>
      <c r="I101" s="29">
        <v>188</v>
      </c>
      <c r="J101" s="29">
        <v>0</v>
      </c>
      <c r="K101" s="29">
        <f>SUM(I101:J101)</f>
        <v>188</v>
      </c>
    </row>
    <row r="102" ht="14.15" customHeight="1">
      <c r="A102" t="s" s="39">
        <v>478</v>
      </c>
      <c r="B102" t="s" s="39">
        <v>479</v>
      </c>
      <c r="C102" t="s" s="39">
        <v>95</v>
      </c>
      <c r="D102" t="s" s="40">
        <v>25</v>
      </c>
      <c r="E102" t="s" s="44">
        <v>480</v>
      </c>
      <c r="F102" t="s" s="31">
        <v>419</v>
      </c>
      <c r="G102" t="s" s="31">
        <v>419</v>
      </c>
      <c r="H102" s="45"/>
      <c r="I102" s="29">
        <v>364</v>
      </c>
      <c r="J102" s="29">
        <v>0</v>
      </c>
      <c r="K102" s="29">
        <f>SUM(I102:J102)</f>
        <v>364</v>
      </c>
    </row>
    <row r="103" ht="14.15" customHeight="1">
      <c r="A103" t="s" s="39">
        <v>481</v>
      </c>
      <c r="B103" t="s" s="39">
        <v>482</v>
      </c>
      <c r="C103" t="s" s="39">
        <v>215</v>
      </c>
      <c r="D103" t="s" s="40">
        <v>457</v>
      </c>
      <c r="E103" t="s" s="44">
        <v>483</v>
      </c>
      <c r="F103" t="s" s="31">
        <v>419</v>
      </c>
      <c r="G103" t="s" s="31">
        <v>419</v>
      </c>
      <c r="H103" s="45"/>
      <c r="I103" s="29">
        <v>500</v>
      </c>
      <c r="J103" s="29">
        <v>0</v>
      </c>
      <c r="K103" s="29">
        <f>SUM(I103:J103)</f>
        <v>500</v>
      </c>
    </row>
    <row r="104" ht="14.15" customHeight="1">
      <c r="A104" t="s" s="39">
        <v>481</v>
      </c>
      <c r="B104" t="s" s="39">
        <v>482</v>
      </c>
      <c r="C104" t="s" s="39">
        <v>217</v>
      </c>
      <c r="D104" t="s" s="40">
        <v>218</v>
      </c>
      <c r="E104" t="s" s="44">
        <v>483</v>
      </c>
      <c r="F104" t="s" s="31">
        <v>419</v>
      </c>
      <c r="G104" t="s" s="31">
        <v>419</v>
      </c>
      <c r="H104" s="45"/>
      <c r="I104" s="29">
        <v>200</v>
      </c>
      <c r="J104" s="29">
        <v>0</v>
      </c>
      <c r="K104" s="29">
        <f>SUM(I104:J104)</f>
        <v>200</v>
      </c>
    </row>
    <row r="105" ht="14.15" customHeight="1">
      <c r="A105" t="s" s="39">
        <v>481</v>
      </c>
      <c r="B105" t="s" s="39">
        <v>482</v>
      </c>
      <c r="C105" t="s" s="39">
        <v>131</v>
      </c>
      <c r="D105" t="s" s="40">
        <v>132</v>
      </c>
      <c r="E105" t="s" s="44">
        <v>483</v>
      </c>
      <c r="F105" t="s" s="31">
        <v>419</v>
      </c>
      <c r="G105" t="s" s="31">
        <v>419</v>
      </c>
      <c r="H105" s="45"/>
      <c r="I105" s="29">
        <v>12</v>
      </c>
      <c r="J105" s="29">
        <v>0</v>
      </c>
      <c r="K105" s="29">
        <f>SUM(I105:J105)</f>
        <v>12</v>
      </c>
    </row>
    <row r="106" ht="14.15" customHeight="1">
      <c r="A106" t="s" s="39">
        <v>481</v>
      </c>
      <c r="B106" t="s" s="39">
        <v>482</v>
      </c>
      <c r="C106" t="s" s="39">
        <v>95</v>
      </c>
      <c r="D106" t="s" s="40">
        <v>25</v>
      </c>
      <c r="E106" t="s" s="44">
        <v>483</v>
      </c>
      <c r="F106" t="s" s="31">
        <v>419</v>
      </c>
      <c r="G106" t="s" s="31">
        <v>419</v>
      </c>
      <c r="H106" s="45"/>
      <c r="I106" s="29">
        <v>136</v>
      </c>
      <c r="J106" s="29">
        <v>0</v>
      </c>
      <c r="K106" s="29">
        <f>SUM(I106:J106)</f>
        <v>136</v>
      </c>
    </row>
    <row r="107" ht="14.15" customHeight="1">
      <c r="A107" t="s" s="39">
        <v>481</v>
      </c>
      <c r="B107" t="s" s="39">
        <v>482</v>
      </c>
      <c r="C107" t="s" s="39">
        <v>48</v>
      </c>
      <c r="D107" t="s" s="40">
        <v>11</v>
      </c>
      <c r="E107" t="s" s="44">
        <v>483</v>
      </c>
      <c r="F107" t="s" s="31">
        <v>419</v>
      </c>
      <c r="G107" t="s" s="31">
        <v>419</v>
      </c>
      <c r="H107" s="45"/>
      <c r="I107" s="29">
        <v>17</v>
      </c>
      <c r="J107" s="29">
        <v>0</v>
      </c>
      <c r="K107" s="29">
        <f>SUM(I107:J107)</f>
        <v>17</v>
      </c>
    </row>
    <row r="108" ht="14.15" customHeight="1">
      <c r="A108" t="s" s="39">
        <v>484</v>
      </c>
      <c r="B108" t="s" s="39">
        <v>485</v>
      </c>
      <c r="C108" t="s" s="39">
        <v>104</v>
      </c>
      <c r="D108" t="s" s="40">
        <v>28</v>
      </c>
      <c r="E108" t="s" s="44">
        <v>486</v>
      </c>
      <c r="F108" t="s" s="31">
        <v>419</v>
      </c>
      <c r="G108" t="s" s="31">
        <v>419</v>
      </c>
      <c r="H108" s="45"/>
      <c r="I108" s="29">
        <v>552</v>
      </c>
      <c r="J108" s="29">
        <v>0</v>
      </c>
      <c r="K108" s="29">
        <f>SUM(I108:J108)</f>
        <v>552</v>
      </c>
    </row>
    <row r="109" ht="14.15" customHeight="1">
      <c r="A109" t="s" s="39">
        <v>487</v>
      </c>
      <c r="B109" t="s" s="39">
        <v>488</v>
      </c>
      <c r="C109" t="s" s="39">
        <v>188</v>
      </c>
      <c r="D109" t="s" s="40">
        <v>150</v>
      </c>
      <c r="E109" t="s" s="44">
        <v>486</v>
      </c>
      <c r="F109" t="s" s="31">
        <v>419</v>
      </c>
      <c r="G109" t="s" s="31">
        <v>419</v>
      </c>
      <c r="H109" s="45"/>
      <c r="I109" s="29">
        <v>4</v>
      </c>
      <c r="J109" s="29">
        <v>0</v>
      </c>
      <c r="K109" s="29">
        <f>SUM(I109:J109)</f>
        <v>4</v>
      </c>
    </row>
    <row r="110" ht="14.15" customHeight="1">
      <c r="A110" t="s" s="39">
        <v>487</v>
      </c>
      <c r="B110" t="s" s="39">
        <v>488</v>
      </c>
      <c r="C110" t="s" s="39">
        <v>104</v>
      </c>
      <c r="D110" t="s" s="40">
        <v>28</v>
      </c>
      <c r="E110" t="s" s="44">
        <v>486</v>
      </c>
      <c r="F110" t="s" s="31">
        <v>419</v>
      </c>
      <c r="G110" t="s" s="31">
        <v>419</v>
      </c>
      <c r="H110" s="45"/>
      <c r="I110" s="29">
        <v>548</v>
      </c>
      <c r="J110" s="29">
        <v>0</v>
      </c>
      <c r="K110" s="29">
        <f>SUM(I110:J110)</f>
        <v>548</v>
      </c>
    </row>
    <row r="111" ht="14.15" customHeight="1">
      <c r="A111" t="s" s="39">
        <v>489</v>
      </c>
      <c r="B111" t="s" s="39">
        <v>490</v>
      </c>
      <c r="C111" t="s" s="39">
        <v>131</v>
      </c>
      <c r="D111" t="s" s="40">
        <v>132</v>
      </c>
      <c r="E111" t="s" s="44">
        <v>486</v>
      </c>
      <c r="F111" t="s" s="31">
        <v>419</v>
      </c>
      <c r="G111" t="s" s="31">
        <v>419</v>
      </c>
      <c r="H111" s="45"/>
      <c r="I111" s="29">
        <v>50</v>
      </c>
      <c r="J111" s="29">
        <v>0</v>
      </c>
      <c r="K111" s="29">
        <f>SUM(I111:J111)</f>
        <v>50</v>
      </c>
    </row>
    <row r="112" ht="14.15" customHeight="1">
      <c r="A112" t="s" s="39">
        <v>489</v>
      </c>
      <c r="B112" t="s" s="39">
        <v>490</v>
      </c>
      <c r="C112" t="s" s="39">
        <v>131</v>
      </c>
      <c r="D112" t="s" s="40">
        <v>129</v>
      </c>
      <c r="E112" t="s" s="44">
        <v>486</v>
      </c>
      <c r="F112" t="s" s="31">
        <v>419</v>
      </c>
      <c r="G112" t="s" s="31">
        <v>419</v>
      </c>
      <c r="H112" s="45"/>
      <c r="I112" s="29">
        <v>50</v>
      </c>
      <c r="J112" s="29">
        <v>0</v>
      </c>
      <c r="K112" s="29">
        <f>SUM(I112:J112)</f>
        <v>50</v>
      </c>
    </row>
    <row r="113" ht="14.15" customHeight="1">
      <c r="A113" t="s" s="39">
        <v>489</v>
      </c>
      <c r="B113" t="s" s="39">
        <v>490</v>
      </c>
      <c r="C113" t="s" s="39">
        <v>131</v>
      </c>
      <c r="D113" t="s" s="40">
        <v>126</v>
      </c>
      <c r="E113" t="s" s="44">
        <v>486</v>
      </c>
      <c r="F113" t="s" s="31">
        <v>419</v>
      </c>
      <c r="G113" t="s" s="31">
        <v>419</v>
      </c>
      <c r="H113" s="45"/>
      <c r="I113" s="29">
        <v>50</v>
      </c>
      <c r="J113" s="29">
        <v>0</v>
      </c>
      <c r="K113" s="29">
        <f>SUM(I113:J113)</f>
        <v>50</v>
      </c>
    </row>
    <row r="114" ht="14.15" customHeight="1">
      <c r="A114" t="s" s="39">
        <v>489</v>
      </c>
      <c r="B114" t="s" s="39">
        <v>490</v>
      </c>
      <c r="C114" t="s" s="39">
        <v>131</v>
      </c>
      <c r="D114" t="s" s="40">
        <v>123</v>
      </c>
      <c r="E114" t="s" s="44">
        <v>486</v>
      </c>
      <c r="F114" t="s" s="31">
        <v>419</v>
      </c>
      <c r="G114" t="s" s="31">
        <v>419</v>
      </c>
      <c r="H114" s="45"/>
      <c r="I114" s="29">
        <v>50</v>
      </c>
      <c r="J114" s="29">
        <v>0</v>
      </c>
      <c r="K114" s="29">
        <f>SUM(I114:J114)</f>
        <v>50</v>
      </c>
    </row>
    <row r="115" ht="14.15" customHeight="1">
      <c r="A115" t="s" s="39">
        <v>489</v>
      </c>
      <c r="B115" t="s" s="39">
        <v>490</v>
      </c>
      <c r="C115" t="s" s="39">
        <v>188</v>
      </c>
      <c r="D115" t="s" s="40">
        <v>150</v>
      </c>
      <c r="E115" t="s" s="44">
        <v>486</v>
      </c>
      <c r="F115" t="s" s="31">
        <v>419</v>
      </c>
      <c r="G115" t="s" s="31">
        <v>419</v>
      </c>
      <c r="H115" s="45"/>
      <c r="I115" s="29">
        <v>87</v>
      </c>
      <c r="J115" s="29">
        <v>0</v>
      </c>
      <c r="K115" s="29">
        <f>SUM(I115:J115)</f>
        <v>87</v>
      </c>
    </row>
    <row r="116" ht="14.15" customHeight="1">
      <c r="A116" t="s" s="39">
        <v>489</v>
      </c>
      <c r="B116" t="s" s="39">
        <v>490</v>
      </c>
      <c r="C116" t="s" s="39">
        <v>67</v>
      </c>
      <c r="D116" t="s" s="40">
        <v>22</v>
      </c>
      <c r="E116" t="s" s="44">
        <v>486</v>
      </c>
      <c r="F116" t="s" s="31">
        <v>419</v>
      </c>
      <c r="G116" t="s" s="31">
        <v>419</v>
      </c>
      <c r="H116" s="45"/>
      <c r="I116" s="29">
        <v>98</v>
      </c>
      <c r="J116" s="29">
        <v>0</v>
      </c>
      <c r="K116" s="29">
        <f>SUM(I116:J116)</f>
        <v>98</v>
      </c>
    </row>
    <row r="117" ht="14.15" customHeight="1">
      <c r="A117" t="s" s="39">
        <v>489</v>
      </c>
      <c r="B117" t="s" s="39">
        <v>490</v>
      </c>
      <c r="C117" t="s" s="39">
        <v>70</v>
      </c>
      <c r="D117" t="s" s="40">
        <v>72</v>
      </c>
      <c r="E117" t="s" s="44">
        <v>486</v>
      </c>
      <c r="F117" t="s" s="31">
        <v>419</v>
      </c>
      <c r="G117" t="s" s="31">
        <v>419</v>
      </c>
      <c r="H117" s="45"/>
      <c r="I117" s="29">
        <v>92</v>
      </c>
      <c r="J117" s="29">
        <v>0</v>
      </c>
      <c r="K117" s="29">
        <f>SUM(I117:J117)</f>
        <v>92</v>
      </c>
    </row>
  </sheetData>
  <mergeCells count="1">
    <mergeCell ref="A1:K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2:N33"/>
  <sheetViews>
    <sheetView workbookViewId="0" showGridLines="0" defaultGridColor="1">
      <pane topLeftCell="C3" xSplit="2" ySplit="2" activePane="bottomRight" state="frozen"/>
    </sheetView>
  </sheetViews>
  <sheetFormatPr defaultColWidth="10.6" defaultRowHeight="14.6" customHeight="1" outlineLevelRow="0" outlineLevelCol="0"/>
  <cols>
    <col min="1" max="2" width="21.2656" style="46" customWidth="1"/>
    <col min="3" max="14" width="20.6953" style="46" customWidth="1"/>
    <col min="15" max="16384" width="10.6016" style="46" customWidth="1"/>
  </cols>
  <sheetData>
    <row r="1" ht="15.55" customHeight="1">
      <c r="A1" t="s" s="34">
        <v>491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ht="13.5" customHeight="1">
      <c r="A2" t="s" s="24">
        <v>492</v>
      </c>
      <c r="B2" t="s" s="24">
        <v>493</v>
      </c>
      <c r="C2" t="s" s="24">
        <v>494</v>
      </c>
      <c r="D2" t="s" s="24">
        <v>495</v>
      </c>
      <c r="E2" t="s" s="24">
        <v>496</v>
      </c>
      <c r="F2" t="s" s="24">
        <v>497</v>
      </c>
      <c r="G2" t="s" s="24">
        <v>498</v>
      </c>
      <c r="H2" t="s" s="24">
        <v>499</v>
      </c>
      <c r="I2" t="s" s="24">
        <v>500</v>
      </c>
      <c r="J2" t="s" s="24">
        <v>501</v>
      </c>
      <c r="K2" t="s" s="24">
        <v>502</v>
      </c>
      <c r="L2" t="s" s="24">
        <v>503</v>
      </c>
      <c r="M2" t="s" s="24">
        <v>504</v>
      </c>
      <c r="N2" t="s" s="24">
        <v>505</v>
      </c>
    </row>
    <row r="3" ht="13.85" customHeight="1">
      <c r="A3" t="s" s="35">
        <v>39</v>
      </c>
      <c r="B3" t="s" s="36">
        <v>40</v>
      </c>
      <c r="C3" s="47">
        <v>40</v>
      </c>
      <c r="D3" s="48">
        <v>50</v>
      </c>
      <c r="E3" s="48">
        <v>60</v>
      </c>
      <c r="F3" s="48">
        <v>80</v>
      </c>
      <c r="G3" s="48">
        <v>100</v>
      </c>
      <c r="H3" s="48">
        <v>120</v>
      </c>
      <c r="I3" s="48">
        <v>160</v>
      </c>
      <c r="J3" s="48">
        <v>200</v>
      </c>
      <c r="K3" s="48">
        <v>190</v>
      </c>
      <c r="L3" s="48">
        <v>180</v>
      </c>
      <c r="M3" s="48">
        <v>150</v>
      </c>
      <c r="N3" s="48">
        <v>110</v>
      </c>
    </row>
    <row r="4" ht="13.85" customHeight="1">
      <c r="A4" t="s" s="39">
        <v>86</v>
      </c>
      <c r="B4" t="s" s="40">
        <v>87</v>
      </c>
      <c r="C4" s="49">
        <v>10</v>
      </c>
      <c r="D4" s="50">
        <v>20</v>
      </c>
      <c r="E4" s="50">
        <v>20</v>
      </c>
      <c r="F4" s="50">
        <v>20</v>
      </c>
      <c r="G4" s="50">
        <v>30</v>
      </c>
      <c r="H4" s="50">
        <v>30</v>
      </c>
      <c r="I4" s="50">
        <v>40</v>
      </c>
      <c r="J4" s="50">
        <v>50</v>
      </c>
      <c r="K4" s="50">
        <v>50</v>
      </c>
      <c r="L4" s="50">
        <v>50</v>
      </c>
      <c r="M4" s="50">
        <v>40</v>
      </c>
      <c r="N4" s="50">
        <v>30</v>
      </c>
    </row>
    <row r="5" ht="13.85" customHeight="1">
      <c r="A5" t="s" s="39">
        <v>122</v>
      </c>
      <c r="B5" t="s" s="40">
        <v>123</v>
      </c>
      <c r="C5" s="49">
        <v>10</v>
      </c>
      <c r="D5" s="50">
        <v>10</v>
      </c>
      <c r="E5" s="50">
        <v>10</v>
      </c>
      <c r="F5" s="50">
        <v>10</v>
      </c>
      <c r="G5" s="50">
        <v>10</v>
      </c>
      <c r="H5" s="50">
        <v>10</v>
      </c>
      <c r="I5" s="50">
        <v>10</v>
      </c>
      <c r="J5" s="50">
        <v>10</v>
      </c>
      <c r="K5" s="50">
        <v>10</v>
      </c>
      <c r="L5" s="50">
        <v>10</v>
      </c>
      <c r="M5" s="50">
        <v>10</v>
      </c>
      <c r="N5" s="50">
        <v>10</v>
      </c>
    </row>
    <row r="6" ht="13.85" customHeight="1">
      <c r="A6" t="s" s="39">
        <v>42</v>
      </c>
      <c r="B6" t="s" s="40">
        <v>43</v>
      </c>
      <c r="C6" s="49">
        <v>50</v>
      </c>
      <c r="D6" s="50">
        <v>60</v>
      </c>
      <c r="E6" s="50">
        <v>80</v>
      </c>
      <c r="F6" s="50">
        <v>100</v>
      </c>
      <c r="G6" s="50">
        <v>130</v>
      </c>
      <c r="H6" s="50">
        <v>150</v>
      </c>
      <c r="I6" s="50">
        <v>190</v>
      </c>
      <c r="J6" s="50">
        <v>240</v>
      </c>
      <c r="K6" s="50">
        <v>230</v>
      </c>
      <c r="L6" s="50">
        <v>230</v>
      </c>
      <c r="M6" s="50">
        <v>180</v>
      </c>
      <c r="N6" s="50">
        <v>130</v>
      </c>
    </row>
    <row r="7" ht="13.85" customHeight="1">
      <c r="A7" t="s" s="39">
        <v>89</v>
      </c>
      <c r="B7" t="s" s="40">
        <v>90</v>
      </c>
      <c r="C7" s="49">
        <v>10</v>
      </c>
      <c r="D7" s="50">
        <v>20</v>
      </c>
      <c r="E7" s="50">
        <v>20</v>
      </c>
      <c r="F7" s="50">
        <v>20</v>
      </c>
      <c r="G7" s="50">
        <v>30</v>
      </c>
      <c r="H7" s="50">
        <v>30</v>
      </c>
      <c r="I7" s="50">
        <v>40</v>
      </c>
      <c r="J7" s="50">
        <v>50</v>
      </c>
      <c r="K7" s="50">
        <v>50</v>
      </c>
      <c r="L7" s="50">
        <v>50</v>
      </c>
      <c r="M7" s="50">
        <v>40</v>
      </c>
      <c r="N7" s="50">
        <v>30</v>
      </c>
    </row>
    <row r="8" ht="13.85" customHeight="1">
      <c r="A8" t="s" s="39">
        <v>125</v>
      </c>
      <c r="B8" t="s" s="40">
        <v>126</v>
      </c>
      <c r="C8" s="49">
        <v>30</v>
      </c>
      <c r="D8" s="50">
        <v>40</v>
      </c>
      <c r="E8" s="50">
        <v>50</v>
      </c>
      <c r="F8" s="50">
        <v>60</v>
      </c>
      <c r="G8" s="50">
        <v>80</v>
      </c>
      <c r="H8" s="50">
        <v>90</v>
      </c>
      <c r="I8" s="50">
        <v>120</v>
      </c>
      <c r="J8" s="50">
        <v>150</v>
      </c>
      <c r="K8" s="50">
        <v>140</v>
      </c>
      <c r="L8" s="50">
        <v>140</v>
      </c>
      <c r="M8" s="50">
        <v>110</v>
      </c>
      <c r="N8" s="50">
        <v>80</v>
      </c>
    </row>
    <row r="9" ht="13.85" customHeight="1">
      <c r="A9" t="s" s="39">
        <v>45</v>
      </c>
      <c r="B9" t="s" s="40">
        <v>46</v>
      </c>
      <c r="C9" s="49">
        <v>30</v>
      </c>
      <c r="D9" s="50">
        <v>40</v>
      </c>
      <c r="E9" s="50">
        <v>50</v>
      </c>
      <c r="F9" s="50">
        <v>60</v>
      </c>
      <c r="G9" s="50">
        <v>80</v>
      </c>
      <c r="H9" s="50">
        <v>90</v>
      </c>
      <c r="I9" s="50">
        <v>120</v>
      </c>
      <c r="J9" s="50">
        <v>150</v>
      </c>
      <c r="K9" s="50">
        <v>140</v>
      </c>
      <c r="L9" s="50">
        <v>140</v>
      </c>
      <c r="M9" s="50">
        <v>110</v>
      </c>
      <c r="N9" s="50">
        <v>80</v>
      </c>
    </row>
    <row r="10" ht="13.85" customHeight="1">
      <c r="A10" t="s" s="39">
        <v>92</v>
      </c>
      <c r="B10" t="s" s="40">
        <v>93</v>
      </c>
      <c r="C10" s="49">
        <v>30</v>
      </c>
      <c r="D10" s="50">
        <v>40</v>
      </c>
      <c r="E10" s="50">
        <v>50</v>
      </c>
      <c r="F10" s="50">
        <v>60</v>
      </c>
      <c r="G10" s="50">
        <v>80</v>
      </c>
      <c r="H10" s="50">
        <v>90</v>
      </c>
      <c r="I10" s="50">
        <v>120</v>
      </c>
      <c r="J10" s="50">
        <v>150</v>
      </c>
      <c r="K10" s="50">
        <v>140</v>
      </c>
      <c r="L10" s="50">
        <v>140</v>
      </c>
      <c r="M10" s="50">
        <v>110</v>
      </c>
      <c r="N10" s="50">
        <v>80</v>
      </c>
    </row>
    <row r="11" ht="13.85" customHeight="1">
      <c r="A11" t="s" s="39">
        <v>128</v>
      </c>
      <c r="B11" t="s" s="40">
        <v>129</v>
      </c>
      <c r="C11" s="49">
        <v>10</v>
      </c>
      <c r="D11" s="50">
        <v>10</v>
      </c>
      <c r="E11" s="50">
        <v>10</v>
      </c>
      <c r="F11" s="50">
        <v>10</v>
      </c>
      <c r="G11" s="50">
        <v>10</v>
      </c>
      <c r="H11" s="50">
        <v>20</v>
      </c>
      <c r="I11" s="50">
        <v>20</v>
      </c>
      <c r="J11" s="50">
        <v>20</v>
      </c>
      <c r="K11" s="50">
        <v>20</v>
      </c>
      <c r="L11" s="50">
        <v>20</v>
      </c>
      <c r="M11" s="50">
        <v>20</v>
      </c>
      <c r="N11" s="50">
        <v>20</v>
      </c>
    </row>
    <row r="12" ht="13.85" customHeight="1">
      <c r="A12" t="s" s="39">
        <v>48</v>
      </c>
      <c r="B12" t="s" s="40">
        <v>11</v>
      </c>
      <c r="C12" s="49">
        <v>80</v>
      </c>
      <c r="D12" s="50">
        <v>90</v>
      </c>
      <c r="E12" s="50">
        <v>120</v>
      </c>
      <c r="F12" s="50">
        <v>160</v>
      </c>
      <c r="G12" s="50">
        <v>200</v>
      </c>
      <c r="H12" s="50">
        <v>240</v>
      </c>
      <c r="I12" s="50">
        <v>310</v>
      </c>
      <c r="J12" s="50">
        <v>390</v>
      </c>
      <c r="K12" s="50">
        <v>370</v>
      </c>
      <c r="L12" s="50">
        <v>360</v>
      </c>
      <c r="M12" s="50">
        <v>290</v>
      </c>
      <c r="N12" s="50">
        <v>210</v>
      </c>
    </row>
    <row r="13" ht="13.85" customHeight="1">
      <c r="A13" t="s" s="39">
        <v>95</v>
      </c>
      <c r="B13" t="s" s="40">
        <v>25</v>
      </c>
      <c r="C13" s="49">
        <v>50</v>
      </c>
      <c r="D13" s="50">
        <v>60</v>
      </c>
      <c r="E13" s="50">
        <v>80</v>
      </c>
      <c r="F13" s="50">
        <v>100</v>
      </c>
      <c r="G13" s="50">
        <v>130</v>
      </c>
      <c r="H13" s="50">
        <v>150</v>
      </c>
      <c r="I13" s="50">
        <v>190</v>
      </c>
      <c r="J13" s="50">
        <v>240</v>
      </c>
      <c r="K13" s="50">
        <v>230</v>
      </c>
      <c r="L13" s="50">
        <v>230</v>
      </c>
      <c r="M13" s="50">
        <v>180</v>
      </c>
      <c r="N13" s="50">
        <v>130</v>
      </c>
    </row>
    <row r="14" ht="13.85" customHeight="1">
      <c r="A14" t="s" s="39">
        <v>131</v>
      </c>
      <c r="B14" t="s" s="40">
        <v>132</v>
      </c>
      <c r="C14" s="49">
        <v>10</v>
      </c>
      <c r="D14" s="50">
        <v>10</v>
      </c>
      <c r="E14" s="50">
        <v>10</v>
      </c>
      <c r="F14" s="50">
        <v>10</v>
      </c>
      <c r="G14" s="50">
        <v>20</v>
      </c>
      <c r="H14" s="50">
        <v>20</v>
      </c>
      <c r="I14" s="50">
        <v>20</v>
      </c>
      <c r="J14" s="50">
        <v>30</v>
      </c>
      <c r="K14" s="50">
        <v>30</v>
      </c>
      <c r="L14" s="50">
        <v>30</v>
      </c>
      <c r="M14" s="50">
        <v>20</v>
      </c>
      <c r="N14" s="50">
        <v>20</v>
      </c>
    </row>
    <row r="15" ht="13.85" customHeight="1">
      <c r="A15" t="s" s="39">
        <v>74</v>
      </c>
      <c r="B15" t="s" s="40">
        <v>76</v>
      </c>
      <c r="C15" s="49">
        <v>10</v>
      </c>
      <c r="D15" s="50">
        <v>10</v>
      </c>
      <c r="E15" s="50">
        <v>10</v>
      </c>
      <c r="F15" s="50">
        <v>10</v>
      </c>
      <c r="G15" s="50">
        <v>20</v>
      </c>
      <c r="H15" s="50">
        <v>20</v>
      </c>
      <c r="I15" s="50">
        <v>20</v>
      </c>
      <c r="J15" s="50">
        <v>30</v>
      </c>
      <c r="K15" s="50">
        <v>30</v>
      </c>
      <c r="L15" s="50">
        <v>15</v>
      </c>
      <c r="M15" s="50">
        <v>0</v>
      </c>
      <c r="N15" s="50">
        <v>0</v>
      </c>
    </row>
    <row r="16" ht="13.85" customHeight="1">
      <c r="A16" t="s" s="39">
        <v>78</v>
      </c>
      <c r="B16" t="s" s="40">
        <v>80</v>
      </c>
      <c r="C16" s="49">
        <v>10</v>
      </c>
      <c r="D16" s="50">
        <v>10</v>
      </c>
      <c r="E16" s="50">
        <v>10</v>
      </c>
      <c r="F16" s="50">
        <v>10</v>
      </c>
      <c r="G16" s="50">
        <v>20</v>
      </c>
      <c r="H16" s="50">
        <v>20</v>
      </c>
      <c r="I16" s="50">
        <v>20</v>
      </c>
      <c r="J16" s="50">
        <v>30</v>
      </c>
      <c r="K16" s="50">
        <v>30</v>
      </c>
      <c r="L16" s="50">
        <v>30</v>
      </c>
      <c r="M16" s="50">
        <v>20</v>
      </c>
      <c r="N16" s="50">
        <v>20</v>
      </c>
    </row>
    <row r="17" ht="13.85" customHeight="1">
      <c r="A17" t="s" s="39">
        <v>101</v>
      </c>
      <c r="B17" t="s" s="40">
        <v>102</v>
      </c>
      <c r="C17" s="49">
        <v>40</v>
      </c>
      <c r="D17" s="50">
        <v>50</v>
      </c>
      <c r="E17" s="50">
        <v>60</v>
      </c>
      <c r="F17" s="50">
        <v>80</v>
      </c>
      <c r="G17" s="50">
        <v>100</v>
      </c>
      <c r="H17" s="50">
        <v>120</v>
      </c>
      <c r="I17" s="50">
        <v>160</v>
      </c>
      <c r="J17" s="50">
        <v>200</v>
      </c>
      <c r="K17" s="50">
        <v>190</v>
      </c>
      <c r="L17" s="50">
        <v>180</v>
      </c>
      <c r="M17" s="50">
        <v>150</v>
      </c>
      <c r="N17" s="50">
        <v>110</v>
      </c>
    </row>
    <row r="18" ht="13.85" customHeight="1">
      <c r="A18" t="s" s="39">
        <v>82</v>
      </c>
      <c r="B18" t="s" s="40">
        <v>84</v>
      </c>
      <c r="C18" s="49">
        <v>50</v>
      </c>
      <c r="D18" s="50">
        <v>60</v>
      </c>
      <c r="E18" s="50">
        <v>80</v>
      </c>
      <c r="F18" s="50">
        <v>100</v>
      </c>
      <c r="G18" s="50">
        <v>130</v>
      </c>
      <c r="H18" s="50">
        <v>150</v>
      </c>
      <c r="I18" s="50">
        <v>190</v>
      </c>
      <c r="J18" s="50">
        <v>240</v>
      </c>
      <c r="K18" s="50">
        <v>230</v>
      </c>
      <c r="L18" s="50">
        <v>230</v>
      </c>
      <c r="M18" s="50">
        <v>180</v>
      </c>
      <c r="N18" s="50">
        <v>130</v>
      </c>
    </row>
    <row r="19" ht="13.85" customHeight="1">
      <c r="A19" t="s" s="39">
        <v>56</v>
      </c>
      <c r="B19" t="s" s="40">
        <v>16</v>
      </c>
      <c r="C19" s="49">
        <v>290</v>
      </c>
      <c r="D19" s="50">
        <v>320</v>
      </c>
      <c r="E19" s="50">
        <v>440</v>
      </c>
      <c r="F19" s="50">
        <v>580</v>
      </c>
      <c r="G19" s="50">
        <v>730</v>
      </c>
      <c r="H19" s="50">
        <v>870</v>
      </c>
      <c r="I19" s="50">
        <v>1110</v>
      </c>
      <c r="J19" s="50">
        <v>1400</v>
      </c>
      <c r="K19" s="50">
        <v>1340</v>
      </c>
      <c r="L19" s="50">
        <v>1310</v>
      </c>
      <c r="M19" s="50">
        <v>1050</v>
      </c>
      <c r="N19" s="50">
        <v>760</v>
      </c>
    </row>
    <row r="20" ht="13.85" customHeight="1">
      <c r="A20" t="s" s="51">
        <v>267</v>
      </c>
      <c r="B20" t="s" s="40">
        <v>268</v>
      </c>
      <c r="C20" s="49">
        <v>10</v>
      </c>
      <c r="D20" s="50">
        <v>20</v>
      </c>
      <c r="E20" s="50">
        <v>20</v>
      </c>
      <c r="F20" s="50">
        <v>20</v>
      </c>
      <c r="G20" s="50">
        <v>30</v>
      </c>
      <c r="H20" s="50">
        <v>30</v>
      </c>
      <c r="I20" s="50">
        <v>40</v>
      </c>
      <c r="J20" s="50">
        <v>50</v>
      </c>
      <c r="K20" s="50">
        <v>50</v>
      </c>
      <c r="L20" s="50">
        <v>50</v>
      </c>
      <c r="M20" s="50">
        <v>40</v>
      </c>
      <c r="N20" s="50">
        <v>30</v>
      </c>
    </row>
    <row r="21" ht="13.85" customHeight="1">
      <c r="A21" t="s" s="39">
        <v>104</v>
      </c>
      <c r="B21" t="s" s="40">
        <v>28</v>
      </c>
      <c r="C21" s="49">
        <v>90</v>
      </c>
      <c r="D21" s="50">
        <v>100</v>
      </c>
      <c r="E21" s="50">
        <v>140</v>
      </c>
      <c r="F21" s="50">
        <v>180</v>
      </c>
      <c r="G21" s="50">
        <v>230</v>
      </c>
      <c r="H21" s="50">
        <v>270</v>
      </c>
      <c r="I21" s="50">
        <v>350</v>
      </c>
      <c r="J21" s="50">
        <v>440</v>
      </c>
      <c r="K21" s="50">
        <v>420</v>
      </c>
      <c r="L21" s="50">
        <v>410</v>
      </c>
      <c r="M21" s="50">
        <v>330</v>
      </c>
      <c r="N21" s="50">
        <v>240</v>
      </c>
    </row>
    <row r="22" ht="13.85" customHeight="1">
      <c r="A22" t="s" s="39">
        <v>58</v>
      </c>
      <c r="B22" t="s" s="40">
        <v>60</v>
      </c>
      <c r="C22" s="49">
        <v>10</v>
      </c>
      <c r="D22" s="50">
        <v>10</v>
      </c>
      <c r="E22" s="50">
        <v>10</v>
      </c>
      <c r="F22" s="50">
        <v>10</v>
      </c>
      <c r="G22" s="50">
        <v>20</v>
      </c>
      <c r="H22" s="50">
        <v>20</v>
      </c>
      <c r="I22" s="50">
        <v>20</v>
      </c>
      <c r="J22" s="50">
        <v>40</v>
      </c>
      <c r="K22" s="50">
        <v>0</v>
      </c>
      <c r="L22" s="50">
        <v>0</v>
      </c>
      <c r="M22" s="50">
        <v>0</v>
      </c>
      <c r="N22" s="50">
        <v>0</v>
      </c>
    </row>
    <row r="23" ht="13.85" customHeight="1">
      <c r="A23" t="s" s="39">
        <v>107</v>
      </c>
      <c r="B23" t="s" s="40">
        <v>109</v>
      </c>
      <c r="C23" s="49">
        <v>10</v>
      </c>
      <c r="D23" s="50">
        <v>10</v>
      </c>
      <c r="E23" s="50">
        <v>20</v>
      </c>
      <c r="F23" s="50">
        <v>20</v>
      </c>
      <c r="G23" s="50">
        <v>20</v>
      </c>
      <c r="H23" s="50">
        <v>30</v>
      </c>
      <c r="I23" s="50">
        <v>30</v>
      </c>
      <c r="J23" s="50">
        <v>40</v>
      </c>
      <c r="K23" s="50">
        <v>40</v>
      </c>
      <c r="L23" s="50">
        <v>40</v>
      </c>
      <c r="M23" s="50">
        <v>30</v>
      </c>
      <c r="N23" s="50">
        <v>20</v>
      </c>
    </row>
    <row r="24" ht="13.85" customHeight="1">
      <c r="A24" t="s" s="39">
        <v>62</v>
      </c>
      <c r="B24" t="s" s="40">
        <v>19</v>
      </c>
      <c r="C24" s="49">
        <v>10</v>
      </c>
      <c r="D24" s="50">
        <v>10</v>
      </c>
      <c r="E24" s="50">
        <v>20</v>
      </c>
      <c r="F24" s="50">
        <v>20</v>
      </c>
      <c r="G24" s="50">
        <v>20</v>
      </c>
      <c r="H24" s="50">
        <v>30</v>
      </c>
      <c r="I24" s="50">
        <v>30</v>
      </c>
      <c r="J24" s="50">
        <v>40</v>
      </c>
      <c r="K24" s="50">
        <v>40</v>
      </c>
      <c r="L24" s="50">
        <v>40</v>
      </c>
      <c r="M24" s="50">
        <v>30</v>
      </c>
      <c r="N24" s="50">
        <v>20</v>
      </c>
    </row>
    <row r="25" ht="13.85" customHeight="1">
      <c r="A25" t="s" s="39">
        <v>111</v>
      </c>
      <c r="B25" t="s" s="40">
        <v>31</v>
      </c>
      <c r="C25" s="49">
        <v>20</v>
      </c>
      <c r="D25" s="50">
        <v>30</v>
      </c>
      <c r="E25" s="50">
        <v>30</v>
      </c>
      <c r="F25" s="50">
        <v>40</v>
      </c>
      <c r="G25" s="50">
        <v>50</v>
      </c>
      <c r="H25" s="50">
        <v>60</v>
      </c>
      <c r="I25" s="50">
        <v>80</v>
      </c>
      <c r="J25" s="50">
        <v>100</v>
      </c>
      <c r="K25" s="50">
        <v>100</v>
      </c>
      <c r="L25" s="50">
        <v>90</v>
      </c>
      <c r="M25" s="50">
        <v>80</v>
      </c>
      <c r="N25" s="50">
        <v>60</v>
      </c>
    </row>
    <row r="26" ht="13.85" customHeight="1">
      <c r="A26" t="s" s="39">
        <v>64</v>
      </c>
      <c r="B26" t="s" s="40">
        <v>65</v>
      </c>
      <c r="C26" s="49">
        <v>10</v>
      </c>
      <c r="D26" s="50">
        <v>20</v>
      </c>
      <c r="E26" s="50">
        <v>20</v>
      </c>
      <c r="F26" s="50">
        <v>20</v>
      </c>
      <c r="G26" s="50">
        <v>30</v>
      </c>
      <c r="H26" s="50">
        <v>30</v>
      </c>
      <c r="I26" s="50">
        <v>40</v>
      </c>
      <c r="J26" s="50">
        <v>50</v>
      </c>
      <c r="K26" s="50">
        <v>50</v>
      </c>
      <c r="L26" s="50">
        <v>50</v>
      </c>
      <c r="M26" s="50">
        <v>40</v>
      </c>
      <c r="N26" s="50">
        <v>30</v>
      </c>
    </row>
    <row r="27" ht="13.85" customHeight="1">
      <c r="A27" t="s" s="39">
        <v>113</v>
      </c>
      <c r="B27" t="s" s="40">
        <v>115</v>
      </c>
      <c r="C27" s="49">
        <v>20</v>
      </c>
      <c r="D27" s="50">
        <v>30</v>
      </c>
      <c r="E27" s="50">
        <v>30</v>
      </c>
      <c r="F27" s="50">
        <v>40</v>
      </c>
      <c r="G27" s="50">
        <v>50</v>
      </c>
      <c r="H27" s="50">
        <v>60</v>
      </c>
      <c r="I27" s="50">
        <v>80</v>
      </c>
      <c r="J27" s="50">
        <v>100</v>
      </c>
      <c r="K27" s="50">
        <v>100</v>
      </c>
      <c r="L27" s="50">
        <v>90</v>
      </c>
      <c r="M27" s="50">
        <v>80</v>
      </c>
      <c r="N27" s="50">
        <v>60</v>
      </c>
    </row>
    <row r="28" ht="13.85" customHeight="1">
      <c r="A28" t="s" s="39">
        <v>67</v>
      </c>
      <c r="B28" t="s" s="40">
        <v>22</v>
      </c>
      <c r="C28" s="49">
        <v>20</v>
      </c>
      <c r="D28" s="50">
        <v>20</v>
      </c>
      <c r="E28" s="50">
        <v>30</v>
      </c>
      <c r="F28" s="50">
        <v>30</v>
      </c>
      <c r="G28" s="50">
        <v>40</v>
      </c>
      <c r="H28" s="50">
        <v>50</v>
      </c>
      <c r="I28" s="50">
        <v>60</v>
      </c>
      <c r="J28" s="50">
        <v>80</v>
      </c>
      <c r="K28" s="50">
        <v>70</v>
      </c>
      <c r="L28" s="50">
        <v>70</v>
      </c>
      <c r="M28" s="50">
        <v>60</v>
      </c>
      <c r="N28" s="50">
        <v>40</v>
      </c>
    </row>
    <row r="29" ht="13.85" customHeight="1">
      <c r="A29" t="s" s="39">
        <v>117</v>
      </c>
      <c r="B29" t="s" s="40">
        <v>34</v>
      </c>
      <c r="C29" s="49">
        <v>30</v>
      </c>
      <c r="D29" s="50">
        <v>40</v>
      </c>
      <c r="E29" s="50">
        <v>50</v>
      </c>
      <c r="F29" s="50">
        <v>60</v>
      </c>
      <c r="G29" s="50">
        <v>80</v>
      </c>
      <c r="H29" s="50">
        <v>90</v>
      </c>
      <c r="I29" s="50">
        <v>120</v>
      </c>
      <c r="J29" s="50">
        <v>150</v>
      </c>
      <c r="K29" s="50">
        <v>140</v>
      </c>
      <c r="L29" s="50">
        <v>140</v>
      </c>
      <c r="M29" s="50">
        <v>110</v>
      </c>
      <c r="N29" s="50">
        <v>80</v>
      </c>
    </row>
    <row r="30" ht="13.85" customHeight="1">
      <c r="A30" t="s" s="39">
        <v>156</v>
      </c>
      <c r="B30" t="s" s="40">
        <v>158</v>
      </c>
      <c r="C30" s="49">
        <v>10</v>
      </c>
      <c r="D30" s="50">
        <v>10</v>
      </c>
      <c r="E30" s="50">
        <v>10</v>
      </c>
      <c r="F30" s="50">
        <v>10</v>
      </c>
      <c r="G30" s="50">
        <v>20</v>
      </c>
      <c r="H30" s="50">
        <v>20</v>
      </c>
      <c r="I30" s="50">
        <v>20</v>
      </c>
      <c r="J30" s="50">
        <v>30</v>
      </c>
      <c r="K30" s="50">
        <v>30</v>
      </c>
      <c r="L30" s="50">
        <v>30</v>
      </c>
      <c r="M30" s="50">
        <v>20</v>
      </c>
      <c r="N30" s="50">
        <v>20</v>
      </c>
    </row>
    <row r="31" ht="13.85" customHeight="1">
      <c r="A31" t="s" s="39">
        <v>70</v>
      </c>
      <c r="B31" t="s" s="40">
        <v>72</v>
      </c>
      <c r="C31" s="49">
        <v>10</v>
      </c>
      <c r="D31" s="50">
        <v>10</v>
      </c>
      <c r="E31" s="50">
        <v>10</v>
      </c>
      <c r="F31" s="50">
        <v>10</v>
      </c>
      <c r="G31" s="50">
        <v>20</v>
      </c>
      <c r="H31" s="50">
        <v>20</v>
      </c>
      <c r="I31" s="50">
        <v>20</v>
      </c>
      <c r="J31" s="50">
        <v>30</v>
      </c>
      <c r="K31" s="50">
        <v>30</v>
      </c>
      <c r="L31" s="50">
        <v>30</v>
      </c>
      <c r="M31" s="50">
        <v>20</v>
      </c>
      <c r="N31" s="50">
        <v>20</v>
      </c>
    </row>
    <row r="32" ht="13.85" customHeight="1">
      <c r="A32" t="s" s="39">
        <v>119</v>
      </c>
      <c r="B32" t="s" s="40">
        <v>120</v>
      </c>
      <c r="C32" s="49">
        <v>30</v>
      </c>
      <c r="D32" s="50">
        <v>40</v>
      </c>
      <c r="E32" s="50">
        <v>50</v>
      </c>
      <c r="F32" s="50">
        <v>60</v>
      </c>
      <c r="G32" s="50">
        <v>80</v>
      </c>
      <c r="H32" s="50">
        <v>90</v>
      </c>
      <c r="I32" s="50">
        <v>120</v>
      </c>
      <c r="J32" s="50">
        <v>150</v>
      </c>
      <c r="K32" s="50">
        <v>140</v>
      </c>
      <c r="L32" s="50">
        <v>140</v>
      </c>
      <c r="M32" s="50">
        <v>110</v>
      </c>
      <c r="N32" s="50">
        <v>80</v>
      </c>
    </row>
    <row r="33" ht="13.85" customHeight="1">
      <c r="A33" t="s" s="39">
        <v>134</v>
      </c>
      <c r="B33" t="s" s="40">
        <v>136</v>
      </c>
      <c r="C33" s="49">
        <v>20</v>
      </c>
      <c r="D33" s="50">
        <v>20</v>
      </c>
      <c r="E33" s="50">
        <v>30</v>
      </c>
      <c r="F33" s="50">
        <v>30</v>
      </c>
      <c r="G33" s="50">
        <v>40</v>
      </c>
      <c r="H33" s="50">
        <v>50</v>
      </c>
      <c r="I33" s="50">
        <v>60</v>
      </c>
      <c r="J33" s="50">
        <v>80</v>
      </c>
      <c r="K33" s="50">
        <v>70</v>
      </c>
      <c r="L33" s="50">
        <v>70</v>
      </c>
      <c r="M33" s="50">
        <v>60</v>
      </c>
      <c r="N33" s="50">
        <v>40</v>
      </c>
    </row>
  </sheetData>
  <mergeCells count="1">
    <mergeCell ref="A1:N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6"/>
  <sheetViews>
    <sheetView workbookViewId="0" showGridLines="0" defaultGridColor="1">
      <pane topLeftCell="C3" xSplit="2" ySplit="2" activePane="bottomRight" state="frozen"/>
    </sheetView>
  </sheetViews>
  <sheetFormatPr defaultColWidth="19.6" defaultRowHeight="14.6" customHeight="1" outlineLevelRow="0" outlineLevelCol="0"/>
  <cols>
    <col min="1" max="2" width="21.2656" style="52" customWidth="1"/>
    <col min="3" max="14" width="13.4609" style="52" customWidth="1"/>
    <col min="15" max="16384" width="19.6016" style="52" customWidth="1"/>
  </cols>
  <sheetData>
    <row r="1" ht="15.55" customHeight="1">
      <c r="A1" t="s" s="34">
        <v>506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ht="13.2" customHeight="1">
      <c r="A2" t="s" s="24">
        <v>492</v>
      </c>
      <c r="B2" t="s" s="24">
        <v>493</v>
      </c>
      <c r="C2" t="s" s="24">
        <v>494</v>
      </c>
      <c r="D2" t="s" s="24">
        <v>495</v>
      </c>
      <c r="E2" t="s" s="24">
        <v>496</v>
      </c>
      <c r="F2" t="s" s="24">
        <v>497</v>
      </c>
      <c r="G2" t="s" s="24">
        <v>498</v>
      </c>
      <c r="H2" t="s" s="24">
        <v>499</v>
      </c>
      <c r="I2" t="s" s="24">
        <v>500</v>
      </c>
      <c r="J2" t="s" s="24">
        <v>501</v>
      </c>
      <c r="K2" t="s" s="24">
        <v>502</v>
      </c>
      <c r="L2" t="s" s="24">
        <v>503</v>
      </c>
      <c r="M2" t="s" s="24">
        <v>504</v>
      </c>
      <c r="N2" t="s" s="24">
        <v>505</v>
      </c>
    </row>
    <row r="3" ht="13.2" customHeight="1">
      <c r="A3" t="s" s="35">
        <v>212</v>
      </c>
      <c r="B3" t="s" s="36">
        <v>213</v>
      </c>
      <c r="C3" s="53">
        <v>0</v>
      </c>
      <c r="D3" s="27">
        <v>0</v>
      </c>
      <c r="E3" s="27">
        <v>0</v>
      </c>
      <c r="F3" s="27">
        <v>0</v>
      </c>
      <c r="G3" s="27">
        <v>0</v>
      </c>
      <c r="H3" s="27">
        <v>0</v>
      </c>
      <c r="I3" s="27">
        <v>500</v>
      </c>
      <c r="J3" s="27">
        <v>600</v>
      </c>
      <c r="K3" s="27">
        <v>750</v>
      </c>
      <c r="L3" s="27">
        <v>900</v>
      </c>
      <c r="M3" s="27">
        <v>800</v>
      </c>
      <c r="N3" s="27">
        <v>450</v>
      </c>
    </row>
    <row r="4" ht="13" customHeight="1">
      <c r="A4" t="s" s="39">
        <v>188</v>
      </c>
      <c r="B4" t="s" s="40">
        <v>150</v>
      </c>
      <c r="C4" s="54">
        <v>0</v>
      </c>
      <c r="D4" s="29">
        <v>0</v>
      </c>
      <c r="E4" s="29">
        <v>0</v>
      </c>
      <c r="F4" s="29">
        <v>0</v>
      </c>
      <c r="G4" s="29">
        <v>0</v>
      </c>
      <c r="H4" s="29">
        <v>0</v>
      </c>
      <c r="I4" s="55">
        <v>120</v>
      </c>
      <c r="J4" s="55">
        <v>120</v>
      </c>
      <c r="K4" s="55">
        <v>250</v>
      </c>
      <c r="L4" s="55">
        <v>250</v>
      </c>
      <c r="M4" s="55">
        <v>200</v>
      </c>
      <c r="N4" s="55">
        <v>150</v>
      </c>
    </row>
    <row r="5" ht="13" customHeight="1">
      <c r="A5" t="s" s="39">
        <v>203</v>
      </c>
      <c r="B5" t="s" s="40">
        <v>204</v>
      </c>
      <c r="C5" s="54">
        <v>0</v>
      </c>
      <c r="D5" s="29">
        <v>0</v>
      </c>
      <c r="E5" s="29">
        <v>0</v>
      </c>
      <c r="F5" s="29">
        <v>0</v>
      </c>
      <c r="G5" s="29">
        <v>0</v>
      </c>
      <c r="H5" s="29">
        <v>0</v>
      </c>
      <c r="I5" s="55">
        <v>400</v>
      </c>
      <c r="J5" s="55">
        <v>350</v>
      </c>
      <c r="K5" s="55">
        <v>550</v>
      </c>
      <c r="L5" s="55">
        <v>500</v>
      </c>
      <c r="M5" s="55">
        <v>420</v>
      </c>
      <c r="N5" s="55">
        <v>250</v>
      </c>
    </row>
    <row r="6" ht="13" customHeight="1">
      <c r="A6" t="s" s="39">
        <v>184</v>
      </c>
      <c r="B6" t="s" s="40">
        <v>186</v>
      </c>
      <c r="C6" s="54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55">
        <v>100</v>
      </c>
      <c r="J6" s="55">
        <v>130</v>
      </c>
      <c r="K6" s="55">
        <v>200</v>
      </c>
      <c r="L6" s="55">
        <v>200</v>
      </c>
      <c r="M6" s="55">
        <v>200</v>
      </c>
      <c r="N6" s="55">
        <v>150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