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rettromero/Projects/UNDP/1603 - Annual Report/visualization/ecis-status-tracker/data/"/>
    </mc:Choice>
  </mc:AlternateContent>
  <bookViews>
    <workbookView xWindow="0" yWindow="460" windowWidth="25600" windowHeight="14440" tabRatio="854" activeTab="5"/>
  </bookViews>
  <sheets>
    <sheet name="meta" sheetId="22" r:id="rId1"/>
    <sheet name="1_1" sheetId="1" r:id="rId2"/>
    <sheet name="1_2" sheetId="2" r:id="rId3"/>
    <sheet name="1_3" sheetId="25" r:id="rId4"/>
    <sheet name="1_4" sheetId="26" r:id="rId5"/>
    <sheet name="1_5" sheetId="23" r:id="rId6"/>
    <sheet name="1_6" sheetId="24" r:id="rId7"/>
    <sheet name="1_7" sheetId="27" r:id="rId8"/>
    <sheet name="1_8" sheetId="28" r:id="rId9"/>
  </sheets>
  <definedNames>
    <definedName name="_xlnm._FilterDatabase" localSheetId="3" hidden="1">'1_3'!$A$1:$T$19</definedName>
    <definedName name="_xlnm._FilterDatabase" localSheetId="4" hidden="1">'1_4'!$A$1:$T$19</definedName>
    <definedName name="_xlnm._FilterDatabase" localSheetId="7" hidden="1">'1_7'!$A$1:$T$19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23" l="1"/>
  <c r="C21" i="23"/>
  <c r="D21" i="23"/>
  <c r="E21" i="23"/>
  <c r="B20" i="23"/>
  <c r="C20" i="23"/>
  <c r="D20" i="23"/>
  <c r="E20" i="23"/>
  <c r="B18" i="23"/>
  <c r="C18" i="23"/>
  <c r="D18" i="23"/>
  <c r="E18" i="23"/>
  <c r="B16" i="23"/>
  <c r="C16" i="23"/>
  <c r="D16" i="23"/>
  <c r="E16" i="23"/>
  <c r="B15" i="23"/>
  <c r="C15" i="23"/>
  <c r="D15" i="23"/>
  <c r="E15" i="23"/>
  <c r="B14" i="23"/>
  <c r="C14" i="23"/>
  <c r="D14" i="23"/>
  <c r="E14" i="23"/>
  <c r="B12" i="23"/>
  <c r="C12" i="23"/>
  <c r="D12" i="23"/>
  <c r="E12" i="23"/>
  <c r="B10" i="23"/>
  <c r="C10" i="23"/>
  <c r="D10" i="23"/>
  <c r="E10" i="23"/>
  <c r="B8" i="23"/>
  <c r="C8" i="23"/>
  <c r="D8" i="23"/>
  <c r="E8" i="23"/>
  <c r="B4" i="23"/>
  <c r="C4" i="23"/>
  <c r="D4" i="23"/>
  <c r="E4" i="23"/>
  <c r="B3" i="23"/>
  <c r="C3" i="23"/>
  <c r="D3" i="23"/>
  <c r="E3" i="23"/>
  <c r="B2" i="23"/>
  <c r="C2" i="23"/>
  <c r="D2" i="23"/>
  <c r="E2" i="23"/>
  <c r="L21" i="23"/>
  <c r="M21" i="23"/>
  <c r="N21" i="23"/>
  <c r="O21" i="23"/>
  <c r="L20" i="23"/>
  <c r="M20" i="23"/>
  <c r="N20" i="23"/>
  <c r="O20" i="23"/>
  <c r="L19" i="23"/>
  <c r="M19" i="23"/>
  <c r="N19" i="23"/>
  <c r="O19" i="23"/>
  <c r="L18" i="23"/>
  <c r="M18" i="23"/>
  <c r="N18" i="23"/>
  <c r="O18" i="23"/>
  <c r="L16" i="23"/>
  <c r="M16" i="23"/>
  <c r="N16" i="23"/>
  <c r="O16" i="23"/>
  <c r="L15" i="23"/>
  <c r="M15" i="23"/>
  <c r="N15" i="23"/>
  <c r="O15" i="23"/>
  <c r="L14" i="23"/>
  <c r="M14" i="23"/>
  <c r="N14" i="23"/>
  <c r="O14" i="23"/>
  <c r="L13" i="23"/>
  <c r="M13" i="23"/>
  <c r="N13" i="23"/>
  <c r="O13" i="23"/>
  <c r="L12" i="23"/>
  <c r="M12" i="23"/>
  <c r="N12" i="23"/>
  <c r="O12" i="23"/>
  <c r="L11" i="23"/>
  <c r="M11" i="23"/>
  <c r="N11" i="23"/>
  <c r="O11" i="23"/>
  <c r="L10" i="23"/>
  <c r="M10" i="23"/>
  <c r="N10" i="23"/>
  <c r="O10" i="23"/>
  <c r="L8" i="23"/>
  <c r="M8" i="23"/>
  <c r="N8" i="23"/>
  <c r="O8" i="23"/>
  <c r="L7" i="23"/>
  <c r="M7" i="23"/>
  <c r="N7" i="23"/>
  <c r="O7" i="23"/>
  <c r="L6" i="23"/>
  <c r="M6" i="23"/>
  <c r="N6" i="23"/>
  <c r="O6" i="23"/>
  <c r="L5" i="23"/>
  <c r="M5" i="23"/>
  <c r="N5" i="23"/>
  <c r="O5" i="23"/>
  <c r="L4" i="23"/>
  <c r="M4" i="23"/>
  <c r="N4" i="23"/>
  <c r="O4" i="23"/>
  <c r="L3" i="23"/>
  <c r="M3" i="23"/>
  <c r="N3" i="23"/>
  <c r="O3" i="23"/>
  <c r="L2" i="23"/>
  <c r="M2" i="23"/>
  <c r="N2" i="23"/>
  <c r="O2" i="23"/>
  <c r="G21" i="23"/>
  <c r="H21" i="23"/>
  <c r="I21" i="23"/>
  <c r="J21" i="23"/>
  <c r="G20" i="23"/>
  <c r="H20" i="23"/>
  <c r="I20" i="23"/>
  <c r="J20" i="23"/>
  <c r="G19" i="23"/>
  <c r="H19" i="23"/>
  <c r="I19" i="23"/>
  <c r="J19" i="23"/>
  <c r="G18" i="23"/>
  <c r="H18" i="23"/>
  <c r="I18" i="23"/>
  <c r="J18" i="23"/>
  <c r="G16" i="23"/>
  <c r="H16" i="23"/>
  <c r="I16" i="23"/>
  <c r="J16" i="23"/>
  <c r="G15" i="23"/>
  <c r="H15" i="23"/>
  <c r="I15" i="23"/>
  <c r="J15" i="23"/>
  <c r="G14" i="23"/>
  <c r="H14" i="23"/>
  <c r="I14" i="23"/>
  <c r="J14" i="23"/>
  <c r="G12" i="23"/>
  <c r="H12" i="23"/>
  <c r="I12" i="23"/>
  <c r="J12" i="23"/>
  <c r="G10" i="23"/>
  <c r="H10" i="23"/>
  <c r="I10" i="23"/>
  <c r="J10" i="23"/>
  <c r="G8" i="23"/>
  <c r="H8" i="23"/>
  <c r="I8" i="23"/>
  <c r="J8" i="23"/>
  <c r="G7" i="23"/>
  <c r="H7" i="23"/>
  <c r="I7" i="23"/>
  <c r="J7" i="23"/>
  <c r="G5" i="23"/>
  <c r="H5" i="23"/>
  <c r="I5" i="23"/>
  <c r="J5" i="23"/>
  <c r="G4" i="23"/>
  <c r="H4" i="23"/>
  <c r="I4" i="23"/>
  <c r="J4" i="23"/>
  <c r="G3" i="23"/>
  <c r="H3" i="23"/>
  <c r="I3" i="23"/>
  <c r="J3" i="23"/>
  <c r="G2" i="23"/>
  <c r="H2" i="23"/>
  <c r="I2" i="23"/>
  <c r="J2" i="23"/>
  <c r="U3" i="23"/>
  <c r="U4" i="23"/>
  <c r="U5" i="23"/>
  <c r="U6" i="23"/>
  <c r="U7" i="23"/>
  <c r="U8" i="23"/>
  <c r="U10" i="23"/>
  <c r="U11" i="23"/>
  <c r="U12" i="23"/>
  <c r="U13" i="23"/>
  <c r="U14" i="23"/>
  <c r="U15" i="23"/>
  <c r="U16" i="23"/>
  <c r="U17" i="23"/>
  <c r="U18" i="23"/>
  <c r="U19" i="23"/>
  <c r="U20" i="23"/>
  <c r="U21" i="23"/>
  <c r="U2" i="23"/>
  <c r="G21" i="27"/>
  <c r="E21" i="27"/>
  <c r="C21" i="27"/>
  <c r="H20" i="26"/>
  <c r="F20" i="26"/>
  <c r="G20" i="26"/>
  <c r="D20" i="26"/>
  <c r="E20" i="26"/>
  <c r="B20" i="26"/>
  <c r="C20" i="26"/>
  <c r="H20" i="25"/>
  <c r="F20" i="25"/>
  <c r="G20" i="25"/>
  <c r="D20" i="25"/>
  <c r="E20" i="25"/>
  <c r="B20" i="25"/>
  <c r="C20" i="25"/>
  <c r="F20" i="1"/>
  <c r="H20" i="1"/>
  <c r="G20" i="1"/>
  <c r="D20" i="1"/>
  <c r="E20" i="1"/>
  <c r="B20" i="1"/>
  <c r="C20" i="1"/>
  <c r="H20" i="2"/>
  <c r="F20" i="2"/>
  <c r="G20" i="2"/>
  <c r="D20" i="2"/>
  <c r="E20" i="2"/>
  <c r="B20" i="2"/>
  <c r="C20" i="2"/>
  <c r="H20" i="24"/>
  <c r="F20" i="24"/>
  <c r="G20" i="24"/>
  <c r="D20" i="24"/>
  <c r="E20" i="24"/>
  <c r="B20" i="24"/>
  <c r="C20" i="24"/>
  <c r="H20" i="27"/>
  <c r="F20" i="27"/>
  <c r="G20" i="27"/>
  <c r="D20" i="27"/>
  <c r="E20" i="27"/>
  <c r="B20" i="27"/>
  <c r="C20" i="27"/>
  <c r="U20" i="26"/>
  <c r="T20" i="26"/>
  <c r="S20" i="26"/>
  <c r="R20" i="26"/>
  <c r="Q20" i="26"/>
  <c r="P20" i="26"/>
  <c r="O20" i="26"/>
  <c r="N20" i="26"/>
  <c r="M20" i="26"/>
  <c r="L20" i="26"/>
  <c r="K20" i="26"/>
  <c r="J20" i="26"/>
  <c r="I20" i="26"/>
  <c r="U20" i="25"/>
  <c r="T20" i="25"/>
  <c r="S20" i="25"/>
  <c r="R20" i="25"/>
  <c r="Q20" i="25"/>
  <c r="P20" i="25"/>
  <c r="O20" i="25"/>
  <c r="N20" i="25"/>
  <c r="M20" i="25"/>
  <c r="L20" i="25"/>
  <c r="K20" i="25"/>
  <c r="J20" i="25"/>
  <c r="I20" i="25"/>
  <c r="U20" i="27"/>
  <c r="T20" i="27"/>
  <c r="S20" i="27"/>
  <c r="R20" i="27"/>
  <c r="Q20" i="27"/>
  <c r="P20" i="27"/>
  <c r="O20" i="27"/>
  <c r="N20" i="27"/>
  <c r="M20" i="27"/>
  <c r="L20" i="27"/>
  <c r="K20" i="27"/>
  <c r="J20" i="27"/>
  <c r="I20" i="27"/>
  <c r="U20" i="24"/>
  <c r="T20" i="24"/>
  <c r="S20" i="24"/>
  <c r="R20" i="24"/>
  <c r="Q20" i="24"/>
  <c r="P20" i="24"/>
  <c r="O20" i="24"/>
  <c r="N20" i="24"/>
  <c r="M20" i="24"/>
  <c r="L20" i="24"/>
  <c r="K20" i="24"/>
  <c r="J20" i="24"/>
  <c r="I20" i="24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U20" i="1"/>
  <c r="T20" i="1"/>
  <c r="S20" i="1"/>
  <c r="R20" i="1"/>
  <c r="Q20" i="1"/>
  <c r="P20" i="1"/>
  <c r="O20" i="1"/>
  <c r="N20" i="1"/>
  <c r="M20" i="1"/>
  <c r="L20" i="1"/>
  <c r="K20" i="1"/>
  <c r="J20" i="1"/>
  <c r="I20" i="1"/>
</calcChain>
</file>

<file path=xl/sharedStrings.xml><?xml version="1.0" encoding="utf-8"?>
<sst xmlns="http://schemas.openxmlformats.org/spreadsheetml/2006/main" count="522" uniqueCount="75">
  <si>
    <t>1_2</t>
  </si>
  <si>
    <t>1_1</t>
  </si>
  <si>
    <t>Tab</t>
  </si>
  <si>
    <t>Country</t>
  </si>
  <si>
    <t>Albania</t>
  </si>
  <si>
    <t>Armenia</t>
  </si>
  <si>
    <t>Azerbaijan</t>
  </si>
  <si>
    <t>Belarus</t>
  </si>
  <si>
    <t>Georgia</t>
  </si>
  <si>
    <t>Kazakhstan</t>
  </si>
  <si>
    <t>Kosovo</t>
  </si>
  <si>
    <t>fYR Macedonia</t>
  </si>
  <si>
    <t>Moldova</t>
  </si>
  <si>
    <t>Montenegro</t>
  </si>
  <si>
    <t>Serbia</t>
  </si>
  <si>
    <t>Tajikistan</t>
  </si>
  <si>
    <t>Turkey</t>
  </si>
  <si>
    <t>Turkmenistan</t>
  </si>
  <si>
    <t>Ukraine</t>
  </si>
  <si>
    <t>Uzbekistan</t>
  </si>
  <si>
    <t>Bosnia and Herzegovina</t>
  </si>
  <si>
    <t>Kyrgyz Republic</t>
  </si>
  <si>
    <t>Political Stability and Absence of Violence/Terrorism</t>
  </si>
  <si>
    <t>Voice and Accountability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</si>
  <si>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</si>
  <si>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</si>
  <si>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</si>
  <si>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</si>
  <si>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</si>
  <si>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</si>
  <si>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</si>
  <si>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</si>
  <si>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</si>
  <si>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</si>
  <si>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</si>
  <si>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</si>
  <si>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</si>
  <si>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</si>
  <si>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</si>
  <si>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</si>
  <si>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</si>
  <si>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</si>
  <si>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</si>
  <si>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Country Name</t>
  </si>
  <si>
    <t>2015</t>
  </si>
  <si>
    <t>1_3</t>
  </si>
  <si>
    <t>max_value</t>
  </si>
  <si>
    <t>min_value</t>
  </si>
  <si>
    <t>source</t>
  </si>
  <si>
    <t>Worldwide Governance Indicators</t>
  </si>
  <si>
    <t>Government Effectiveness</t>
  </si>
  <si>
    <t>1_7</t>
  </si>
  <si>
    <t>1_4</t>
  </si>
  <si>
    <t>1_5</t>
  </si>
  <si>
    <t>1_6</t>
  </si>
  <si>
    <t>Regulatory Quality</t>
  </si>
  <si>
    <t>Rule of Law</t>
  </si>
  <si>
    <t>Control of Corruption</t>
  </si>
  <si>
    <t>title</t>
  </si>
  <si>
    <t>tick_value</t>
  </si>
  <si>
    <t>y_axis</t>
  </si>
  <si>
    <t>% of Lower House Seats</t>
  </si>
  <si>
    <t>Score (min -2.5 | max 2.5)</t>
  </si>
  <si>
    <t>rounding</t>
  </si>
  <si>
    <t>prefix</t>
  </si>
  <si>
    <t>suffix</t>
  </si>
  <si>
    <t>ECIS Average</t>
  </si>
  <si>
    <t/>
  </si>
  <si>
    <t>EU Average</t>
  </si>
  <si>
    <t>Human Development Index</t>
  </si>
  <si>
    <t>United Nations Development Programme</t>
  </si>
  <si>
    <t>1_8</t>
  </si>
  <si>
    <t>Women in National Parliament</t>
  </si>
  <si>
    <t>Score</t>
  </si>
  <si>
    <t>World Development Indicators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</si>
</sst>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.00;\-#.00;0.00;@"/>
    <numFmt numFmtId="165" formatCode="#,##0.000"/>
    <numFmt numFmtId="166" formatCode="#,##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scheme val="minor"/>
    </font>
    <font>
      <b/>
      <sz val="12"/>
      <color rgb="FF000000"/>
      <name val="Calibri"/>
    </font>
    <font>
      <i/>
      <sz val="12"/>
      <color rgb="FF0432FF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6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2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2" fontId="7" fillId="0" borderId="0" xfId="0" applyNumberFormat="1" applyFont="1" applyFill="1" applyBorder="1" applyAlignment="1">
      <alignment horizontal="right"/>
    </xf>
    <xf numFmtId="49" fontId="5" fillId="0" borderId="0" xfId="0" quotePrefix="1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Fill="1" applyBorder="1"/>
    <xf numFmtId="2" fontId="0" fillId="0" borderId="0" xfId="0" applyNumberFormat="1"/>
    <xf numFmtId="165" fontId="7" fillId="0" borderId="0" xfId="0" applyNumberFormat="1" applyFont="1"/>
    <xf numFmtId="165" fontId="0" fillId="0" borderId="0" xfId="0" applyNumberFormat="1"/>
    <xf numFmtId="0" fontId="0" fillId="0" borderId="0" xfId="0" applyFont="1" applyBorder="1"/>
    <xf numFmtId="165" fontId="7" fillId="0" borderId="0" xfId="0" applyNumberFormat="1" applyFont="1" applyBorder="1"/>
    <xf numFmtId="165" fontId="0" fillId="0" borderId="0" xfId="0" applyNumberFormat="1" applyFont="1" applyBorder="1"/>
    <xf numFmtId="166" fontId="0" fillId="0" borderId="0" xfId="0" applyNumberFormat="1"/>
  </cellXfs>
  <cellStyles count="221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Normal" xfId="0" builtinId="0"/>
    <cellStyle name="Normal 2" xfId="1"/>
    <cellStyle name="Normal 3" xfId="22"/>
  </cellStyles>
  <dxfs count="0"/>
  <tableStyles count="0" defaultTableStyle="TableStyleMedium9" defaultPivotStyle="PivotStyleMedium4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B15" sqref="B15"/>
    </sheetView>
  </sheetViews>
  <sheetFormatPr baseColWidth="10" defaultRowHeight="16" x14ac:dyDescent="0.2"/>
  <cols>
    <col min="2" max="2" width="45.5" style="1" customWidth="1"/>
    <col min="4" max="5" width="13" customWidth="1"/>
    <col min="6" max="6" width="25.6640625" customWidth="1"/>
    <col min="7" max="9" width="10.6640625" customWidth="1"/>
    <col min="10" max="10" width="36.1640625" customWidth="1"/>
  </cols>
  <sheetData>
    <row r="1" spans="1:10" x14ac:dyDescent="0.2">
      <c r="A1" s="3" t="s">
        <v>2</v>
      </c>
      <c r="B1" s="2" t="s">
        <v>58</v>
      </c>
      <c r="C1" s="11" t="s">
        <v>47</v>
      </c>
      <c r="D1" s="11" t="s">
        <v>46</v>
      </c>
      <c r="E1" s="11" t="s">
        <v>59</v>
      </c>
      <c r="F1" s="1" t="s">
        <v>60</v>
      </c>
      <c r="G1" s="1" t="s">
        <v>63</v>
      </c>
      <c r="H1" s="1" t="s">
        <v>64</v>
      </c>
      <c r="I1" s="1" t="s">
        <v>65</v>
      </c>
      <c r="J1" s="1" t="s">
        <v>48</v>
      </c>
    </row>
    <row r="2" spans="1:10" x14ac:dyDescent="0.2">
      <c r="A2" t="s">
        <v>1</v>
      </c>
      <c r="B2" s="1" t="s">
        <v>22</v>
      </c>
      <c r="C2">
        <v>-2.5</v>
      </c>
      <c r="D2">
        <v>2.5</v>
      </c>
      <c r="E2">
        <v>2.5</v>
      </c>
      <c r="F2" s="1" t="s">
        <v>62</v>
      </c>
      <c r="G2" s="1"/>
      <c r="H2" s="1"/>
      <c r="I2" s="1"/>
      <c r="J2" t="s">
        <v>49</v>
      </c>
    </row>
    <row r="3" spans="1:10" x14ac:dyDescent="0.2">
      <c r="A3" t="s">
        <v>0</v>
      </c>
      <c r="B3" s="5" t="s">
        <v>23</v>
      </c>
      <c r="C3">
        <v>-2.5</v>
      </c>
      <c r="D3">
        <v>2.5</v>
      </c>
      <c r="E3">
        <v>2.5</v>
      </c>
      <c r="F3" s="1" t="s">
        <v>62</v>
      </c>
      <c r="G3" s="1"/>
      <c r="H3" s="1"/>
      <c r="I3" s="1"/>
      <c r="J3" t="s">
        <v>49</v>
      </c>
    </row>
    <row r="4" spans="1:10" x14ac:dyDescent="0.2">
      <c r="A4" t="s">
        <v>45</v>
      </c>
      <c r="B4" s="5" t="s">
        <v>56</v>
      </c>
      <c r="C4">
        <v>-2.5</v>
      </c>
      <c r="D4">
        <v>2.5</v>
      </c>
      <c r="E4">
        <v>2.5</v>
      </c>
      <c r="F4" s="1" t="s">
        <v>62</v>
      </c>
      <c r="G4" s="1"/>
      <c r="H4" s="1"/>
      <c r="I4" s="1"/>
      <c r="J4" t="s">
        <v>49</v>
      </c>
    </row>
    <row r="5" spans="1:10" x14ac:dyDescent="0.2">
      <c r="A5" t="s">
        <v>52</v>
      </c>
      <c r="B5" s="5" t="s">
        <v>57</v>
      </c>
      <c r="C5">
        <v>-2.5</v>
      </c>
      <c r="D5">
        <v>2.5</v>
      </c>
      <c r="E5">
        <v>2.5</v>
      </c>
      <c r="F5" s="1" t="s">
        <v>62</v>
      </c>
      <c r="G5" s="1"/>
      <c r="H5" s="1"/>
      <c r="I5" s="1"/>
      <c r="J5" t="s">
        <v>49</v>
      </c>
    </row>
    <row r="6" spans="1:10" x14ac:dyDescent="0.2">
      <c r="A6" t="s">
        <v>53</v>
      </c>
      <c r="B6" s="4" t="s">
        <v>69</v>
      </c>
      <c r="C6">
        <v>0.5</v>
      </c>
      <c r="D6">
        <v>1</v>
      </c>
      <c r="E6">
        <v>0.5</v>
      </c>
      <c r="F6" s="1" t="s">
        <v>73</v>
      </c>
      <c r="G6" s="1"/>
      <c r="H6" s="1"/>
      <c r="I6" s="1"/>
      <c r="J6" t="s">
        <v>70</v>
      </c>
    </row>
    <row r="7" spans="1:10" x14ac:dyDescent="0.2">
      <c r="A7" t="s">
        <v>54</v>
      </c>
      <c r="B7" s="4" t="s">
        <v>50</v>
      </c>
      <c r="C7">
        <v>-2.5</v>
      </c>
      <c r="D7">
        <v>2.5</v>
      </c>
      <c r="E7">
        <v>2.5</v>
      </c>
      <c r="F7" s="1" t="s">
        <v>62</v>
      </c>
      <c r="G7" s="1"/>
      <c r="H7" s="1"/>
      <c r="I7" s="1"/>
      <c r="J7" t="s">
        <v>49</v>
      </c>
    </row>
    <row r="8" spans="1:10" x14ac:dyDescent="0.2">
      <c r="A8" t="s">
        <v>51</v>
      </c>
      <c r="B8" s="1" t="s">
        <v>55</v>
      </c>
      <c r="C8">
        <v>-2.5</v>
      </c>
      <c r="D8">
        <v>2.5</v>
      </c>
      <c r="E8">
        <v>2.5</v>
      </c>
      <c r="F8" s="1" t="s">
        <v>62</v>
      </c>
      <c r="G8" s="1"/>
      <c r="H8" s="1"/>
      <c r="I8" s="1"/>
      <c r="J8" t="s">
        <v>49</v>
      </c>
    </row>
    <row r="9" spans="1:10" x14ac:dyDescent="0.2">
      <c r="A9" t="s">
        <v>71</v>
      </c>
      <c r="B9" s="5" t="s">
        <v>72</v>
      </c>
      <c r="C9">
        <v>0</v>
      </c>
      <c r="D9">
        <v>50</v>
      </c>
      <c r="E9">
        <v>25</v>
      </c>
      <c r="F9" s="1" t="s">
        <v>61</v>
      </c>
      <c r="J9" t="s">
        <v>74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C25" sqref="C25"/>
    </sheetView>
  </sheetViews>
  <sheetFormatPr baseColWidth="10" defaultRowHeight="16" x14ac:dyDescent="0.2"/>
  <cols>
    <col min="1" max="1" width="22.5" style="1" customWidth="1"/>
    <col min="2" max="21" width="8" customWidth="1"/>
  </cols>
  <sheetData>
    <row r="1" spans="1:21" x14ac:dyDescent="0.2">
      <c r="A1" s="8" t="s">
        <v>3</v>
      </c>
      <c r="B1" s="10" t="s">
        <v>24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30</v>
      </c>
      <c r="I1" s="10" t="s">
        <v>31</v>
      </c>
      <c r="J1" s="10" t="s">
        <v>32</v>
      </c>
      <c r="K1" s="10" t="s">
        <v>33</v>
      </c>
      <c r="L1" s="10" t="s">
        <v>34</v>
      </c>
      <c r="M1" s="10" t="s">
        <v>35</v>
      </c>
      <c r="N1" s="10" t="s">
        <v>36</v>
      </c>
      <c r="O1" s="10" t="s">
        <v>37</v>
      </c>
      <c r="P1" s="10" t="s">
        <v>38</v>
      </c>
      <c r="Q1" s="10" t="s">
        <v>39</v>
      </c>
      <c r="R1" s="10" t="s">
        <v>40</v>
      </c>
      <c r="S1" s="10" t="s">
        <v>41</v>
      </c>
      <c r="T1" s="10" t="s">
        <v>42</v>
      </c>
      <c r="U1" s="10" t="s">
        <v>44</v>
      </c>
    </row>
    <row r="2" spans="1:21" x14ac:dyDescent="0.2">
      <c r="A2" s="7" t="s">
        <v>4</v>
      </c>
      <c r="B2" s="6">
        <v>-0.43149903416633606</v>
      </c>
      <c r="C2" s="9">
        <v>-0.54564259946346283</v>
      </c>
      <c r="D2" s="6">
        <v>-0.6597861647605896</v>
      </c>
      <c r="E2" s="9">
        <v>-0.6529565155506134</v>
      </c>
      <c r="F2" s="6">
        <v>-0.64612686634063721</v>
      </c>
      <c r="G2" s="9">
        <v>-0.51673802733421326</v>
      </c>
      <c r="H2" s="6">
        <v>-0.38734918832778931</v>
      </c>
      <c r="I2" s="6">
        <v>-0.33070993423461914</v>
      </c>
      <c r="J2" s="6">
        <v>-0.44978901743888855</v>
      </c>
      <c r="K2" s="6">
        <v>-0.49332815408706665</v>
      </c>
      <c r="L2" s="6">
        <v>-0.48488840460777283</v>
      </c>
      <c r="M2" s="6">
        <v>-0.19870342314243317</v>
      </c>
      <c r="N2" s="6">
        <v>-3.3905584365129471E-2</v>
      </c>
      <c r="O2" s="6">
        <v>-5.1232554018497467E-2</v>
      </c>
      <c r="P2" s="6">
        <v>-0.19180572032928467</v>
      </c>
      <c r="Q2" s="6">
        <v>-0.28878015279769897</v>
      </c>
      <c r="R2" s="6">
        <v>-0.15804386138916016</v>
      </c>
      <c r="S2" s="6">
        <v>5.4947208613157272E-2</v>
      </c>
      <c r="T2" s="6">
        <v>0.44994577765464783</v>
      </c>
      <c r="U2" s="6">
        <v>0.35720592737197876</v>
      </c>
    </row>
    <row r="3" spans="1:21" x14ac:dyDescent="0.2">
      <c r="A3" s="7" t="s">
        <v>5</v>
      </c>
      <c r="B3" s="6">
        <v>-0.51971268653869629</v>
      </c>
      <c r="C3" s="9">
        <v>-0.64039131999015808</v>
      </c>
      <c r="D3" s="6">
        <v>-0.76106995344161987</v>
      </c>
      <c r="E3" s="9">
        <v>-0.78156307339668274</v>
      </c>
      <c r="F3" s="6">
        <v>-0.80205619335174561</v>
      </c>
      <c r="G3" s="9">
        <v>-0.58136618137359619</v>
      </c>
      <c r="H3" s="6">
        <v>-0.36067616939544678</v>
      </c>
      <c r="I3" s="6">
        <v>0.20499242842197418</v>
      </c>
      <c r="J3" s="6">
        <v>-0.12276313453912735</v>
      </c>
      <c r="K3" s="6">
        <v>-6.2943011522293091E-2</v>
      </c>
      <c r="L3" s="6">
        <v>-0.27972123026847839</v>
      </c>
      <c r="M3" s="6">
        <v>0.10902153700590134</v>
      </c>
      <c r="N3" s="6">
        <v>-1.7054302617907524E-2</v>
      </c>
      <c r="O3" s="6">
        <v>0.2298341691493988</v>
      </c>
      <c r="P3" s="6">
        <v>2.6466524228453636E-2</v>
      </c>
      <c r="Q3" s="6">
        <v>-8.9638844132423401E-2</v>
      </c>
      <c r="R3" s="6">
        <v>0.11476234346628189</v>
      </c>
      <c r="S3" s="6">
        <v>6.8393677473068237E-2</v>
      </c>
      <c r="T3" s="6">
        <v>-0.29659506678581238</v>
      </c>
      <c r="U3" s="6">
        <v>-0.29185852408409119</v>
      </c>
    </row>
    <row r="4" spans="1:21" x14ac:dyDescent="0.2">
      <c r="A4" s="7" t="s">
        <v>6</v>
      </c>
      <c r="B4" s="6">
        <v>-0.91540676355361938</v>
      </c>
      <c r="C4" s="9">
        <v>-0.87176200747489929</v>
      </c>
      <c r="D4" s="6">
        <v>-0.8281172513961792</v>
      </c>
      <c r="E4" s="9">
        <v>-0.87756013870239258</v>
      </c>
      <c r="F4" s="6">
        <v>-0.92700302600860596</v>
      </c>
      <c r="G4" s="9">
        <v>-1.1095094680786133</v>
      </c>
      <c r="H4" s="6">
        <v>-1.2920159101486206</v>
      </c>
      <c r="I4" s="6">
        <v>-1.0036121606826782</v>
      </c>
      <c r="J4" s="6">
        <v>-1.0866115093231201</v>
      </c>
      <c r="K4" s="6">
        <v>-1.1130975484848022</v>
      </c>
      <c r="L4" s="6">
        <v>-1.0831892490386963</v>
      </c>
      <c r="M4" s="6">
        <v>-0.64550459384918213</v>
      </c>
      <c r="N4" s="6">
        <v>-0.33091774582862854</v>
      </c>
      <c r="O4" s="6">
        <v>-0.29472613334655762</v>
      </c>
      <c r="P4" s="6">
        <v>-0.25363031029701233</v>
      </c>
      <c r="Q4" s="6">
        <v>-0.52469551563262939</v>
      </c>
      <c r="R4" s="6">
        <v>-0.68790072202682495</v>
      </c>
      <c r="S4" s="6">
        <v>-0.40884989500045776</v>
      </c>
      <c r="T4" s="6">
        <v>-0.54084008932113647</v>
      </c>
      <c r="U4" s="6">
        <v>-0.68864673376083374</v>
      </c>
    </row>
    <row r="5" spans="1:21" x14ac:dyDescent="0.2">
      <c r="A5" s="7" t="s">
        <v>7</v>
      </c>
      <c r="B5" s="6">
        <v>3.0889501795172691E-3</v>
      </c>
      <c r="C5" s="9">
        <v>1.1569013353437185E-2</v>
      </c>
      <c r="D5" s="6">
        <v>2.0049076527357101E-2</v>
      </c>
      <c r="E5" s="9">
        <v>3.8671433925628662E-2</v>
      </c>
      <c r="F5" s="6">
        <v>5.7293791323900223E-2</v>
      </c>
      <c r="G5" s="9">
        <v>0.14059069938957691</v>
      </c>
      <c r="H5" s="6">
        <v>0.2238876074552536</v>
      </c>
      <c r="I5" s="6">
        <v>0.6771283745765686</v>
      </c>
      <c r="J5" s="6">
        <v>0.16491390764713287</v>
      </c>
      <c r="K5" s="6">
        <v>0.3457084596157074</v>
      </c>
      <c r="L5" s="6">
        <v>0.13032098114490509</v>
      </c>
      <c r="M5" s="6">
        <v>0.30519047379493713</v>
      </c>
      <c r="N5" s="6">
        <v>0.50042974948883057</v>
      </c>
      <c r="O5" s="6">
        <v>0.46829220652580261</v>
      </c>
      <c r="P5" s="6">
        <v>-0.13348925113677979</v>
      </c>
      <c r="Q5" s="6">
        <v>-0.12172329425811768</v>
      </c>
      <c r="R5" s="6">
        <v>2.1187620237469673E-2</v>
      </c>
      <c r="S5" s="6">
        <v>-4.1607558727264404E-2</v>
      </c>
      <c r="T5" s="6">
        <v>0.12474418431520462</v>
      </c>
      <c r="U5" s="6">
        <v>-2.203445415943861E-3</v>
      </c>
    </row>
    <row r="6" spans="1:21" x14ac:dyDescent="0.2">
      <c r="A6" s="7" t="s">
        <v>20</v>
      </c>
      <c r="B6" s="6">
        <v>-0.63765138387680054</v>
      </c>
      <c r="C6" s="9">
        <v>-0.6321064829826355</v>
      </c>
      <c r="D6" s="6">
        <v>-0.62656158208847046</v>
      </c>
      <c r="E6" s="9">
        <v>-0.60645362734794617</v>
      </c>
      <c r="F6" s="6">
        <v>-0.58634567260742188</v>
      </c>
      <c r="G6" s="9">
        <v>-0.41764771193265915</v>
      </c>
      <c r="H6" s="6">
        <v>-0.24894975125789642</v>
      </c>
      <c r="I6" s="6">
        <v>-0.4372209906578064</v>
      </c>
      <c r="J6" s="6">
        <v>-3.1386751681566238E-2</v>
      </c>
      <c r="K6" s="6">
        <v>-0.46722123026847839</v>
      </c>
      <c r="L6" s="6">
        <v>-0.41631495952606201</v>
      </c>
      <c r="M6" s="6">
        <v>-0.60239571332931519</v>
      </c>
      <c r="N6" s="6">
        <v>-0.50696241855621338</v>
      </c>
      <c r="O6" s="6">
        <v>-0.65334236621856689</v>
      </c>
      <c r="P6" s="6">
        <v>-0.69459128379821777</v>
      </c>
      <c r="Q6" s="6">
        <v>-0.83878642320632935</v>
      </c>
      <c r="R6" s="6">
        <v>-0.536568284034729</v>
      </c>
      <c r="S6" s="6">
        <v>-0.3758888840675354</v>
      </c>
      <c r="T6" s="6">
        <v>-5.3824391216039658E-2</v>
      </c>
      <c r="U6" s="6">
        <v>-0.45141586661338806</v>
      </c>
    </row>
    <row r="7" spans="1:21" x14ac:dyDescent="0.2">
      <c r="A7" s="7" t="s">
        <v>8</v>
      </c>
      <c r="B7" s="6">
        <v>-1.6890244483947754</v>
      </c>
      <c r="C7" s="9">
        <v>-1.7256626486778259</v>
      </c>
      <c r="D7" s="6">
        <v>-1.7623008489608765</v>
      </c>
      <c r="E7" s="9">
        <v>-1.3750855624675751</v>
      </c>
      <c r="F7" s="6">
        <v>-0.98787027597427368</v>
      </c>
      <c r="G7" s="9">
        <v>-1.173396497964859</v>
      </c>
      <c r="H7" s="6">
        <v>-1.3589227199554443</v>
      </c>
      <c r="I7" s="6">
        <v>-1.3480943441390991</v>
      </c>
      <c r="J7" s="6">
        <v>-0.86459636688232422</v>
      </c>
      <c r="K7" s="6">
        <v>-0.68161088228225708</v>
      </c>
      <c r="L7" s="6">
        <v>-0.93527603149414062</v>
      </c>
      <c r="M7" s="6">
        <v>-0.62341415882110596</v>
      </c>
      <c r="N7" s="6">
        <v>-0.90848958492279053</v>
      </c>
      <c r="O7" s="6">
        <v>-0.94289630651473999</v>
      </c>
      <c r="P7" s="6">
        <v>-0.71597719192504883</v>
      </c>
      <c r="Q7" s="6">
        <v>-0.65451192855834961</v>
      </c>
      <c r="R7" s="6">
        <v>-0.67421072721481323</v>
      </c>
      <c r="S7" s="6">
        <v>-0.43374148011207581</v>
      </c>
      <c r="T7" s="6">
        <v>-0.28131562471389771</v>
      </c>
      <c r="U7" s="6">
        <v>-0.39709377288818359</v>
      </c>
    </row>
    <row r="8" spans="1:21" x14ac:dyDescent="0.2">
      <c r="A8" s="7" t="s">
        <v>9</v>
      </c>
      <c r="B8" s="6">
        <v>-0.51595193147659302</v>
      </c>
      <c r="C8" s="9">
        <v>-0.23109315522015095</v>
      </c>
      <c r="D8" s="6">
        <v>5.3765621036291122E-2</v>
      </c>
      <c r="E8" s="9">
        <v>3.2010879367589951E-2</v>
      </c>
      <c r="F8" s="6">
        <v>1.0256137698888779E-2</v>
      </c>
      <c r="G8" s="9">
        <v>0.1499472837895155</v>
      </c>
      <c r="H8" s="6">
        <v>0.28963842988014221</v>
      </c>
      <c r="I8" s="6">
        <v>0.32316082715988159</v>
      </c>
      <c r="J8" s="6">
        <v>6.3498571515083313E-2</v>
      </c>
      <c r="K8" s="6">
        <v>0.17622686922550201</v>
      </c>
      <c r="L8" s="6">
        <v>0.19820530712604523</v>
      </c>
      <c r="M8" s="6">
        <v>0.58029639720916748</v>
      </c>
      <c r="N8" s="6">
        <v>0.56998717784881592</v>
      </c>
      <c r="O8" s="6">
        <v>0.7487451434135437</v>
      </c>
      <c r="P8" s="6">
        <v>0.4503873884677887</v>
      </c>
      <c r="Q8" s="6">
        <v>-0.32319122552871704</v>
      </c>
      <c r="R8" s="6">
        <v>-0.38009604811668396</v>
      </c>
      <c r="S8" s="6">
        <v>-0.38207477331161499</v>
      </c>
      <c r="T8" s="6">
        <v>8.7026059627532959E-3</v>
      </c>
      <c r="U8" s="6">
        <v>-9.8386935889720917E-2</v>
      </c>
    </row>
    <row r="9" spans="1:21" x14ac:dyDescent="0.2">
      <c r="A9" s="7" t="s">
        <v>10</v>
      </c>
      <c r="B9" s="6" t="s">
        <v>67</v>
      </c>
      <c r="C9" s="9" t="s">
        <v>67</v>
      </c>
      <c r="D9" s="6" t="s">
        <v>67</v>
      </c>
      <c r="E9" s="9" t="s">
        <v>67</v>
      </c>
      <c r="F9" s="6" t="s">
        <v>67</v>
      </c>
      <c r="G9" s="9" t="s">
        <v>67</v>
      </c>
      <c r="H9" s="6" t="s">
        <v>67</v>
      </c>
      <c r="I9" s="6" t="s">
        <v>67</v>
      </c>
      <c r="J9" s="6" t="s">
        <v>67</v>
      </c>
      <c r="K9" s="6" t="s">
        <v>67</v>
      </c>
      <c r="L9" s="6" t="s">
        <v>67</v>
      </c>
      <c r="M9" s="6" t="s">
        <v>67</v>
      </c>
      <c r="N9" s="6">
        <v>1.0364389419555664</v>
      </c>
      <c r="O9" s="6">
        <v>0.46753782033920288</v>
      </c>
      <c r="P9" s="6">
        <v>-1.127224326133728</v>
      </c>
      <c r="Q9" s="6">
        <v>-1.1005102396011353</v>
      </c>
      <c r="R9" s="6">
        <v>-1.0866158008575439</v>
      </c>
      <c r="S9" s="6">
        <v>-1.0116117000579834</v>
      </c>
      <c r="T9" s="6">
        <v>-0.35591760277748108</v>
      </c>
      <c r="U9" s="6">
        <v>-0.3267778754234314</v>
      </c>
    </row>
    <row r="10" spans="1:21" x14ac:dyDescent="0.2">
      <c r="A10" s="7" t="s">
        <v>21</v>
      </c>
      <c r="B10" s="6">
        <v>-0.32223063707351685</v>
      </c>
      <c r="C10" s="9">
        <v>-0.31001734733581543</v>
      </c>
      <c r="D10" s="6">
        <v>-0.29780405759811401</v>
      </c>
      <c r="E10" s="9">
        <v>-0.31875289976596832</v>
      </c>
      <c r="F10" s="6">
        <v>-0.33970174193382263</v>
      </c>
      <c r="G10" s="9">
        <v>-0.5595196932554245</v>
      </c>
      <c r="H10" s="6">
        <v>-0.77933764457702637</v>
      </c>
      <c r="I10" s="6">
        <v>-1.1483038663864136</v>
      </c>
      <c r="J10" s="6">
        <v>-1.1747980117797852</v>
      </c>
      <c r="K10" s="6">
        <v>-1.1317297220230103</v>
      </c>
      <c r="L10" s="6">
        <v>-1.373517632484436</v>
      </c>
      <c r="M10" s="6">
        <v>-1.0050314664840698</v>
      </c>
      <c r="N10" s="6">
        <v>-0.58157956600189209</v>
      </c>
      <c r="O10" s="6">
        <v>-0.64256560802459717</v>
      </c>
      <c r="P10" s="6">
        <v>-1.0316932201385498</v>
      </c>
      <c r="Q10" s="6">
        <v>-1.0766968727111816</v>
      </c>
      <c r="R10" s="6">
        <v>-0.89567136764526367</v>
      </c>
      <c r="S10" s="6">
        <v>-0.9135175347328186</v>
      </c>
      <c r="T10" s="6">
        <v>-0.79435634613037109</v>
      </c>
      <c r="U10" s="6">
        <v>-0.8723788857460022</v>
      </c>
    </row>
    <row r="11" spans="1:21" x14ac:dyDescent="0.2">
      <c r="A11" s="7" t="s">
        <v>11</v>
      </c>
      <c r="B11" s="6">
        <v>-0.62950122356414795</v>
      </c>
      <c r="C11" s="9">
        <v>-0.75309890508651733</v>
      </c>
      <c r="D11" s="6">
        <v>-0.87669658660888672</v>
      </c>
      <c r="E11" s="9">
        <v>-0.82985800504684448</v>
      </c>
      <c r="F11" s="6">
        <v>-0.78301942348480225</v>
      </c>
      <c r="G11" s="9">
        <v>-0.94900566339492798</v>
      </c>
      <c r="H11" s="6">
        <v>-1.1149919033050537</v>
      </c>
      <c r="I11" s="6">
        <v>-1.0335375070571899</v>
      </c>
      <c r="J11" s="6">
        <v>-0.90412604808807373</v>
      </c>
      <c r="K11" s="6">
        <v>-1.180899977684021</v>
      </c>
      <c r="L11" s="6">
        <v>-0.73753994703292847</v>
      </c>
      <c r="M11" s="6">
        <v>-0.43391513824462891</v>
      </c>
      <c r="N11" s="6">
        <v>-0.29529216885566711</v>
      </c>
      <c r="O11" s="6">
        <v>-0.28994593024253845</v>
      </c>
      <c r="P11" s="6">
        <v>-0.48558267951011658</v>
      </c>
      <c r="Q11" s="6">
        <v>-0.57972615957260132</v>
      </c>
      <c r="R11" s="6">
        <v>-0.44519457221031189</v>
      </c>
      <c r="S11" s="6">
        <v>-0.37056329846382141</v>
      </c>
      <c r="T11" s="6">
        <v>0.23863790929317474</v>
      </c>
      <c r="U11" s="6">
        <v>-0.19763515889644623</v>
      </c>
    </row>
    <row r="12" spans="1:21" x14ac:dyDescent="0.2">
      <c r="A12" s="7" t="s">
        <v>12</v>
      </c>
      <c r="B12" s="6">
        <v>-0.1271664947271347</v>
      </c>
      <c r="C12" s="9">
        <v>4.2371287941932678E-2</v>
      </c>
      <c r="D12" s="6">
        <v>0.21190907061100006</v>
      </c>
      <c r="E12" s="9">
        <v>-0.17550652474164963</v>
      </c>
      <c r="F12" s="6">
        <v>-0.56292212009429932</v>
      </c>
      <c r="G12" s="9">
        <v>-0.41296300292015076</v>
      </c>
      <c r="H12" s="6">
        <v>-0.2630038857460022</v>
      </c>
      <c r="I12" s="6">
        <v>-0.18233947455883026</v>
      </c>
      <c r="J12" s="6">
        <v>-0.26809597015380859</v>
      </c>
      <c r="K12" s="6">
        <v>-0.44125545024871826</v>
      </c>
      <c r="L12" s="6">
        <v>-0.398724764585495</v>
      </c>
      <c r="M12" s="6">
        <v>-5.1665313541889191E-2</v>
      </c>
      <c r="N12" s="6">
        <v>-0.27062886953353882</v>
      </c>
      <c r="O12" s="6">
        <v>-0.5923040509223938</v>
      </c>
      <c r="P12" s="6">
        <v>-0.38597363233566284</v>
      </c>
      <c r="Q12" s="6">
        <v>-7.4995018541812897E-2</v>
      </c>
      <c r="R12" s="6">
        <v>2.0272476598620415E-2</v>
      </c>
      <c r="S12" s="6">
        <v>-1.9047906622290611E-2</v>
      </c>
      <c r="T12" s="6">
        <v>-0.16480767726898193</v>
      </c>
      <c r="U12" s="6">
        <v>-0.39182212948799133</v>
      </c>
    </row>
    <row r="13" spans="1:21" x14ac:dyDescent="0.2">
      <c r="A13" s="7" t="s">
        <v>13</v>
      </c>
      <c r="B13" s="6" t="s">
        <v>67</v>
      </c>
      <c r="C13" s="9" t="s">
        <v>67</v>
      </c>
      <c r="D13" s="6" t="s">
        <v>67</v>
      </c>
      <c r="E13" s="9" t="s">
        <v>67</v>
      </c>
      <c r="F13" s="6" t="s">
        <v>67</v>
      </c>
      <c r="G13" s="9" t="s">
        <v>67</v>
      </c>
      <c r="H13" s="6" t="s">
        <v>67</v>
      </c>
      <c r="I13" s="6" t="s">
        <v>67</v>
      </c>
      <c r="J13" s="6" t="s">
        <v>67</v>
      </c>
      <c r="K13" s="6" t="s">
        <v>67</v>
      </c>
      <c r="L13" s="6">
        <v>7.8108765184879303E-2</v>
      </c>
      <c r="M13" s="6">
        <v>0.14469683170318604</v>
      </c>
      <c r="N13" s="6">
        <v>0.7876734733581543</v>
      </c>
      <c r="O13" s="6">
        <v>0.81509619951248169</v>
      </c>
      <c r="P13" s="6">
        <v>0.53896015882492065</v>
      </c>
      <c r="Q13" s="6">
        <v>0.53500258922576904</v>
      </c>
      <c r="R13" s="6">
        <v>0.55498075485229492</v>
      </c>
      <c r="S13" s="6">
        <v>0.46400192379951477</v>
      </c>
      <c r="T13" s="6">
        <v>0.2201971709728241</v>
      </c>
      <c r="U13" s="6">
        <v>0.12815335392951965</v>
      </c>
    </row>
    <row r="14" spans="1:21" x14ac:dyDescent="0.2">
      <c r="A14" s="7" t="s">
        <v>14</v>
      </c>
      <c r="B14" s="6">
        <v>-1.144673228263855</v>
      </c>
      <c r="C14" s="9">
        <v>-1.6660347580909729</v>
      </c>
      <c r="D14" s="6">
        <v>-2.1873962879180908</v>
      </c>
      <c r="E14" s="9">
        <v>-1.9416635632514954</v>
      </c>
      <c r="F14" s="6">
        <v>-1.6959308385848999</v>
      </c>
      <c r="G14" s="9">
        <v>-1.1492564380168915</v>
      </c>
      <c r="H14" s="6">
        <v>-0.60258203744888306</v>
      </c>
      <c r="I14" s="6">
        <v>-0.61410009860992432</v>
      </c>
      <c r="J14" s="6">
        <v>-0.55757284164428711</v>
      </c>
      <c r="K14" s="6">
        <v>-0.76481962203979492</v>
      </c>
      <c r="L14" s="6">
        <v>-0.55578678846359253</v>
      </c>
      <c r="M14" s="6">
        <v>-0.60605180263519287</v>
      </c>
      <c r="N14" s="6">
        <v>-0.55930525064468384</v>
      </c>
      <c r="O14" s="6">
        <v>-0.49285802245140076</v>
      </c>
      <c r="P14" s="6">
        <v>-0.44187632203102112</v>
      </c>
      <c r="Q14" s="6">
        <v>-0.29893165826797485</v>
      </c>
      <c r="R14" s="6">
        <v>-0.2236173003911972</v>
      </c>
      <c r="S14" s="6">
        <v>-7.9952716827392578E-2</v>
      </c>
      <c r="T14" s="6">
        <v>0.16697067022323608</v>
      </c>
      <c r="U14" s="6">
        <v>0.22656890749931335</v>
      </c>
    </row>
    <row r="15" spans="1:21" x14ac:dyDescent="0.2">
      <c r="A15" s="7" t="s">
        <v>15</v>
      </c>
      <c r="B15" s="6">
        <v>-2.2388582229614258</v>
      </c>
      <c r="C15" s="9">
        <v>-2.1096005439758301</v>
      </c>
      <c r="D15" s="6">
        <v>-1.9803428649902344</v>
      </c>
      <c r="E15" s="9">
        <v>-1.8831100463867188</v>
      </c>
      <c r="F15" s="6">
        <v>-1.7858772277832031</v>
      </c>
      <c r="G15" s="9">
        <v>-1.4513368010520935</v>
      </c>
      <c r="H15" s="6">
        <v>-1.1167963743209839</v>
      </c>
      <c r="I15" s="6">
        <v>-1.1483038663864136</v>
      </c>
      <c r="J15" s="6">
        <v>-1.2921078205108643</v>
      </c>
      <c r="K15" s="6">
        <v>-1.3713593482971191</v>
      </c>
      <c r="L15" s="6">
        <v>-1.3741748332977295</v>
      </c>
      <c r="M15" s="6">
        <v>-0.75199383497238159</v>
      </c>
      <c r="N15" s="6">
        <v>-0.81194937229156494</v>
      </c>
      <c r="O15" s="6">
        <v>-0.99954962730407715</v>
      </c>
      <c r="P15" s="6">
        <v>-0.97158020734786987</v>
      </c>
      <c r="Q15" s="6">
        <v>-0.99547046422958374</v>
      </c>
      <c r="R15" s="6">
        <v>-1.1742256879806519</v>
      </c>
      <c r="S15" s="6">
        <v>-1.129633903503418</v>
      </c>
      <c r="T15" s="6">
        <v>-0.69419395923614502</v>
      </c>
      <c r="U15" s="6">
        <v>-0.86673647165298462</v>
      </c>
    </row>
    <row r="16" spans="1:21" x14ac:dyDescent="0.2">
      <c r="A16" s="7" t="s">
        <v>16</v>
      </c>
      <c r="B16" s="6">
        <v>-1.2681789398193359</v>
      </c>
      <c r="C16" s="9">
        <v>-1.2839466333389282</v>
      </c>
      <c r="D16" s="6">
        <v>-1.2997143268585205</v>
      </c>
      <c r="E16" s="9">
        <v>-1.0729609131813049</v>
      </c>
      <c r="F16" s="6">
        <v>-0.84620749950408936</v>
      </c>
      <c r="G16" s="9">
        <v>-0.85698148608207703</v>
      </c>
      <c r="H16" s="6">
        <v>-0.8677554726600647</v>
      </c>
      <c r="I16" s="6">
        <v>-0.80906015634536743</v>
      </c>
      <c r="J16" s="6">
        <v>-0.84386801719665527</v>
      </c>
      <c r="K16" s="6">
        <v>-0.59658193588256836</v>
      </c>
      <c r="L16" s="6">
        <v>-0.60274672508239746</v>
      </c>
      <c r="M16" s="6">
        <v>-0.81804931163787842</v>
      </c>
      <c r="N16" s="6">
        <v>-0.84401971101760864</v>
      </c>
      <c r="O16" s="6">
        <v>-1.0318994522094727</v>
      </c>
      <c r="P16" s="6">
        <v>-0.91957229375839233</v>
      </c>
      <c r="Q16" s="6">
        <v>-0.95425146818161011</v>
      </c>
      <c r="R16" s="6">
        <v>-1.1940886974334717</v>
      </c>
      <c r="S16" s="6">
        <v>-1.200914740562439</v>
      </c>
      <c r="T16" s="6">
        <v>-1.0684360265731812</v>
      </c>
      <c r="U16" s="6">
        <v>-1.2758008241653442</v>
      </c>
    </row>
    <row r="17" spans="1:21" x14ac:dyDescent="0.2">
      <c r="A17" s="7" t="s">
        <v>17</v>
      </c>
      <c r="B17" s="6">
        <v>0.35544055700302124</v>
      </c>
      <c r="C17" s="9">
        <v>0.2320149652659893</v>
      </c>
      <c r="D17" s="6">
        <v>0.10858937352895737</v>
      </c>
      <c r="E17" s="9">
        <v>2.4493023753166199E-2</v>
      </c>
      <c r="F17" s="6">
        <v>-5.9603326022624969E-2</v>
      </c>
      <c r="G17" s="9">
        <v>-4.2993488721549511E-2</v>
      </c>
      <c r="H17" s="6">
        <v>-2.6383651420474052E-2</v>
      </c>
      <c r="I17" s="6">
        <v>3.070039302110672E-2</v>
      </c>
      <c r="J17" s="6">
        <v>-0.11094357073307037</v>
      </c>
      <c r="K17" s="6">
        <v>5.9757735580205917E-2</v>
      </c>
      <c r="L17" s="6">
        <v>-0.24171414971351624</v>
      </c>
      <c r="M17" s="6">
        <v>0.21167802810668945</v>
      </c>
      <c r="N17" s="6">
        <v>0.49834781885147095</v>
      </c>
      <c r="O17" s="6">
        <v>0.45656123757362366</v>
      </c>
      <c r="P17" s="6">
        <v>0.25499975681304932</v>
      </c>
      <c r="Q17" s="6">
        <v>0.17987526953220367</v>
      </c>
      <c r="R17" s="6">
        <v>0.34273195266723633</v>
      </c>
      <c r="S17" s="6">
        <v>0.16851112246513367</v>
      </c>
      <c r="T17" s="6">
        <v>2.8372090309858322E-2</v>
      </c>
      <c r="U17" s="6">
        <v>-0.10645893961191177</v>
      </c>
    </row>
    <row r="18" spans="1:21" x14ac:dyDescent="0.2">
      <c r="A18" s="7" t="s">
        <v>18</v>
      </c>
      <c r="B18" s="6">
        <v>-0.2670668363571167</v>
      </c>
      <c r="C18" s="9">
        <v>-0.25775004923343658</v>
      </c>
      <c r="D18" s="6">
        <v>-0.24843326210975647</v>
      </c>
      <c r="E18" s="9">
        <v>-0.37614728510379791</v>
      </c>
      <c r="F18" s="6">
        <v>-0.50386130809783936</v>
      </c>
      <c r="G18" s="9">
        <v>-0.44228515028953552</v>
      </c>
      <c r="H18" s="6">
        <v>-0.38070899248123169</v>
      </c>
      <c r="I18" s="6">
        <v>-0.39720427989959717</v>
      </c>
      <c r="J18" s="6">
        <v>-0.48394116759300232</v>
      </c>
      <c r="K18" s="6">
        <v>-0.27378374338150024</v>
      </c>
      <c r="L18" s="6">
        <v>-3.3972594887018204E-2</v>
      </c>
      <c r="M18" s="6">
        <v>0.14862778782844543</v>
      </c>
      <c r="N18" s="6">
        <v>3.1094096601009369E-2</v>
      </c>
      <c r="O18" s="6">
        <v>-0.31068986654281616</v>
      </c>
      <c r="P18" s="6">
        <v>-2.4761226028203964E-2</v>
      </c>
      <c r="Q18" s="6">
        <v>-8.078061044216156E-2</v>
      </c>
      <c r="R18" s="6">
        <v>-0.10218886286020279</v>
      </c>
      <c r="S18" s="6">
        <v>-0.75836420059204102</v>
      </c>
      <c r="T18" s="6">
        <v>-1.9875863790512085</v>
      </c>
      <c r="U18" s="6">
        <v>-1.932921290397644</v>
      </c>
    </row>
    <row r="19" spans="1:21" x14ac:dyDescent="0.2">
      <c r="A19" s="7" t="s">
        <v>19</v>
      </c>
      <c r="B19" s="6">
        <v>-0.70255285501480103</v>
      </c>
      <c r="C19" s="9">
        <v>-0.78985455632209778</v>
      </c>
      <c r="D19" s="6">
        <v>-0.87715625762939453</v>
      </c>
      <c r="E19" s="9">
        <v>-1.15511554479599</v>
      </c>
      <c r="F19" s="6">
        <v>-1.4330748319625854</v>
      </c>
      <c r="G19" s="9">
        <v>-1.2854589819908142</v>
      </c>
      <c r="H19" s="6">
        <v>-1.137843132019043</v>
      </c>
      <c r="I19" s="6">
        <v>-1.3491568565368652</v>
      </c>
      <c r="J19" s="6">
        <v>-1.4356992244720459</v>
      </c>
      <c r="K19" s="6">
        <v>-1.9687619209289551</v>
      </c>
      <c r="L19" s="6">
        <v>-1.7857675552368164</v>
      </c>
      <c r="M19" s="6">
        <v>-1.3938678503036499</v>
      </c>
      <c r="N19" s="6">
        <v>-1.2494580745697021</v>
      </c>
      <c r="O19" s="6">
        <v>-0.95937603712081909</v>
      </c>
      <c r="P19" s="6">
        <v>-0.72625052928924561</v>
      </c>
      <c r="Q19" s="6">
        <v>-0.60913312435150146</v>
      </c>
      <c r="R19" s="6">
        <v>-0.52356398105621338</v>
      </c>
      <c r="S19" s="6">
        <v>-0.54719793796539307</v>
      </c>
      <c r="T19" s="6">
        <v>-0.31384015083312988</v>
      </c>
      <c r="U19" s="6">
        <v>-0.42032453417778015</v>
      </c>
    </row>
    <row r="20" spans="1:21" x14ac:dyDescent="0.2">
      <c r="A20" s="1" t="s">
        <v>66</v>
      </c>
      <c r="B20" s="13">
        <f>AVERAGE(B2:B19)</f>
        <v>-0.69068407366285101</v>
      </c>
      <c r="C20" s="9">
        <f t="shared" ref="C20:E20" si="0">AVERAGE(B20, D20)</f>
        <v>-0.72068785878946073</v>
      </c>
      <c r="D20" s="13">
        <f t="shared" ref="D20:U20" si="1">AVERAGE(D2:D19)</f>
        <v>-0.75069164391607046</v>
      </c>
      <c r="E20" s="9">
        <f t="shared" si="0"/>
        <v>-0.74697239766828716</v>
      </c>
      <c r="F20" s="13">
        <f t="shared" si="1"/>
        <v>-0.74325315142050385</v>
      </c>
      <c r="G20" s="9">
        <f t="shared" ref="G20" si="2">AVERAGE(F20, H20)</f>
        <v>-0.66612003807676956</v>
      </c>
      <c r="H20" s="13">
        <f t="shared" si="1"/>
        <v>-0.58898692473303527</v>
      </c>
      <c r="I20" s="13">
        <f t="shared" si="1"/>
        <v>-0.53535384451970458</v>
      </c>
      <c r="J20" s="13">
        <f t="shared" si="1"/>
        <v>-0.58736793580465019</v>
      </c>
      <c r="K20" s="13">
        <f t="shared" si="1"/>
        <v>-0.62285621766932309</v>
      </c>
      <c r="L20" s="13">
        <f t="shared" si="1"/>
        <v>-0.5821588124860736</v>
      </c>
      <c r="M20" s="13">
        <f t="shared" si="1"/>
        <v>-0.33124009125372944</v>
      </c>
      <c r="N20" s="13">
        <f t="shared" si="1"/>
        <v>-0.16586618839452663</v>
      </c>
      <c r="O20" s="13">
        <f t="shared" si="1"/>
        <v>-0.22640662102235687</v>
      </c>
      <c r="P20" s="13">
        <f t="shared" si="1"/>
        <v>-0.37962190920694006</v>
      </c>
      <c r="Q20" s="13">
        <f t="shared" si="1"/>
        <v>-0.43871917451421422</v>
      </c>
      <c r="R20" s="13">
        <f t="shared" si="1"/>
        <v>-0.39044726474417579</v>
      </c>
      <c r="S20" s="13">
        <f t="shared" si="1"/>
        <v>-0.3842840332330929</v>
      </c>
      <c r="T20" s="13">
        <f t="shared" si="1"/>
        <v>-0.29523016139864922</v>
      </c>
      <c r="U20" s="13">
        <f t="shared" si="1"/>
        <v>-0.42269628885616028</v>
      </c>
    </row>
    <row r="21" spans="1:21" x14ac:dyDescent="0.2">
      <c r="A21" s="1" t="s">
        <v>68</v>
      </c>
      <c r="B21" s="13">
        <v>0.86527383433921001</v>
      </c>
      <c r="C21" s="9">
        <v>0.86467435477035381</v>
      </c>
      <c r="D21" s="13">
        <v>0.86407487520149773</v>
      </c>
      <c r="E21" s="9">
        <v>0.84669866306441166</v>
      </c>
      <c r="F21" s="13">
        <v>0.82932245092732571</v>
      </c>
      <c r="G21" s="9">
        <v>0.89852832537144423</v>
      </c>
      <c r="H21" s="13">
        <v>0.96773419981556275</v>
      </c>
      <c r="I21" s="13">
        <v>0.82979396810489037</v>
      </c>
      <c r="J21" s="13">
        <v>0.69377557361232378</v>
      </c>
      <c r="K21" s="13">
        <v>0.77126524251486572</v>
      </c>
      <c r="L21" s="13">
        <v>0.80016917070107796</v>
      </c>
      <c r="M21" s="13">
        <v>0.7882891531501498</v>
      </c>
      <c r="N21" s="13">
        <v>0.76971928455999916</v>
      </c>
      <c r="O21" s="13">
        <v>0.6784986265535865</v>
      </c>
      <c r="P21" s="13">
        <v>0.72603535758597515</v>
      </c>
      <c r="Q21" s="13">
        <v>0.75089141832930706</v>
      </c>
      <c r="R21" s="13">
        <v>0.75117645435966551</v>
      </c>
      <c r="S21" s="13">
        <v>0.76627651043236256</v>
      </c>
      <c r="T21" s="13">
        <v>0.73294994328171015</v>
      </c>
      <c r="U21" s="13">
        <v>0.69141003336491325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D28" sqref="D28"/>
    </sheetView>
  </sheetViews>
  <sheetFormatPr baseColWidth="10" defaultRowHeight="16" x14ac:dyDescent="0.2"/>
  <cols>
    <col min="1" max="1" width="22.5" style="1" customWidth="1"/>
    <col min="2" max="21" width="8" customWidth="1"/>
  </cols>
  <sheetData>
    <row r="1" spans="1:21" x14ac:dyDescent="0.2">
      <c r="A1" s="8" t="s">
        <v>3</v>
      </c>
      <c r="B1" s="10" t="s">
        <v>24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30</v>
      </c>
      <c r="I1" s="10" t="s">
        <v>31</v>
      </c>
      <c r="J1" s="10" t="s">
        <v>32</v>
      </c>
      <c r="K1" s="10" t="s">
        <v>33</v>
      </c>
      <c r="L1" s="10" t="s">
        <v>34</v>
      </c>
      <c r="M1" s="10" t="s">
        <v>35</v>
      </c>
      <c r="N1" s="10" t="s">
        <v>36</v>
      </c>
      <c r="O1" s="10" t="s">
        <v>37</v>
      </c>
      <c r="P1" s="10" t="s">
        <v>38</v>
      </c>
      <c r="Q1" s="10" t="s">
        <v>39</v>
      </c>
      <c r="R1" s="10" t="s">
        <v>40</v>
      </c>
      <c r="S1" s="10" t="s">
        <v>41</v>
      </c>
      <c r="T1" s="10" t="s">
        <v>42</v>
      </c>
      <c r="U1" s="10" t="s">
        <v>44</v>
      </c>
    </row>
    <row r="2" spans="1:21" x14ac:dyDescent="0.2">
      <c r="A2" s="7" t="s">
        <v>4</v>
      </c>
      <c r="B2" s="6">
        <v>-0.75632274150848389</v>
      </c>
      <c r="C2" s="9">
        <v>-0.60518623888492584</v>
      </c>
      <c r="D2" s="6">
        <v>-0.4540497362613678</v>
      </c>
      <c r="E2" s="9">
        <v>-0.38751320540904999</v>
      </c>
      <c r="F2" s="6">
        <v>-0.32097667455673218</v>
      </c>
      <c r="G2" s="9">
        <v>-0.18263078480958939</v>
      </c>
      <c r="H2" s="6">
        <v>-4.4284895062446594E-2</v>
      </c>
      <c r="I2" s="6">
        <v>5.6156180799007416E-2</v>
      </c>
      <c r="J2" s="6">
        <v>3.3763952553272247E-2</v>
      </c>
      <c r="K2" s="6">
        <v>3.2895024865865707E-2</v>
      </c>
      <c r="L2" s="6">
        <v>5.6693661957979202E-2</v>
      </c>
      <c r="M2" s="6">
        <v>9.2157997190952301E-2</v>
      </c>
      <c r="N2" s="6">
        <v>0.16024976968765259</v>
      </c>
      <c r="O2" s="6">
        <v>0.12664029002189636</v>
      </c>
      <c r="P2" s="6">
        <v>0.11213699728250504</v>
      </c>
      <c r="Q2" s="6">
        <v>5.0153873860836029E-2</v>
      </c>
      <c r="R2" s="6">
        <v>7.5652548111975193E-3</v>
      </c>
      <c r="S2" s="6">
        <v>4.7402456402778625E-2</v>
      </c>
      <c r="T2" s="6">
        <v>0.14825037121772766</v>
      </c>
      <c r="U2" s="6">
        <v>0.15934838354587555</v>
      </c>
    </row>
    <row r="3" spans="1:21" x14ac:dyDescent="0.2">
      <c r="A3" s="7" t="s">
        <v>5</v>
      </c>
      <c r="B3" s="6">
        <v>-0.73445218801498413</v>
      </c>
      <c r="C3" s="9">
        <v>-0.55857543647289276</v>
      </c>
      <c r="D3" s="6">
        <v>-0.38269868493080139</v>
      </c>
      <c r="E3" s="9">
        <v>-0.39826871454715729</v>
      </c>
      <c r="F3" s="6">
        <v>-0.41383874416351318</v>
      </c>
      <c r="G3" s="9">
        <v>-0.45062258839607239</v>
      </c>
      <c r="H3" s="6">
        <v>-0.48740643262863159</v>
      </c>
      <c r="I3" s="6">
        <v>-0.50307542085647583</v>
      </c>
      <c r="J3" s="6">
        <v>-0.57185542583465576</v>
      </c>
      <c r="K3" s="6">
        <v>-0.59518557786941528</v>
      </c>
      <c r="L3" s="6">
        <v>-0.74682176113128662</v>
      </c>
      <c r="M3" s="6">
        <v>-0.76412349939346313</v>
      </c>
      <c r="N3" s="6">
        <v>-0.85138684511184692</v>
      </c>
      <c r="O3" s="6">
        <v>-0.88334906101226807</v>
      </c>
      <c r="P3" s="6">
        <v>-0.84539026021957397</v>
      </c>
      <c r="Q3" s="6">
        <v>-0.68114709854125977</v>
      </c>
      <c r="R3" s="6">
        <v>-0.57743179798126221</v>
      </c>
      <c r="S3" s="6">
        <v>-0.59957057237625122</v>
      </c>
      <c r="T3" s="6">
        <v>-0.55060738325119019</v>
      </c>
      <c r="U3" s="6">
        <v>-0.53651916980743408</v>
      </c>
    </row>
    <row r="4" spans="1:21" x14ac:dyDescent="0.2">
      <c r="A4" s="7" t="s">
        <v>6</v>
      </c>
      <c r="B4" s="6">
        <v>-1.1246899366378784</v>
      </c>
      <c r="C4" s="9">
        <v>-1.0637350082397461</v>
      </c>
      <c r="D4" s="6">
        <v>-1.0027800798416138</v>
      </c>
      <c r="E4" s="9">
        <v>-0.92882001399993896</v>
      </c>
      <c r="F4" s="6">
        <v>-0.85485994815826416</v>
      </c>
      <c r="G4" s="9">
        <v>-0.90325000882148743</v>
      </c>
      <c r="H4" s="6">
        <v>-0.95164006948471069</v>
      </c>
      <c r="I4" s="6">
        <v>-1.0613497495651245</v>
      </c>
      <c r="J4" s="6">
        <v>-1.0443779230117798</v>
      </c>
      <c r="K4" s="6">
        <v>-1.0815658569335938</v>
      </c>
      <c r="L4" s="6">
        <v>-1.2207534313201904</v>
      </c>
      <c r="M4" s="6">
        <v>-1.177309513092041</v>
      </c>
      <c r="N4" s="6">
        <v>-1.2752583026885986</v>
      </c>
      <c r="O4" s="6">
        <v>-1.2106195688247681</v>
      </c>
      <c r="P4" s="6">
        <v>-1.2562775611877441</v>
      </c>
      <c r="Q4" s="6">
        <v>-1.2495168447494507</v>
      </c>
      <c r="R4" s="6">
        <v>-1.252880334854126</v>
      </c>
      <c r="S4" s="6">
        <v>-1.3542181253433228</v>
      </c>
      <c r="T4" s="6">
        <v>-1.4241015911102295</v>
      </c>
      <c r="U4" s="6">
        <v>-1.5064795017242432</v>
      </c>
    </row>
    <row r="5" spans="1:21" x14ac:dyDescent="0.2">
      <c r="A5" s="7" t="s">
        <v>7</v>
      </c>
      <c r="B5" s="6">
        <v>-1.0711885690689087</v>
      </c>
      <c r="C5" s="9">
        <v>-0.96259391307830811</v>
      </c>
      <c r="D5" s="6">
        <v>-0.85399925708770752</v>
      </c>
      <c r="E5" s="9">
        <v>-1.0997042059898376</v>
      </c>
      <c r="F5" s="6">
        <v>-1.3454091548919678</v>
      </c>
      <c r="G5" s="9">
        <v>-1.4168071746826172</v>
      </c>
      <c r="H5" s="6">
        <v>-1.4882051944732666</v>
      </c>
      <c r="I5" s="6">
        <v>-1.4982407093048096</v>
      </c>
      <c r="J5" s="6">
        <v>-1.5873322486877441</v>
      </c>
      <c r="K5" s="6">
        <v>-1.7702181339263916</v>
      </c>
      <c r="L5" s="6">
        <v>-1.7457884550094604</v>
      </c>
      <c r="M5" s="6">
        <v>-1.6939505338668823</v>
      </c>
      <c r="N5" s="6">
        <v>-1.5742224454879761</v>
      </c>
      <c r="O5" s="6">
        <v>-1.53426194190979</v>
      </c>
      <c r="P5" s="6">
        <v>-1.5365368127822876</v>
      </c>
      <c r="Q5" s="6">
        <v>-1.6416771411895752</v>
      </c>
      <c r="R5" s="6">
        <v>-1.5503988265991211</v>
      </c>
      <c r="S5" s="6">
        <v>-1.541948676109314</v>
      </c>
      <c r="T5" s="6">
        <v>-1.4462900161743164</v>
      </c>
      <c r="U5" s="6">
        <v>-1.4624067544937134</v>
      </c>
    </row>
    <row r="6" spans="1:21" x14ac:dyDescent="0.2">
      <c r="A6" s="7" t="s">
        <v>20</v>
      </c>
      <c r="B6" s="6">
        <v>-0.1819998025894165</v>
      </c>
      <c r="C6" s="9">
        <v>-0.15816529095172882</v>
      </c>
      <c r="D6" s="6">
        <v>-0.13433077931404114</v>
      </c>
      <c r="E6" s="9">
        <v>-0.19411690533161163</v>
      </c>
      <c r="F6" s="6">
        <v>-0.25390303134918213</v>
      </c>
      <c r="G6" s="9">
        <v>-0.22563574463129044</v>
      </c>
      <c r="H6" s="6">
        <v>-0.19736845791339874</v>
      </c>
      <c r="I6" s="6">
        <v>0.14086051285266876</v>
      </c>
      <c r="J6" s="6">
        <v>0.11533314734697342</v>
      </c>
      <c r="K6" s="6">
        <v>0.18053382635116577</v>
      </c>
      <c r="L6" s="6">
        <v>0.15768520534038544</v>
      </c>
      <c r="M6" s="6">
        <v>9.755069762468338E-2</v>
      </c>
      <c r="N6" s="6">
        <v>-2.7608012780547142E-2</v>
      </c>
      <c r="O6" s="6">
        <v>-3.6022540181875229E-2</v>
      </c>
      <c r="P6" s="6">
        <v>-0.12795518338680267</v>
      </c>
      <c r="Q6" s="6">
        <v>-0.21325640380382538</v>
      </c>
      <c r="R6" s="6">
        <v>-0.13610616326332092</v>
      </c>
      <c r="S6" s="6">
        <v>-0.1550767570734024</v>
      </c>
      <c r="T6" s="6">
        <v>-0.10490965843200684</v>
      </c>
      <c r="U6" s="6">
        <v>-0.11287157237529755</v>
      </c>
    </row>
    <row r="7" spans="1:21" x14ac:dyDescent="0.2">
      <c r="A7" s="7" t="s">
        <v>8</v>
      </c>
      <c r="B7" s="6">
        <v>-0.40030312538146973</v>
      </c>
      <c r="C7" s="9">
        <v>-0.43018603324890137</v>
      </c>
      <c r="D7" s="6">
        <v>-0.46006894111633301</v>
      </c>
      <c r="E7" s="9">
        <v>-0.38178698718547821</v>
      </c>
      <c r="F7" s="6">
        <v>-0.30350503325462341</v>
      </c>
      <c r="G7" s="9">
        <v>-0.42621015012264252</v>
      </c>
      <c r="H7" s="6">
        <v>-0.54891526699066162</v>
      </c>
      <c r="I7" s="6">
        <v>-0.21408732235431671</v>
      </c>
      <c r="J7" s="6">
        <v>-0.15213377773761749</v>
      </c>
      <c r="K7" s="6">
        <v>-0.12157995253801346</v>
      </c>
      <c r="L7" s="6">
        <v>-0.13581368327140808</v>
      </c>
      <c r="M7" s="6">
        <v>-0.28340691328048706</v>
      </c>
      <c r="N7" s="6">
        <v>-0.29170694947242737</v>
      </c>
      <c r="O7" s="6">
        <v>-0.22006160020828247</v>
      </c>
      <c r="P7" s="6">
        <v>-0.18253825604915619</v>
      </c>
      <c r="Q7" s="6">
        <v>-0.18809936940670013</v>
      </c>
      <c r="R7" s="6">
        <v>2.4532200768589973E-3</v>
      </c>
      <c r="S7" s="6">
        <v>0.10513689368963242</v>
      </c>
      <c r="T7" s="6">
        <v>0.23979806900024414</v>
      </c>
      <c r="U7" s="6">
        <v>0.21541586518287659</v>
      </c>
    </row>
    <row r="8" spans="1:21" x14ac:dyDescent="0.2">
      <c r="A8" s="7" t="s">
        <v>9</v>
      </c>
      <c r="B8" s="6">
        <v>-1.0069024562835693</v>
      </c>
      <c r="C8" s="9">
        <v>-0.87158933281898499</v>
      </c>
      <c r="D8" s="6">
        <v>-0.73627620935440063</v>
      </c>
      <c r="E8" s="9">
        <v>-0.84775525331497192</v>
      </c>
      <c r="F8" s="6">
        <v>-0.95923429727554321</v>
      </c>
      <c r="G8" s="9">
        <v>-1.0241785943508148</v>
      </c>
      <c r="H8" s="6">
        <v>-1.0891228914260864</v>
      </c>
      <c r="I8" s="6">
        <v>-1.1455632448196411</v>
      </c>
      <c r="J8" s="6">
        <v>-1.1238746643066406</v>
      </c>
      <c r="K8" s="6">
        <v>-1.0027025938034058</v>
      </c>
      <c r="L8" s="6">
        <v>-1.1468044519424438</v>
      </c>
      <c r="M8" s="6">
        <v>-1.1244257688522339</v>
      </c>
      <c r="N8" s="6">
        <v>-1.0458524227142334</v>
      </c>
      <c r="O8" s="6">
        <v>-1.0437368154525757</v>
      </c>
      <c r="P8" s="6">
        <v>-1.1021348237991333</v>
      </c>
      <c r="Q8" s="6">
        <v>-1.0954259634017944</v>
      </c>
      <c r="R8" s="6">
        <v>-1.1575981378555298</v>
      </c>
      <c r="S8" s="6">
        <v>-1.225460410118103</v>
      </c>
      <c r="T8" s="6">
        <v>-1.1560966968536377</v>
      </c>
      <c r="U8" s="6">
        <v>-1.150153636932373</v>
      </c>
    </row>
    <row r="9" spans="1:21" x14ac:dyDescent="0.2">
      <c r="A9" s="7" t="s">
        <v>10</v>
      </c>
      <c r="B9" s="6">
        <v>-1.7682148218154907</v>
      </c>
      <c r="C9" s="9">
        <v>-1.5488065481185913</v>
      </c>
      <c r="D9" s="6">
        <v>-1.3293982744216919</v>
      </c>
      <c r="E9" s="9">
        <v>-1.0520471036434174</v>
      </c>
      <c r="F9" s="6">
        <v>-0.77469593286514282</v>
      </c>
      <c r="G9" s="9">
        <v>-0.64832192659378052</v>
      </c>
      <c r="H9" s="6">
        <v>-0.52194792032241821</v>
      </c>
      <c r="I9" s="6">
        <v>-0.46791398525238037</v>
      </c>
      <c r="J9" s="6">
        <v>-0.45158407092094421</v>
      </c>
      <c r="K9" s="6">
        <v>-0.46971622109413147</v>
      </c>
      <c r="L9" s="6">
        <v>-0.56769895553588867</v>
      </c>
      <c r="M9" s="6">
        <v>-0.32043138146400452</v>
      </c>
      <c r="N9" s="6">
        <v>-0.31596279144287109</v>
      </c>
      <c r="O9" s="6">
        <v>-0.10942645370960236</v>
      </c>
      <c r="P9" s="6">
        <v>-0.19629381597042084</v>
      </c>
      <c r="Q9" s="6">
        <v>-0.25402829051017761</v>
      </c>
      <c r="R9" s="6">
        <v>-0.23734244704246521</v>
      </c>
      <c r="S9" s="6">
        <v>-0.26717105507850647</v>
      </c>
      <c r="T9" s="6">
        <v>-0.22917531430721283</v>
      </c>
      <c r="U9" s="6">
        <v>-0.17842832207679749</v>
      </c>
    </row>
    <row r="10" spans="1:21" x14ac:dyDescent="0.2">
      <c r="A10" s="7" t="s">
        <v>21</v>
      </c>
      <c r="B10" s="6">
        <v>-0.81561422348022461</v>
      </c>
      <c r="C10" s="9">
        <v>-0.81534051895141602</v>
      </c>
      <c r="D10" s="6">
        <v>-0.81506681442260742</v>
      </c>
      <c r="E10" s="9">
        <v>-0.96888637542724609</v>
      </c>
      <c r="F10" s="6">
        <v>-1.1227059364318848</v>
      </c>
      <c r="G10" s="9">
        <v>-1.0716351866722107</v>
      </c>
      <c r="H10" s="6">
        <v>-1.0205644369125366</v>
      </c>
      <c r="I10" s="6">
        <v>-1.0594533681869507</v>
      </c>
      <c r="J10" s="6">
        <v>-0.99785375595092773</v>
      </c>
      <c r="K10" s="6">
        <v>-0.80884438753128052</v>
      </c>
      <c r="L10" s="6">
        <v>-0.73623669147491455</v>
      </c>
      <c r="M10" s="6">
        <v>-0.95074182748794556</v>
      </c>
      <c r="N10" s="6">
        <v>-1.0768893957138062</v>
      </c>
      <c r="O10" s="6">
        <v>-1.0023126602172852</v>
      </c>
      <c r="P10" s="6">
        <v>-0.95889443159103394</v>
      </c>
      <c r="Q10" s="6">
        <v>-0.73204237222671509</v>
      </c>
      <c r="R10" s="6">
        <v>-0.64067965745925903</v>
      </c>
      <c r="S10" s="6">
        <v>-0.56227439641952515</v>
      </c>
      <c r="T10" s="6">
        <v>-0.49126002192497253</v>
      </c>
      <c r="U10" s="6">
        <v>-0.47274300456047058</v>
      </c>
    </row>
    <row r="11" spans="1:21" x14ac:dyDescent="0.2">
      <c r="A11" s="7" t="s">
        <v>11</v>
      </c>
      <c r="B11" s="6">
        <v>-0.50079798698425293</v>
      </c>
      <c r="C11" s="9">
        <v>-0.41076666116714478</v>
      </c>
      <c r="D11" s="6">
        <v>-0.32073533535003662</v>
      </c>
      <c r="E11" s="9">
        <v>-0.37312369048595428</v>
      </c>
      <c r="F11" s="6">
        <v>-0.42551204562187195</v>
      </c>
      <c r="G11" s="9">
        <v>-0.324233777821064</v>
      </c>
      <c r="H11" s="6">
        <v>-0.22295551002025604</v>
      </c>
      <c r="I11" s="6">
        <v>-3.5026460886001587E-2</v>
      </c>
      <c r="J11" s="6">
        <v>-0.14316259324550629</v>
      </c>
      <c r="K11" s="6">
        <v>-7.5925938785076141E-2</v>
      </c>
      <c r="L11" s="6">
        <v>0.13355885446071625</v>
      </c>
      <c r="M11" s="6">
        <v>0.24814501404762268</v>
      </c>
      <c r="N11" s="6">
        <v>0.18054100871086121</v>
      </c>
      <c r="O11" s="6">
        <v>0.15590916574001312</v>
      </c>
      <c r="P11" s="6">
        <v>0.10110577195882797</v>
      </c>
      <c r="Q11" s="6">
        <v>-3.3481959253549576E-2</v>
      </c>
      <c r="R11" s="6">
        <v>-9.4039244577288628E-3</v>
      </c>
      <c r="S11" s="6">
        <v>-3.4211397171020508E-2</v>
      </c>
      <c r="T11" s="6">
        <v>-0.1383671760559082</v>
      </c>
      <c r="U11" s="6">
        <v>-0.17618319392204285</v>
      </c>
    </row>
    <row r="12" spans="1:21" x14ac:dyDescent="0.2">
      <c r="A12" s="7" t="s">
        <v>12</v>
      </c>
      <c r="B12" s="6">
        <v>-8.5270322859287262E-2</v>
      </c>
      <c r="C12" s="9">
        <v>-3.856127243489027E-2</v>
      </c>
      <c r="D12" s="6">
        <v>8.1477779895067215E-3</v>
      </c>
      <c r="E12" s="9">
        <v>-0.11565266456454992</v>
      </c>
      <c r="F12" s="6">
        <v>-0.23945310711860657</v>
      </c>
      <c r="G12" s="9">
        <v>-0.41887487471103668</v>
      </c>
      <c r="H12" s="6">
        <v>-0.5982966423034668</v>
      </c>
      <c r="I12" s="6">
        <v>-0.53888088464736938</v>
      </c>
      <c r="J12" s="6">
        <v>-0.57558590173721313</v>
      </c>
      <c r="K12" s="6">
        <v>-0.51329827308654785</v>
      </c>
      <c r="L12" s="6">
        <v>-0.2697719931602478</v>
      </c>
      <c r="M12" s="6">
        <v>-0.30330699682235718</v>
      </c>
      <c r="N12" s="6">
        <v>-0.31228965520858765</v>
      </c>
      <c r="O12" s="6">
        <v>-0.32044574618339539</v>
      </c>
      <c r="P12" s="6">
        <v>-0.10500846058130264</v>
      </c>
      <c r="Q12" s="6">
        <v>4.802219569683075E-3</v>
      </c>
      <c r="R12" s="6">
        <v>-6.5859414637088776E-2</v>
      </c>
      <c r="S12" s="6">
        <v>-9.9999681115150452E-2</v>
      </c>
      <c r="T12" s="6">
        <v>-2.2934423759579659E-2</v>
      </c>
      <c r="U12" s="6">
        <v>-3.315671905875206E-2</v>
      </c>
    </row>
    <row r="13" spans="1:21" x14ac:dyDescent="0.2">
      <c r="A13" s="7" t="s">
        <v>13</v>
      </c>
      <c r="B13" s="6" t="s">
        <v>67</v>
      </c>
      <c r="C13" s="6" t="s">
        <v>67</v>
      </c>
      <c r="D13" s="6" t="s">
        <v>67</v>
      </c>
      <c r="E13" s="6">
        <v>-0.64564800262451172</v>
      </c>
      <c r="F13" s="6">
        <v>-0.64564800262451172</v>
      </c>
      <c r="G13" s="9">
        <v>-0.29950341023504734</v>
      </c>
      <c r="H13" s="6">
        <v>4.6641182154417038E-2</v>
      </c>
      <c r="I13" s="6">
        <v>9.7789458930492401E-2</v>
      </c>
      <c r="J13" s="6">
        <v>0.12454952299594879</v>
      </c>
      <c r="K13" s="6">
        <v>0.16126391291618347</v>
      </c>
      <c r="L13" s="6">
        <v>0.27370372414588928</v>
      </c>
      <c r="M13" s="6">
        <v>0.27197352051734924</v>
      </c>
      <c r="N13" s="6">
        <v>0.25245663523674011</v>
      </c>
      <c r="O13" s="6">
        <v>0.25864380598068237</v>
      </c>
      <c r="P13" s="6">
        <v>0.20457638800144196</v>
      </c>
      <c r="Q13" s="6">
        <v>0.22835391759872437</v>
      </c>
      <c r="R13" s="6">
        <v>0.23634815216064453</v>
      </c>
      <c r="S13" s="6">
        <v>0.18690651655197144</v>
      </c>
      <c r="T13" s="6">
        <v>0.18089890480041504</v>
      </c>
      <c r="U13" s="6">
        <v>0.1540198028087616</v>
      </c>
    </row>
    <row r="14" spans="1:21" x14ac:dyDescent="0.2">
      <c r="A14" s="7" t="s">
        <v>14</v>
      </c>
      <c r="B14" s="6">
        <v>-1.3205709457397461</v>
      </c>
      <c r="C14" s="9">
        <v>-1.1752200722694397</v>
      </c>
      <c r="D14" s="6">
        <v>-1.0298691987991333</v>
      </c>
      <c r="E14" s="9">
        <v>-0.87861189246177673</v>
      </c>
      <c r="F14" s="6">
        <v>-0.72735458612442017</v>
      </c>
      <c r="G14" s="9">
        <v>-0.39040734805166721</v>
      </c>
      <c r="H14" s="6">
        <v>-5.3460109978914261E-2</v>
      </c>
      <c r="I14" s="6">
        <v>-0.14452037215232849</v>
      </c>
      <c r="J14" s="6">
        <v>-0.16624026000499725</v>
      </c>
      <c r="K14" s="6">
        <v>-0.16532605886459351</v>
      </c>
      <c r="L14" s="6">
        <v>0.18382672965526581</v>
      </c>
      <c r="M14" s="6">
        <v>0.28148740530014038</v>
      </c>
      <c r="N14" s="6">
        <v>0.25215888023376465</v>
      </c>
      <c r="O14" s="6">
        <v>0.32285204529762268</v>
      </c>
      <c r="P14" s="6">
        <v>0.27483904361724854</v>
      </c>
      <c r="Q14" s="6">
        <v>0.26921641826629639</v>
      </c>
      <c r="R14" s="6">
        <v>0.18906351923942566</v>
      </c>
      <c r="S14" s="6">
        <v>0.29175186157226562</v>
      </c>
      <c r="T14" s="6">
        <v>0.23339125514030457</v>
      </c>
      <c r="U14" s="6">
        <v>0.23079171776771545</v>
      </c>
    </row>
    <row r="15" spans="1:21" x14ac:dyDescent="0.2">
      <c r="A15" s="7" t="s">
        <v>15</v>
      </c>
      <c r="B15" s="6">
        <v>-1.6540066003799438</v>
      </c>
      <c r="C15" s="9">
        <v>-1.5820323824882507</v>
      </c>
      <c r="D15" s="6">
        <v>-1.5100581645965576</v>
      </c>
      <c r="E15" s="9">
        <v>-1.4669352769851685</v>
      </c>
      <c r="F15" s="6">
        <v>-1.4238123893737793</v>
      </c>
      <c r="G15" s="9">
        <v>-1.2792640328407288</v>
      </c>
      <c r="H15" s="6">
        <v>-1.1347156763076782</v>
      </c>
      <c r="I15" s="6">
        <v>-1.1740041971206665</v>
      </c>
      <c r="J15" s="6">
        <v>-1.1879082918167114</v>
      </c>
      <c r="K15" s="6">
        <v>-1.1763930320739746</v>
      </c>
      <c r="L15" s="6">
        <v>-1.3178247213363647</v>
      </c>
      <c r="M15" s="6">
        <v>-1.2585717439651489</v>
      </c>
      <c r="N15" s="6">
        <v>-1.3255034685134888</v>
      </c>
      <c r="O15" s="6">
        <v>-1.2958160638809204</v>
      </c>
      <c r="P15" s="6">
        <v>-1.4047697782516479</v>
      </c>
      <c r="Q15" s="6">
        <v>-1.352513313293457</v>
      </c>
      <c r="R15" s="6">
        <v>-1.3920022249221802</v>
      </c>
      <c r="S15" s="6">
        <v>-1.473615288734436</v>
      </c>
      <c r="T15" s="6">
        <v>-1.4348251819610596</v>
      </c>
      <c r="U15" s="6">
        <v>-1.512955904006958</v>
      </c>
    </row>
    <row r="16" spans="1:21" x14ac:dyDescent="0.2">
      <c r="A16" s="7" t="s">
        <v>16</v>
      </c>
      <c r="B16" s="6">
        <v>-0.20189502835273743</v>
      </c>
      <c r="C16" s="9">
        <v>-0.52013538777828217</v>
      </c>
      <c r="D16" s="6">
        <v>-0.8383757472038269</v>
      </c>
      <c r="E16" s="9">
        <v>-0.63364264369010925</v>
      </c>
      <c r="F16" s="6">
        <v>-0.4289095401763916</v>
      </c>
      <c r="G16" s="9">
        <v>-0.38161204755306244</v>
      </c>
      <c r="H16" s="6">
        <v>-0.33431455492973328</v>
      </c>
      <c r="I16" s="6">
        <v>-0.1238742396235466</v>
      </c>
      <c r="J16" s="6">
        <v>-2.9486393555998802E-2</v>
      </c>
      <c r="K16" s="6">
        <v>-4.2106647044420242E-2</v>
      </c>
      <c r="L16" s="6">
        <v>-0.10247045010328293</v>
      </c>
      <c r="M16" s="6">
        <v>-9.2576012015342712E-2</v>
      </c>
      <c r="N16" s="6">
        <v>-7.9147115349769592E-2</v>
      </c>
      <c r="O16" s="6">
        <v>-8.5924245417118073E-2</v>
      </c>
      <c r="P16" s="6">
        <v>-0.11724570393562317</v>
      </c>
      <c r="Q16" s="6">
        <v>-0.16097410023212433</v>
      </c>
      <c r="R16" s="6">
        <v>-0.22679300606250763</v>
      </c>
      <c r="S16" s="6">
        <v>-0.26148596405982971</v>
      </c>
      <c r="T16" s="6">
        <v>-0.33128288388252258</v>
      </c>
      <c r="U16" s="6">
        <v>-0.37439441680908203</v>
      </c>
    </row>
    <row r="17" spans="1:21" x14ac:dyDescent="0.2">
      <c r="A17" s="7" t="s">
        <v>17</v>
      </c>
      <c r="B17" s="6">
        <v>-1.5118598937988281</v>
      </c>
      <c r="C17" s="9">
        <v>-1.5437121987342834</v>
      </c>
      <c r="D17" s="6">
        <v>-1.5755645036697388</v>
      </c>
      <c r="E17" s="9">
        <v>-1.5754504799842834</v>
      </c>
      <c r="F17" s="6">
        <v>-1.5753364562988281</v>
      </c>
      <c r="G17" s="9">
        <v>-1.7473150491714478</v>
      </c>
      <c r="H17" s="6">
        <v>-1.9192936420440674</v>
      </c>
      <c r="I17" s="6">
        <v>-2.0102620124816895</v>
      </c>
      <c r="J17" s="6">
        <v>-1.961889386177063</v>
      </c>
      <c r="K17" s="6">
        <v>-2.0155980587005615</v>
      </c>
      <c r="L17" s="6">
        <v>-2.0393660068511963</v>
      </c>
      <c r="M17" s="6">
        <v>-2.1223945617675781</v>
      </c>
      <c r="N17" s="6">
        <v>-2.0719513893127441</v>
      </c>
      <c r="O17" s="6">
        <v>-2.0488245487213135</v>
      </c>
      <c r="P17" s="6">
        <v>-2.0003833770751953</v>
      </c>
      <c r="Q17" s="6">
        <v>-2.1229093074798584</v>
      </c>
      <c r="R17" s="6">
        <v>-2.2156007289886475</v>
      </c>
      <c r="S17" s="6">
        <v>-2.1762206554412842</v>
      </c>
      <c r="T17" s="6">
        <v>-2.2221076488494873</v>
      </c>
      <c r="U17" s="6">
        <v>-2.1982369422912598</v>
      </c>
    </row>
    <row r="18" spans="1:21" x14ac:dyDescent="0.2">
      <c r="A18" s="7" t="s">
        <v>18</v>
      </c>
      <c r="B18" s="6">
        <v>-0.49992787837982178</v>
      </c>
      <c r="C18" s="9">
        <v>-0.39213156700134277</v>
      </c>
      <c r="D18" s="6">
        <v>-0.28433525562286377</v>
      </c>
      <c r="E18" s="9">
        <v>-0.46950793266296387</v>
      </c>
      <c r="F18" s="6">
        <v>-0.65468060970306396</v>
      </c>
      <c r="G18" s="9">
        <v>-0.60179373621940613</v>
      </c>
      <c r="H18" s="6">
        <v>-0.54890686273574829</v>
      </c>
      <c r="I18" s="6">
        <v>-0.58132725954055786</v>
      </c>
      <c r="J18" s="6">
        <v>-0.60533368587493896</v>
      </c>
      <c r="K18" s="6">
        <v>-0.20628219842910767</v>
      </c>
      <c r="L18" s="6">
        <v>3.126877173781395E-2</v>
      </c>
      <c r="M18" s="6">
        <v>3.4831531345844269E-2</v>
      </c>
      <c r="N18" s="6">
        <v>6.0840662568807602E-2</v>
      </c>
      <c r="O18" s="6">
        <v>2.9932824894785881E-2</v>
      </c>
      <c r="P18" s="6">
        <v>-0.10022068023681641</v>
      </c>
      <c r="Q18" s="6">
        <v>-0.12917262315750122</v>
      </c>
      <c r="R18" s="6">
        <v>-0.28277128934860229</v>
      </c>
      <c r="S18" s="6">
        <v>-0.32276037335395813</v>
      </c>
      <c r="T18" s="6">
        <v>-9.03635174036026E-2</v>
      </c>
      <c r="U18" s="6">
        <v>-3.1106119975447655E-2</v>
      </c>
    </row>
    <row r="19" spans="1:21" x14ac:dyDescent="0.2">
      <c r="A19" s="7" t="s">
        <v>19</v>
      </c>
      <c r="B19" s="6">
        <v>-1.5159043073654175</v>
      </c>
      <c r="C19" s="9">
        <v>-1.6153491735458374</v>
      </c>
      <c r="D19" s="6">
        <v>-1.7147940397262573</v>
      </c>
      <c r="E19" s="9">
        <v>-1.7528898119926453</v>
      </c>
      <c r="F19" s="6">
        <v>-1.7909855842590332</v>
      </c>
      <c r="G19" s="9">
        <v>-1.7997719049453735</v>
      </c>
      <c r="H19" s="6">
        <v>-1.8085582256317139</v>
      </c>
      <c r="I19" s="6">
        <v>-1.7823147773742676</v>
      </c>
      <c r="J19" s="6">
        <v>-1.7739155292510986</v>
      </c>
      <c r="K19" s="6">
        <v>-1.9474685192108154</v>
      </c>
      <c r="L19" s="6">
        <v>-2.0442905426025391</v>
      </c>
      <c r="M19" s="6">
        <v>-2.0991833209991455</v>
      </c>
      <c r="N19" s="6">
        <v>-2.0776336193084717</v>
      </c>
      <c r="O19" s="6">
        <v>-2.0818114280700684</v>
      </c>
      <c r="P19" s="6">
        <v>-2.0636909008026123</v>
      </c>
      <c r="Q19" s="6">
        <v>-2.0975854396820068</v>
      </c>
      <c r="R19" s="6">
        <v>-2.006662130355835</v>
      </c>
      <c r="S19" s="6">
        <v>-1.944710373878479</v>
      </c>
      <c r="T19" s="6">
        <v>-1.8883339166641235</v>
      </c>
      <c r="U19" s="6">
        <v>-1.9017235040664673</v>
      </c>
    </row>
    <row r="20" spans="1:21" x14ac:dyDescent="0.2">
      <c r="A20" s="1" t="s">
        <v>66</v>
      </c>
      <c r="B20" s="13">
        <f>AVERAGE(B2:B19)</f>
        <v>-0.89117181344943885</v>
      </c>
      <c r="C20" s="9">
        <f t="shared" ref="C20:E20" si="0">AVERAGE(D20, B20)</f>
        <v>-0.84071100212852745</v>
      </c>
      <c r="D20" s="13">
        <f t="shared" ref="D20:U20" si="1">AVERAGE(D2:D19)</f>
        <v>-0.79025019080761605</v>
      </c>
      <c r="E20" s="9">
        <f t="shared" si="0"/>
        <v>-0.79125901413290134</v>
      </c>
      <c r="F20" s="13">
        <f t="shared" si="1"/>
        <v>-0.79226783745818663</v>
      </c>
      <c r="G20" s="9">
        <f t="shared" ref="G20" si="2">AVERAGE(H20, F20)</f>
        <v>-0.75511490781274104</v>
      </c>
      <c r="H20" s="13">
        <f t="shared" si="1"/>
        <v>-0.71796197816729546</v>
      </c>
      <c r="I20" s="13">
        <f t="shared" si="1"/>
        <v>-0.66917154731021988</v>
      </c>
      <c r="J20" s="13">
        <f t="shared" si="1"/>
        <v>-0.67216040473431349</v>
      </c>
      <c r="K20" s="13">
        <f t="shared" si="1"/>
        <v>-0.64541770476433968</v>
      </c>
      <c r="L20" s="13">
        <f t="shared" si="1"/>
        <v>-0.62427245535784293</v>
      </c>
      <c r="M20" s="13">
        <f t="shared" si="1"/>
        <v>-0.62023755038777983</v>
      </c>
      <c r="N20" s="13">
        <f t="shared" si="1"/>
        <v>-0.63439808092597461</v>
      </c>
      <c r="O20" s="13">
        <f t="shared" si="1"/>
        <v>-0.60992414121412564</v>
      </c>
      <c r="P20" s="13">
        <f t="shared" si="1"/>
        <v>-0.62803788027829599</v>
      </c>
      <c r="Q20" s="13">
        <f t="shared" si="1"/>
        <v>-0.6332946554240253</v>
      </c>
      <c r="R20" s="13">
        <f t="shared" si="1"/>
        <v>-0.62867221875219714</v>
      </c>
      <c r="S20" s="13">
        <f t="shared" si="1"/>
        <v>-0.63264033322532975</v>
      </c>
      <c r="T20" s="13">
        <f t="shared" si="1"/>
        <v>-0.59601760169284212</v>
      </c>
      <c r="U20" s="13">
        <f t="shared" si="1"/>
        <v>-0.6048768329330616</v>
      </c>
    </row>
    <row r="21" spans="1:21" x14ac:dyDescent="0.2">
      <c r="A21" s="1" t="s">
        <v>68</v>
      </c>
      <c r="B21" s="13">
        <v>1.1114972760634763</v>
      </c>
      <c r="C21" s="9">
        <v>1.0990429597773723</v>
      </c>
      <c r="D21" s="13">
        <v>1.0865886434912682</v>
      </c>
      <c r="E21" s="9">
        <v>1.1045100135462624</v>
      </c>
      <c r="F21" s="13">
        <v>1.1224313836012567</v>
      </c>
      <c r="G21" s="9">
        <v>1.1255511194467545</v>
      </c>
      <c r="H21" s="13">
        <v>1.1286708552922522</v>
      </c>
      <c r="I21" s="13">
        <v>1.1236611402460508</v>
      </c>
      <c r="J21" s="13">
        <v>1.2282202658908707</v>
      </c>
      <c r="K21" s="13">
        <v>1.1727605281131608</v>
      </c>
      <c r="L21" s="13">
        <v>1.1259963693363326</v>
      </c>
      <c r="M21" s="13">
        <v>1.1332602288041795</v>
      </c>
      <c r="N21" s="13">
        <v>1.1236110095466887</v>
      </c>
      <c r="O21" s="13">
        <v>1.1157961274896349</v>
      </c>
      <c r="P21" s="13">
        <v>1.1052030559097017</v>
      </c>
      <c r="Q21" s="13">
        <v>1.1000422547970499</v>
      </c>
      <c r="R21" s="13">
        <v>1.1042899042367935</v>
      </c>
      <c r="S21" s="13">
        <v>1.0917284733482771</v>
      </c>
      <c r="T21" s="13">
        <v>1.091410375067166</v>
      </c>
      <c r="U21" s="13">
        <v>1.0923366887228829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J25" sqref="J25"/>
    </sheetView>
  </sheetViews>
  <sheetFormatPr baseColWidth="10" defaultRowHeight="16" x14ac:dyDescent="0.2"/>
  <cols>
    <col min="1" max="1" width="22.5" customWidth="1"/>
    <col min="2" max="21" width="8" customWidth="1"/>
  </cols>
  <sheetData>
    <row r="1" spans="1:21" x14ac:dyDescent="0.2">
      <c r="A1" s="8" t="s">
        <v>3</v>
      </c>
      <c r="B1" s="10" t="s">
        <v>24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30</v>
      </c>
      <c r="I1" s="10" t="s">
        <v>31</v>
      </c>
      <c r="J1" s="10" t="s">
        <v>32</v>
      </c>
      <c r="K1" s="10" t="s">
        <v>33</v>
      </c>
      <c r="L1" s="10" t="s">
        <v>34</v>
      </c>
      <c r="M1" s="10" t="s">
        <v>35</v>
      </c>
      <c r="N1" s="10" t="s">
        <v>36</v>
      </c>
      <c r="O1" s="10" t="s">
        <v>37</v>
      </c>
      <c r="P1" s="10" t="s">
        <v>38</v>
      </c>
      <c r="Q1" s="10" t="s">
        <v>39</v>
      </c>
      <c r="R1" s="10" t="s">
        <v>40</v>
      </c>
      <c r="S1" s="10" t="s">
        <v>41</v>
      </c>
      <c r="T1" s="10" t="s">
        <v>42</v>
      </c>
      <c r="U1" s="10" t="s">
        <v>44</v>
      </c>
    </row>
    <row r="2" spans="1:21" x14ac:dyDescent="0.2">
      <c r="A2" s="7" t="s">
        <v>4</v>
      </c>
      <c r="B2" s="12">
        <v>-0.93326234817504883</v>
      </c>
      <c r="C2" s="9">
        <v>-1.0680356025695801</v>
      </c>
      <c r="D2" s="12">
        <v>-1.2028088569641113</v>
      </c>
      <c r="E2" s="9">
        <v>-1.2236176133155823</v>
      </c>
      <c r="F2" s="12">
        <v>-1.2444263696670532</v>
      </c>
      <c r="G2" s="9">
        <v>-1.0830678939819336</v>
      </c>
      <c r="H2" s="12">
        <v>-0.92170941829681396</v>
      </c>
      <c r="I2" s="12">
        <v>-0.8768085241317749</v>
      </c>
      <c r="J2" s="12">
        <v>-0.75672787427902222</v>
      </c>
      <c r="K2" s="12">
        <v>-0.80354297161102295</v>
      </c>
      <c r="L2" s="12">
        <v>-0.73439919948577881</v>
      </c>
      <c r="M2" s="12">
        <v>-0.70701116323471069</v>
      </c>
      <c r="N2" s="12">
        <v>-0.63526010513305664</v>
      </c>
      <c r="O2" s="12">
        <v>-0.53169834613800049</v>
      </c>
      <c r="P2" s="12">
        <v>-0.43566155433654785</v>
      </c>
      <c r="Q2" s="12">
        <v>-0.4870760440826416</v>
      </c>
      <c r="R2" s="12">
        <v>-0.54466927051544189</v>
      </c>
      <c r="S2" s="12">
        <v>-0.54815685749053955</v>
      </c>
      <c r="T2" s="12">
        <v>-0.37064251303672791</v>
      </c>
      <c r="U2" s="12">
        <v>-0.35936722159385681</v>
      </c>
    </row>
    <row r="3" spans="1:21" x14ac:dyDescent="0.2">
      <c r="A3" s="7" t="s">
        <v>5</v>
      </c>
      <c r="B3" s="12">
        <v>-0.49186393618583679</v>
      </c>
      <c r="C3" s="9">
        <v>-0.4236338883638382</v>
      </c>
      <c r="D3" s="12">
        <v>-0.3554038405418396</v>
      </c>
      <c r="E3" s="9">
        <v>-0.40798276662826538</v>
      </c>
      <c r="F3" s="12">
        <v>-0.46056169271469116</v>
      </c>
      <c r="G3" s="9">
        <v>-0.41990172863006592</v>
      </c>
      <c r="H3" s="12">
        <v>-0.37924176454544067</v>
      </c>
      <c r="I3" s="12">
        <v>-0.32540550827980042</v>
      </c>
      <c r="J3" s="12">
        <v>-0.44640851020812988</v>
      </c>
      <c r="K3" s="12">
        <v>-0.36711856722831726</v>
      </c>
      <c r="L3" s="12">
        <v>-0.50225365161895752</v>
      </c>
      <c r="M3" s="12">
        <v>-0.46357238292694092</v>
      </c>
      <c r="N3" s="12">
        <v>-0.29174542427062988</v>
      </c>
      <c r="O3" s="12">
        <v>-0.44882294535636902</v>
      </c>
      <c r="P3" s="12">
        <v>-0.46755948662757874</v>
      </c>
      <c r="Q3" s="12">
        <v>-0.42791882157325745</v>
      </c>
      <c r="R3" s="12">
        <v>-0.39392656087875366</v>
      </c>
      <c r="S3" s="12">
        <v>-0.31648394465446472</v>
      </c>
      <c r="T3" s="12">
        <v>-0.32119008898735046</v>
      </c>
      <c r="U3" s="12">
        <v>-0.34309530258178711</v>
      </c>
    </row>
    <row r="4" spans="1:21" x14ac:dyDescent="0.2">
      <c r="A4" s="7" t="s">
        <v>6</v>
      </c>
      <c r="B4" s="12">
        <v>-1.1571106910705566</v>
      </c>
      <c r="C4" s="9">
        <v>-1.1232765913009644</v>
      </c>
      <c r="D4" s="12">
        <v>-1.0894424915313721</v>
      </c>
      <c r="E4" s="9">
        <v>-1.1006875038146973</v>
      </c>
      <c r="F4" s="12">
        <v>-1.1119325160980225</v>
      </c>
      <c r="G4" s="9">
        <v>-0.98251646757125854</v>
      </c>
      <c r="H4" s="12">
        <v>-0.85310041904449463</v>
      </c>
      <c r="I4" s="12">
        <v>-0.81499719619750977</v>
      </c>
      <c r="J4" s="12">
        <v>-0.84477448463439941</v>
      </c>
      <c r="K4" s="12">
        <v>-0.74134021997451782</v>
      </c>
      <c r="L4" s="12">
        <v>-0.8175123929977417</v>
      </c>
      <c r="M4" s="12">
        <v>-0.80473101139068604</v>
      </c>
      <c r="N4" s="12">
        <v>-0.76016360521316528</v>
      </c>
      <c r="O4" s="12">
        <v>-0.82686156034469604</v>
      </c>
      <c r="P4" s="12">
        <v>-0.85301125049591064</v>
      </c>
      <c r="Q4" s="12">
        <v>-0.86555707454681396</v>
      </c>
      <c r="R4" s="12">
        <v>-0.80077064037322998</v>
      </c>
      <c r="S4" s="12">
        <v>-0.67644929885864258</v>
      </c>
      <c r="T4" s="12">
        <v>-0.60663425922393799</v>
      </c>
      <c r="U4" s="12">
        <v>-0.60297387838363647</v>
      </c>
    </row>
    <row r="5" spans="1:21" x14ac:dyDescent="0.2">
      <c r="A5" s="7" t="s">
        <v>7</v>
      </c>
      <c r="B5" s="12">
        <v>-0.72877609729766846</v>
      </c>
      <c r="C5" s="9">
        <v>-0.76526519656181335</v>
      </c>
      <c r="D5" s="12">
        <v>-0.80175429582595825</v>
      </c>
      <c r="E5" s="9">
        <v>-0.91055962443351746</v>
      </c>
      <c r="F5" s="12">
        <v>-1.0193649530410767</v>
      </c>
      <c r="G5" s="9">
        <v>-1.1456010937690735</v>
      </c>
      <c r="H5" s="12">
        <v>-1.2718372344970703</v>
      </c>
      <c r="I5" s="12">
        <v>-1.201462984085083</v>
      </c>
      <c r="J5" s="12">
        <v>-1.255598783493042</v>
      </c>
      <c r="K5" s="12">
        <v>-1.19403076171875</v>
      </c>
      <c r="L5" s="12">
        <v>-1.2912346124649048</v>
      </c>
      <c r="M5" s="12">
        <v>-1.1458334922790527</v>
      </c>
      <c r="N5" s="12">
        <v>-1.0054889917373657</v>
      </c>
      <c r="O5" s="12">
        <v>-0.99722391366958618</v>
      </c>
      <c r="P5" s="12">
        <v>-1.0410823822021484</v>
      </c>
      <c r="Q5" s="12">
        <v>-1.084057092666626</v>
      </c>
      <c r="R5" s="12">
        <v>-0.91429167985916138</v>
      </c>
      <c r="S5" s="12">
        <v>-0.88190674781799316</v>
      </c>
      <c r="T5" s="12">
        <v>-0.81299453973770142</v>
      </c>
      <c r="U5" s="12">
        <v>-0.78691309690475464</v>
      </c>
    </row>
    <row r="6" spans="1:21" x14ac:dyDescent="0.2">
      <c r="A6" s="7" t="s">
        <v>20</v>
      </c>
      <c r="B6" s="12">
        <v>-0.25808316469192505</v>
      </c>
      <c r="C6" s="9">
        <v>-0.44905200600624084</v>
      </c>
      <c r="D6" s="12">
        <v>-0.64002084732055664</v>
      </c>
      <c r="E6" s="9">
        <v>-0.63955232501029968</v>
      </c>
      <c r="F6" s="12">
        <v>-0.63908380270004272</v>
      </c>
      <c r="G6" s="9">
        <v>-0.65247213840484619</v>
      </c>
      <c r="H6" s="12">
        <v>-0.66586047410964966</v>
      </c>
      <c r="I6" s="12">
        <v>-0.68732583522796631</v>
      </c>
      <c r="J6" s="12">
        <v>-0.49003008008003235</v>
      </c>
      <c r="K6" s="12">
        <v>-0.55574393272399902</v>
      </c>
      <c r="L6" s="12">
        <v>-0.51381981372833252</v>
      </c>
      <c r="M6" s="12">
        <v>-0.49214982986450195</v>
      </c>
      <c r="N6" s="12">
        <v>-0.40882712602615356</v>
      </c>
      <c r="O6" s="12">
        <v>-0.35435977578163147</v>
      </c>
      <c r="P6" s="12">
        <v>-0.36546137928962708</v>
      </c>
      <c r="Q6" s="12">
        <v>-0.34987413883209229</v>
      </c>
      <c r="R6" s="12">
        <v>-0.22013166546821594</v>
      </c>
      <c r="S6" s="12">
        <v>-0.15226486325263977</v>
      </c>
      <c r="T6" s="12">
        <v>-0.20370350778102875</v>
      </c>
      <c r="U6" s="12">
        <v>-0.29131132364273071</v>
      </c>
    </row>
    <row r="7" spans="1:21" x14ac:dyDescent="0.2">
      <c r="A7" s="7" t="s">
        <v>8</v>
      </c>
      <c r="B7" s="12">
        <v>-1.4526442289352417</v>
      </c>
      <c r="C7" s="9">
        <v>-1.4543285369873047</v>
      </c>
      <c r="D7" s="12">
        <v>-1.4560128450393677</v>
      </c>
      <c r="E7" s="9">
        <v>-1.2876332402229309</v>
      </c>
      <c r="F7" s="12">
        <v>-1.1192536354064941</v>
      </c>
      <c r="G7" s="9">
        <v>-1.1431201100349426</v>
      </c>
      <c r="H7" s="12">
        <v>-1.1669865846633911</v>
      </c>
      <c r="I7" s="12">
        <v>-1.0009691715240479</v>
      </c>
      <c r="J7" s="12">
        <v>-0.66544091701507568</v>
      </c>
      <c r="K7" s="12">
        <v>-0.72318857908248901</v>
      </c>
      <c r="L7" s="12">
        <v>-0.47737467288970947</v>
      </c>
      <c r="M7" s="12">
        <v>-0.34494495391845703</v>
      </c>
      <c r="N7" s="12">
        <v>-0.25754639506340027</v>
      </c>
      <c r="O7" s="12">
        <v>-0.20971889793872833</v>
      </c>
      <c r="P7" s="12">
        <v>-0.21244631707668304</v>
      </c>
      <c r="Q7" s="12">
        <v>-0.12800398468971252</v>
      </c>
      <c r="R7" s="12">
        <v>-1.9038178026676178E-2</v>
      </c>
      <c r="S7" s="12">
        <v>-1.2608750723302364E-2</v>
      </c>
      <c r="T7" s="12">
        <v>0.20176585018634796</v>
      </c>
      <c r="U7" s="12">
        <v>0.29643526673316956</v>
      </c>
    </row>
    <row r="8" spans="1:21" x14ac:dyDescent="0.2">
      <c r="A8" s="7" t="s">
        <v>9</v>
      </c>
      <c r="B8" s="12">
        <v>-1.1861709356307983</v>
      </c>
      <c r="C8" s="9">
        <v>-1.1286638379096985</v>
      </c>
      <c r="D8" s="12">
        <v>-1.0711567401885986</v>
      </c>
      <c r="E8" s="9">
        <v>-1.0744918584823608</v>
      </c>
      <c r="F8" s="12">
        <v>-1.077826976776123</v>
      </c>
      <c r="G8" s="9">
        <v>-1.0994360446929932</v>
      </c>
      <c r="H8" s="12">
        <v>-1.1210451126098633</v>
      </c>
      <c r="I8" s="12">
        <v>-1.0534741878509521</v>
      </c>
      <c r="J8" s="12">
        <v>-1.0219694375991821</v>
      </c>
      <c r="K8" s="12">
        <v>-0.82382124662399292</v>
      </c>
      <c r="L8" s="12">
        <v>-0.96615064144134521</v>
      </c>
      <c r="M8" s="12">
        <v>-0.89119952917098999</v>
      </c>
      <c r="N8" s="12">
        <v>-0.78135228157043457</v>
      </c>
      <c r="O8" s="12">
        <v>-0.62747842073440552</v>
      </c>
      <c r="P8" s="12">
        <v>-0.61256653070449829</v>
      </c>
      <c r="Q8" s="12">
        <v>-0.59218811988830566</v>
      </c>
      <c r="R8" s="12">
        <v>-0.65551906824111938</v>
      </c>
      <c r="S8" s="12">
        <v>-0.65971642732620239</v>
      </c>
      <c r="T8" s="12">
        <v>-0.54798102378845215</v>
      </c>
      <c r="U8" s="12">
        <v>-0.36795815825462341</v>
      </c>
    </row>
    <row r="9" spans="1:21" x14ac:dyDescent="0.2">
      <c r="A9" s="7" t="s">
        <v>10</v>
      </c>
      <c r="B9" s="12" t="s">
        <v>67</v>
      </c>
      <c r="C9" s="9" t="s">
        <v>67</v>
      </c>
      <c r="D9" s="12" t="s">
        <v>67</v>
      </c>
      <c r="E9" s="9" t="s">
        <v>67</v>
      </c>
      <c r="F9" s="12" t="s">
        <v>67</v>
      </c>
      <c r="G9" s="9" t="s">
        <v>67</v>
      </c>
      <c r="H9" s="12" t="s">
        <v>67</v>
      </c>
      <c r="I9" s="12">
        <v>-1.0648126602172852</v>
      </c>
      <c r="J9" s="12">
        <v>-0.95579814910888672</v>
      </c>
      <c r="K9" s="12">
        <v>-0.98822802305221558</v>
      </c>
      <c r="L9" s="12">
        <v>-0.91358011960983276</v>
      </c>
      <c r="M9" s="12">
        <v>-0.78666102886199951</v>
      </c>
      <c r="N9" s="12">
        <v>-0.6021379828453064</v>
      </c>
      <c r="O9" s="12">
        <v>-0.6310078501701355</v>
      </c>
      <c r="P9" s="12">
        <v>-0.64463770389556885</v>
      </c>
      <c r="Q9" s="12">
        <v>-0.56458008289337158</v>
      </c>
      <c r="R9" s="12">
        <v>-0.55561810731887817</v>
      </c>
      <c r="S9" s="12">
        <v>-0.56237941980361938</v>
      </c>
      <c r="T9" s="12">
        <v>-0.48034125566482544</v>
      </c>
      <c r="U9" s="12">
        <v>-0.47133588790893555</v>
      </c>
    </row>
    <row r="10" spans="1:21" x14ac:dyDescent="0.2">
      <c r="A10" s="7" t="s">
        <v>21</v>
      </c>
      <c r="B10" s="12">
        <v>-0.76260411739349365</v>
      </c>
      <c r="C10" s="9">
        <v>-0.75174528360366821</v>
      </c>
      <c r="D10" s="12">
        <v>-0.74088644981384277</v>
      </c>
      <c r="E10" s="9">
        <v>-0.80866265296936035</v>
      </c>
      <c r="F10" s="12">
        <v>-0.87643885612487793</v>
      </c>
      <c r="G10" s="9">
        <v>-0.81703338027000427</v>
      </c>
      <c r="H10" s="12">
        <v>-0.75762790441513062</v>
      </c>
      <c r="I10" s="12">
        <v>-0.7438509464263916</v>
      </c>
      <c r="J10" s="12">
        <v>-0.80789017677307129</v>
      </c>
      <c r="K10" s="12">
        <v>-1.1218526363372803</v>
      </c>
      <c r="L10" s="12">
        <v>-1.3143157958984375</v>
      </c>
      <c r="M10" s="12">
        <v>-1.2887765169143677</v>
      </c>
      <c r="N10" s="12">
        <v>-1.3648192882537842</v>
      </c>
      <c r="O10" s="12">
        <v>-1.3163740634918213</v>
      </c>
      <c r="P10" s="12">
        <v>-1.2821333408355713</v>
      </c>
      <c r="Q10" s="12">
        <v>-1.2353674173355103</v>
      </c>
      <c r="R10" s="12">
        <v>-1.1448813676834106</v>
      </c>
      <c r="S10" s="12">
        <v>-1.1346249580383301</v>
      </c>
      <c r="T10" s="12">
        <v>-0.93609511852264404</v>
      </c>
      <c r="U10" s="12">
        <v>-0.99802404642105103</v>
      </c>
    </row>
    <row r="11" spans="1:21" x14ac:dyDescent="0.2">
      <c r="A11" s="7" t="s">
        <v>11</v>
      </c>
      <c r="B11" s="12">
        <v>-0.41173356771469116</v>
      </c>
      <c r="C11" s="9">
        <v>-0.44595450162887573</v>
      </c>
      <c r="D11" s="12">
        <v>-0.4801754355430603</v>
      </c>
      <c r="E11" s="9">
        <v>-0.56971737742424011</v>
      </c>
      <c r="F11" s="12">
        <v>-0.65925931930541992</v>
      </c>
      <c r="G11" s="9">
        <v>-0.64689195156097412</v>
      </c>
      <c r="H11" s="12">
        <v>-0.63452458381652832</v>
      </c>
      <c r="I11" s="12">
        <v>-0.55981892347335815</v>
      </c>
      <c r="J11" s="12">
        <v>-0.24642910063266754</v>
      </c>
      <c r="K11" s="12">
        <v>-0.3672320544719696</v>
      </c>
      <c r="L11" s="12">
        <v>-0.56837844848632812</v>
      </c>
      <c r="M11" s="12">
        <v>-0.46321675181388855</v>
      </c>
      <c r="N11" s="12">
        <v>-0.36918863654136658</v>
      </c>
      <c r="O11" s="12">
        <v>-0.26607352495193481</v>
      </c>
      <c r="P11" s="12">
        <v>-0.28168615698814392</v>
      </c>
      <c r="Q11" s="12">
        <v>-0.26088592410087585</v>
      </c>
      <c r="R11" s="12">
        <v>-0.22921460866928101</v>
      </c>
      <c r="S11" s="12">
        <v>-0.19294974207878113</v>
      </c>
      <c r="T11" s="12">
        <v>-3.4811757504940033E-2</v>
      </c>
      <c r="U11" s="12">
        <v>-0.17356464266777039</v>
      </c>
    </row>
    <row r="12" spans="1:21" x14ac:dyDescent="0.2">
      <c r="A12" s="7" t="s">
        <v>12</v>
      </c>
      <c r="B12" s="12">
        <v>-0.18701191246509552</v>
      </c>
      <c r="C12" s="9">
        <v>-0.15503446012735367</v>
      </c>
      <c r="D12" s="12">
        <v>-0.12305700778961182</v>
      </c>
      <c r="E12" s="9">
        <v>-0.34181243181228638</v>
      </c>
      <c r="F12" s="12">
        <v>-0.56056785583496094</v>
      </c>
      <c r="G12" s="9">
        <v>-0.60187199711799622</v>
      </c>
      <c r="H12" s="12">
        <v>-0.64317613840103149</v>
      </c>
      <c r="I12" s="12">
        <v>-0.59198158979415894</v>
      </c>
      <c r="J12" s="12">
        <v>-0.36835667490959167</v>
      </c>
      <c r="K12" s="12">
        <v>-0.40017449855804443</v>
      </c>
      <c r="L12" s="12">
        <v>-0.54065191745758057</v>
      </c>
      <c r="M12" s="12">
        <v>-0.52932649850845337</v>
      </c>
      <c r="N12" s="12">
        <v>-0.43085330724716187</v>
      </c>
      <c r="O12" s="12">
        <v>-0.47178098559379578</v>
      </c>
      <c r="P12" s="12">
        <v>-0.39474374055862427</v>
      </c>
      <c r="Q12" s="12">
        <v>-0.37305298447608948</v>
      </c>
      <c r="R12" s="12">
        <v>-0.35099390149116516</v>
      </c>
      <c r="S12" s="12">
        <v>-0.40392407774925232</v>
      </c>
      <c r="T12" s="12">
        <v>-0.2733113169670105</v>
      </c>
      <c r="U12" s="12">
        <v>-0.40210101008415222</v>
      </c>
    </row>
    <row r="13" spans="1:21" x14ac:dyDescent="0.2">
      <c r="A13" s="7" t="s">
        <v>13</v>
      </c>
      <c r="B13" s="12" t="s">
        <v>67</v>
      </c>
      <c r="C13" s="9" t="s">
        <v>67</v>
      </c>
      <c r="D13" s="12" t="s">
        <v>67</v>
      </c>
      <c r="E13" s="9" t="s">
        <v>67</v>
      </c>
      <c r="F13" s="12" t="s">
        <v>67</v>
      </c>
      <c r="G13" s="9" t="s">
        <v>67</v>
      </c>
      <c r="H13" s="12" t="s">
        <v>67</v>
      </c>
      <c r="I13" s="12">
        <v>-0.35749101638793945</v>
      </c>
      <c r="J13" s="12">
        <v>-0.34974613785743713</v>
      </c>
      <c r="K13" s="12">
        <v>-0.27898696064949036</v>
      </c>
      <c r="L13" s="12">
        <v>-0.3390028178691864</v>
      </c>
      <c r="M13" s="12">
        <v>-0.19081248342990875</v>
      </c>
      <c r="N13" s="12">
        <v>-7.315409928560257E-2</v>
      </c>
      <c r="O13" s="12">
        <v>6.9533281028270721E-2</v>
      </c>
      <c r="P13" s="12">
        <v>-2.2436126600950956E-3</v>
      </c>
      <c r="Q13" s="12">
        <v>-1.8514461815357208E-2</v>
      </c>
      <c r="R13" s="12">
        <v>1.2677942868322134E-3</v>
      </c>
      <c r="S13" s="12">
        <v>2.846217155456543E-2</v>
      </c>
      <c r="T13" s="12">
        <v>6.5416663885116577E-2</v>
      </c>
      <c r="U13" s="12">
        <v>3.263792023062706E-2</v>
      </c>
    </row>
    <row r="14" spans="1:21" x14ac:dyDescent="0.2">
      <c r="A14" s="7" t="s">
        <v>14</v>
      </c>
      <c r="B14" s="12">
        <v>-1.2843081951141357</v>
      </c>
      <c r="C14" s="9">
        <v>-1.3075915575027466</v>
      </c>
      <c r="D14" s="12">
        <v>-1.3308749198913574</v>
      </c>
      <c r="E14" s="9">
        <v>-1.3370506763458252</v>
      </c>
      <c r="F14" s="12">
        <v>-1.343226432800293</v>
      </c>
      <c r="G14" s="9">
        <v>-1.1568232774734497</v>
      </c>
      <c r="H14" s="12">
        <v>-0.97042012214660645</v>
      </c>
      <c r="I14" s="12">
        <v>-0.94014304876327515</v>
      </c>
      <c r="J14" s="12">
        <v>-0.73751908540725708</v>
      </c>
      <c r="K14" s="12">
        <v>-0.91274654865264893</v>
      </c>
      <c r="L14" s="12">
        <v>-0.56378281116485596</v>
      </c>
      <c r="M14" s="12">
        <v>-0.50399774312973022</v>
      </c>
      <c r="N14" s="12">
        <v>-0.53174763917922974</v>
      </c>
      <c r="O14" s="12">
        <v>-0.44428524374961853</v>
      </c>
      <c r="P14" s="12">
        <v>-0.39836916327476501</v>
      </c>
      <c r="Q14" s="12">
        <v>-0.31988072395324707</v>
      </c>
      <c r="R14" s="12">
        <v>-0.37778857350349426</v>
      </c>
      <c r="S14" s="12">
        <v>-0.33519041538238525</v>
      </c>
      <c r="T14" s="12">
        <v>-0.15815548598766327</v>
      </c>
      <c r="U14" s="12">
        <v>-9.4955869019031525E-2</v>
      </c>
    </row>
    <row r="15" spans="1:21" x14ac:dyDescent="0.2">
      <c r="A15" s="7" t="s">
        <v>15</v>
      </c>
      <c r="B15" s="12">
        <v>-1.6924234628677368</v>
      </c>
      <c r="C15" s="9">
        <v>-1.6542609930038452</v>
      </c>
      <c r="D15" s="12">
        <v>-1.6160985231399536</v>
      </c>
      <c r="E15" s="9">
        <v>-1.52241051197052</v>
      </c>
      <c r="F15" s="12">
        <v>-1.4287225008010864</v>
      </c>
      <c r="G15" s="9">
        <v>-1.2985706329345703</v>
      </c>
      <c r="H15" s="12">
        <v>-1.1684187650680542</v>
      </c>
      <c r="I15" s="12">
        <v>-1.0289570093154907</v>
      </c>
      <c r="J15" s="12">
        <v>-1.1422951221466064</v>
      </c>
      <c r="K15" s="12">
        <v>-1.023462176322937</v>
      </c>
      <c r="L15" s="12">
        <v>-1.1198095083236694</v>
      </c>
      <c r="M15" s="12">
        <v>-1.2272845506668091</v>
      </c>
      <c r="N15" s="12">
        <v>-1.2429369688034058</v>
      </c>
      <c r="O15" s="12">
        <v>-1.2282688617706299</v>
      </c>
      <c r="P15" s="12">
        <v>-1.1757800579071045</v>
      </c>
      <c r="Q15" s="12">
        <v>-1.2147952318191528</v>
      </c>
      <c r="R15" s="12">
        <v>-1.1675659418106079</v>
      </c>
      <c r="S15" s="12">
        <v>-1.2336913347244263</v>
      </c>
      <c r="T15" s="12">
        <v>-0.96204382181167603</v>
      </c>
      <c r="U15" s="12">
        <v>-1.009642481803894</v>
      </c>
    </row>
    <row r="16" spans="1:21" x14ac:dyDescent="0.2">
      <c r="A16" s="7" t="s">
        <v>16</v>
      </c>
      <c r="B16" s="12">
        <v>-0.17111189663410187</v>
      </c>
      <c r="C16" s="9">
        <v>-0.15111128985881805</v>
      </c>
      <c r="D16" s="12">
        <v>-0.13111068308353424</v>
      </c>
      <c r="E16" s="9">
        <v>-9.6038416028022766E-2</v>
      </c>
      <c r="F16" s="12">
        <v>-6.0966148972511292E-2</v>
      </c>
      <c r="G16" s="9">
        <v>-6.0843072831630707E-2</v>
      </c>
      <c r="H16" s="12">
        <v>-6.0719996690750122E-2</v>
      </c>
      <c r="I16" s="12">
        <v>0.13372071087360382</v>
      </c>
      <c r="J16" s="12">
        <v>0.13330565392971039</v>
      </c>
      <c r="K16" s="12">
        <v>0.15733075141906738</v>
      </c>
      <c r="L16" s="12">
        <v>4.2623896151781082E-2</v>
      </c>
      <c r="M16" s="12">
        <v>1.7823217436671257E-2</v>
      </c>
      <c r="N16" s="12">
        <v>8.2914888858795166E-2</v>
      </c>
      <c r="O16" s="12">
        <v>0.10263308137655258</v>
      </c>
      <c r="P16" s="12">
        <v>0.11789574474096298</v>
      </c>
      <c r="Q16" s="12">
        <v>7.8580930829048157E-2</v>
      </c>
      <c r="R16" s="12">
        <v>4.3099291622638702E-2</v>
      </c>
      <c r="S16" s="12">
        <v>8.4074966609477997E-2</v>
      </c>
      <c r="T16" s="12">
        <v>3.6803551018238068E-2</v>
      </c>
      <c r="U16" s="12">
        <v>-6.0295328497886658E-2</v>
      </c>
    </row>
    <row r="17" spans="1:21" x14ac:dyDescent="0.2">
      <c r="A17" s="7" t="s">
        <v>17</v>
      </c>
      <c r="B17" s="12">
        <v>-1.3588734865188599</v>
      </c>
      <c r="C17" s="9">
        <v>-1.3365475535392761</v>
      </c>
      <c r="D17" s="12">
        <v>-1.3142216205596924</v>
      </c>
      <c r="E17" s="9">
        <v>-1.2632008790969849</v>
      </c>
      <c r="F17" s="12">
        <v>-1.2121801376342773</v>
      </c>
      <c r="G17" s="9">
        <v>-1.2622630000114441</v>
      </c>
      <c r="H17" s="12">
        <v>-1.3123458623886108</v>
      </c>
      <c r="I17" s="12">
        <v>-1.3916887044906616</v>
      </c>
      <c r="J17" s="12">
        <v>-1.585315465927124</v>
      </c>
      <c r="K17" s="12">
        <v>-1.5784590244293213</v>
      </c>
      <c r="L17" s="12">
        <v>-1.5846245288848877</v>
      </c>
      <c r="M17" s="12">
        <v>-1.507193922996521</v>
      </c>
      <c r="N17" s="12">
        <v>-1.4065158367156982</v>
      </c>
      <c r="O17" s="12">
        <v>-1.4212274551391602</v>
      </c>
      <c r="P17" s="12">
        <v>-1.4457340240478516</v>
      </c>
      <c r="Q17" s="12">
        <v>-1.4214494228363037</v>
      </c>
      <c r="R17" s="12">
        <v>-1.3688111305236816</v>
      </c>
      <c r="S17" s="12">
        <v>-1.3543457984924316</v>
      </c>
      <c r="T17" s="12">
        <v>-1.3312399387359619</v>
      </c>
      <c r="U17" s="12">
        <v>-1.3905214071273804</v>
      </c>
    </row>
    <row r="18" spans="1:21" x14ac:dyDescent="0.2">
      <c r="A18" s="7" t="s">
        <v>18</v>
      </c>
      <c r="B18" s="12">
        <v>-0.93455779552459717</v>
      </c>
      <c r="C18" s="9">
        <v>-1.024884045124054</v>
      </c>
      <c r="D18" s="12">
        <v>-1.1152102947235107</v>
      </c>
      <c r="E18" s="9">
        <v>-1.1285070776939392</v>
      </c>
      <c r="F18" s="12">
        <v>-1.1418038606643677</v>
      </c>
      <c r="G18" s="9">
        <v>-1.0037221312522888</v>
      </c>
      <c r="H18" s="12">
        <v>-0.86564040184020996</v>
      </c>
      <c r="I18" s="12">
        <v>-0.84230166673660278</v>
      </c>
      <c r="J18" s="12">
        <v>-0.75288897752761841</v>
      </c>
      <c r="K18" s="12">
        <v>-0.78967291116714478</v>
      </c>
      <c r="L18" s="12">
        <v>-0.8126220703125</v>
      </c>
      <c r="M18" s="12">
        <v>-0.74576210975646973</v>
      </c>
      <c r="N18" s="12">
        <v>-0.69337677955627441</v>
      </c>
      <c r="O18" s="12">
        <v>-0.77367693185806274</v>
      </c>
      <c r="P18" s="12">
        <v>-0.81293439865112305</v>
      </c>
      <c r="Q18" s="12">
        <v>-0.82893353700637817</v>
      </c>
      <c r="R18" s="12">
        <v>-0.78723055124282837</v>
      </c>
      <c r="S18" s="12">
        <v>-0.81828862428665161</v>
      </c>
      <c r="T18" s="12">
        <v>-0.78702628612518311</v>
      </c>
      <c r="U18" s="12">
        <v>-0.80121469497680664</v>
      </c>
    </row>
    <row r="19" spans="1:21" x14ac:dyDescent="0.2">
      <c r="A19" s="7" t="s">
        <v>19</v>
      </c>
      <c r="B19" s="12">
        <v>-1.094912052154541</v>
      </c>
      <c r="C19" s="9">
        <v>-1.1156752705574036</v>
      </c>
      <c r="D19" s="12">
        <v>-1.1364384889602661</v>
      </c>
      <c r="E19" s="9">
        <v>-1.1175693869590759</v>
      </c>
      <c r="F19" s="12">
        <v>-1.0987002849578857</v>
      </c>
      <c r="G19" s="9">
        <v>-1.2565848231315613</v>
      </c>
      <c r="H19" s="12">
        <v>-1.4144693613052368</v>
      </c>
      <c r="I19" s="12">
        <v>-1.28386390209198</v>
      </c>
      <c r="J19" s="12">
        <v>-1.2801804542541504</v>
      </c>
      <c r="K19" s="12">
        <v>-1.4411180019378662</v>
      </c>
      <c r="L19" s="12">
        <v>-1.3992087841033936</v>
      </c>
      <c r="M19" s="12">
        <v>-1.1478689908981323</v>
      </c>
      <c r="N19" s="12">
        <v>-1.0992326736450195</v>
      </c>
      <c r="O19" s="12">
        <v>-1.2703050374984741</v>
      </c>
      <c r="P19" s="12">
        <v>-1.3707001209259033</v>
      </c>
      <c r="Q19" s="12">
        <v>-1.4154013395309448</v>
      </c>
      <c r="R19" s="12">
        <v>-1.2596085071563721</v>
      </c>
      <c r="S19" s="12">
        <v>-1.1980768442153931</v>
      </c>
      <c r="T19" s="12">
        <v>-1.0818933248519897</v>
      </c>
      <c r="U19" s="12">
        <v>-1.0651403665542603</v>
      </c>
    </row>
    <row r="20" spans="1:21" x14ac:dyDescent="0.2">
      <c r="A20" s="1" t="s">
        <v>66</v>
      </c>
      <c r="B20" s="13">
        <f>AVERAGE(B2:B19)</f>
        <v>-0.88159049302339554</v>
      </c>
      <c r="C20" s="9">
        <f t="shared" ref="C20" si="0">AVERAGE(D20, B20)</f>
        <v>-0.89719128841534257</v>
      </c>
      <c r="D20" s="13">
        <f t="shared" ref="D20:U20" si="1">AVERAGE(D2:D19)</f>
        <v>-0.9127920838072896</v>
      </c>
      <c r="E20" s="9">
        <f t="shared" ref="E20:G20" si="2">AVERAGE(F20, D20)</f>
        <v>-0.92684339638799429</v>
      </c>
      <c r="F20" s="13">
        <f t="shared" si="1"/>
        <v>-0.94089470896869898</v>
      </c>
      <c r="G20" s="9">
        <f t="shared" si="2"/>
        <v>-0.91441998397931457</v>
      </c>
      <c r="H20" s="13">
        <f t="shared" si="1"/>
        <v>-0.88794525898993015</v>
      </c>
      <c r="I20" s="13">
        <f t="shared" si="1"/>
        <v>-0.81286845356225967</v>
      </c>
      <c r="J20" s="13">
        <f t="shared" si="1"/>
        <v>-0.75411465432908797</v>
      </c>
      <c r="K20" s="13">
        <f t="shared" si="1"/>
        <v>-0.77518824239571893</v>
      </c>
      <c r="L20" s="13">
        <f t="shared" si="1"/>
        <v>-0.80089432725475895</v>
      </c>
      <c r="M20" s="13">
        <f t="shared" si="1"/>
        <v>-0.73458443012916375</v>
      </c>
      <c r="N20" s="13">
        <f t="shared" si="1"/>
        <v>-0.65952401401268113</v>
      </c>
      <c r="O20" s="13">
        <f t="shared" si="1"/>
        <v>-0.64705541398790145</v>
      </c>
      <c r="P20" s="13">
        <f t="shared" si="1"/>
        <v>-0.64882530420759899</v>
      </c>
      <c r="Q20" s="13">
        <f t="shared" si="1"/>
        <v>-0.63938641506764626</v>
      </c>
      <c r="R20" s="13">
        <f t="shared" si="1"/>
        <v>-0.59698292593626923</v>
      </c>
      <c r="S20" s="13">
        <f t="shared" si="1"/>
        <v>-0.57602894259616733</v>
      </c>
      <c r="T20" s="13">
        <f t="shared" si="1"/>
        <v>-0.478004342979855</v>
      </c>
      <c r="U20" s="13">
        <f t="shared" si="1"/>
        <v>-0.49385230719215339</v>
      </c>
    </row>
    <row r="21" spans="1:21" x14ac:dyDescent="0.2">
      <c r="A21" s="1" t="s">
        <v>68</v>
      </c>
      <c r="B21" s="13">
        <v>0.9901171694509685</v>
      </c>
      <c r="C21" s="9">
        <v>1.0090297359773623</v>
      </c>
      <c r="D21" s="13">
        <v>1.0279423025037562</v>
      </c>
      <c r="E21" s="9">
        <v>1.026723685424908</v>
      </c>
      <c r="F21" s="13">
        <v>1.0255050683460598</v>
      </c>
      <c r="G21" s="9">
        <v>1.0328311321624954</v>
      </c>
      <c r="H21" s="13">
        <v>1.0401571959789311</v>
      </c>
      <c r="I21" s="13">
        <v>1.0683258170528072</v>
      </c>
      <c r="J21" s="13">
        <v>1.0806348358414002</v>
      </c>
      <c r="K21" s="13">
        <v>1.0604236469204937</v>
      </c>
      <c r="L21" s="13">
        <v>1.0915678504721396</v>
      </c>
      <c r="M21" s="13">
        <v>1.1092710572161846</v>
      </c>
      <c r="N21" s="13">
        <v>1.1320970129288201</v>
      </c>
      <c r="O21" s="13">
        <v>1.1257161752187781</v>
      </c>
      <c r="P21" s="13">
        <v>1.1331963198525565</v>
      </c>
      <c r="Q21" s="13">
        <v>1.1262330781402332</v>
      </c>
      <c r="R21" s="13">
        <v>1.1132805793147003</v>
      </c>
      <c r="S21" s="13">
        <v>1.1114056472267424</v>
      </c>
      <c r="T21" s="13">
        <v>1.1782232137130839</v>
      </c>
      <c r="U21" s="13">
        <v>1.1358060381774391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O28" sqref="O28"/>
    </sheetView>
  </sheetViews>
  <sheetFormatPr baseColWidth="10" defaultRowHeight="16" x14ac:dyDescent="0.2"/>
  <cols>
    <col min="1" max="1" width="22.5" customWidth="1"/>
    <col min="2" max="21" width="8" customWidth="1"/>
  </cols>
  <sheetData>
    <row r="1" spans="1:21" x14ac:dyDescent="0.2">
      <c r="A1" s="8" t="s">
        <v>3</v>
      </c>
      <c r="B1" s="10" t="s">
        <v>24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30</v>
      </c>
      <c r="I1" s="10" t="s">
        <v>31</v>
      </c>
      <c r="J1" s="10" t="s">
        <v>32</v>
      </c>
      <c r="K1" s="10" t="s">
        <v>33</v>
      </c>
      <c r="L1" s="10" t="s">
        <v>34</v>
      </c>
      <c r="M1" s="10" t="s">
        <v>35</v>
      </c>
      <c r="N1" s="10" t="s">
        <v>36</v>
      </c>
      <c r="O1" s="10" t="s">
        <v>37</v>
      </c>
      <c r="P1" s="10" t="s">
        <v>38</v>
      </c>
      <c r="Q1" s="10" t="s">
        <v>39</v>
      </c>
      <c r="R1" s="10" t="s">
        <v>40</v>
      </c>
      <c r="S1" s="10" t="s">
        <v>41</v>
      </c>
      <c r="T1" s="10" t="s">
        <v>42</v>
      </c>
      <c r="U1" s="10" t="s">
        <v>44</v>
      </c>
    </row>
    <row r="2" spans="1:21" x14ac:dyDescent="0.2">
      <c r="A2" s="7" t="s">
        <v>4</v>
      </c>
      <c r="B2" s="12">
        <v>-1.0909802913665771</v>
      </c>
      <c r="C2" s="9">
        <v>-1.0497856140136719</v>
      </c>
      <c r="D2" s="12">
        <v>-1.0085909366607666</v>
      </c>
      <c r="E2" s="9">
        <v>-0.91653686761856079</v>
      </c>
      <c r="F2" s="12">
        <v>-0.82448279857635498</v>
      </c>
      <c r="G2" s="9">
        <v>-0.84062951803207397</v>
      </c>
      <c r="H2" s="12">
        <v>-0.85677623748779297</v>
      </c>
      <c r="I2" s="12">
        <v>-0.76875072717666626</v>
      </c>
      <c r="J2" s="12">
        <v>-0.67166662216186523</v>
      </c>
      <c r="K2" s="12">
        <v>-0.74494022130966187</v>
      </c>
      <c r="L2" s="12">
        <v>-0.81883496046066284</v>
      </c>
      <c r="M2" s="12">
        <v>-0.67672359943389893</v>
      </c>
      <c r="N2" s="12">
        <v>-0.54505062103271484</v>
      </c>
      <c r="O2" s="12">
        <v>-0.49306407570838928</v>
      </c>
      <c r="P2" s="12">
        <v>-0.48788166046142578</v>
      </c>
      <c r="Q2" s="12">
        <v>-0.64658015966415405</v>
      </c>
      <c r="R2" s="12">
        <v>-0.70343321561813354</v>
      </c>
      <c r="S2" s="12">
        <v>-0.7015153169631958</v>
      </c>
      <c r="T2" s="12">
        <v>-0.55289459228515625</v>
      </c>
      <c r="U2" s="12">
        <v>-0.44401437044143677</v>
      </c>
    </row>
    <row r="3" spans="1:21" x14ac:dyDescent="0.2">
      <c r="A3" s="7" t="s">
        <v>5</v>
      </c>
      <c r="B3" s="12">
        <v>-0.47267702221870422</v>
      </c>
      <c r="C3" s="9">
        <v>-0.60487164556980133</v>
      </c>
      <c r="D3" s="12">
        <v>-0.73706626892089844</v>
      </c>
      <c r="E3" s="9">
        <v>-0.69431951642036438</v>
      </c>
      <c r="F3" s="12">
        <v>-0.65157276391983032</v>
      </c>
      <c r="G3" s="9">
        <v>-0.65071022510528564</v>
      </c>
      <c r="H3" s="12">
        <v>-0.64984768629074097</v>
      </c>
      <c r="I3" s="12">
        <v>-0.55399149656295776</v>
      </c>
      <c r="J3" s="12">
        <v>-0.60666483640670776</v>
      </c>
      <c r="K3" s="12">
        <v>-0.63270437717437744</v>
      </c>
      <c r="L3" s="12">
        <v>-0.58958977460861206</v>
      </c>
      <c r="M3" s="12">
        <v>-0.67646586894989014</v>
      </c>
      <c r="N3" s="12">
        <v>-0.63464909791946411</v>
      </c>
      <c r="O3" s="12">
        <v>-0.5562703013420105</v>
      </c>
      <c r="P3" s="12">
        <v>-0.64970976114273071</v>
      </c>
      <c r="Q3" s="12">
        <v>-0.59581416845321655</v>
      </c>
      <c r="R3" s="12">
        <v>-0.52312213182449341</v>
      </c>
      <c r="S3" s="12">
        <v>-0.46184131503105164</v>
      </c>
      <c r="T3" s="12">
        <v>-0.44086340069770813</v>
      </c>
      <c r="U3" s="12">
        <v>-0.45138514041900635</v>
      </c>
    </row>
    <row r="4" spans="1:21" x14ac:dyDescent="0.2">
      <c r="A4" s="7" t="s">
        <v>6</v>
      </c>
      <c r="B4" s="12">
        <v>-1.2541811466217041</v>
      </c>
      <c r="C4" s="9">
        <v>-1.1895308494567871</v>
      </c>
      <c r="D4" s="12">
        <v>-1.1248805522918701</v>
      </c>
      <c r="E4" s="9">
        <v>-1.1099323034286499</v>
      </c>
      <c r="F4" s="12">
        <v>-1.0949840545654297</v>
      </c>
      <c r="G4" s="9">
        <v>-1.0741667747497559</v>
      </c>
      <c r="H4" s="12">
        <v>-1.053349494934082</v>
      </c>
      <c r="I4" s="12">
        <v>-0.94683927297592163</v>
      </c>
      <c r="J4" s="12">
        <v>-1.1115384101867676</v>
      </c>
      <c r="K4" s="12">
        <v>-0.9872022271156311</v>
      </c>
      <c r="L4" s="12">
        <v>-0.99765413999557495</v>
      </c>
      <c r="M4" s="12">
        <v>-1.0325627326965332</v>
      </c>
      <c r="N4" s="12">
        <v>-1.0424686670303345</v>
      </c>
      <c r="O4" s="12">
        <v>-1.1105046272277832</v>
      </c>
      <c r="P4" s="12">
        <v>-1.1781980991363525</v>
      </c>
      <c r="Q4" s="12">
        <v>-1.1174277067184448</v>
      </c>
      <c r="R4" s="12">
        <v>-1.0783346891403198</v>
      </c>
      <c r="S4" s="12">
        <v>-0.90180259943008423</v>
      </c>
      <c r="T4" s="12">
        <v>-0.92063677310943604</v>
      </c>
      <c r="U4" s="12">
        <v>-0.82456177473068237</v>
      </c>
    </row>
    <row r="5" spans="1:21" x14ac:dyDescent="0.2">
      <c r="A5" s="7" t="s">
        <v>7</v>
      </c>
      <c r="B5" s="12">
        <v>-0.93073123693466187</v>
      </c>
      <c r="C5" s="9">
        <v>-0.78189736604690552</v>
      </c>
      <c r="D5" s="12">
        <v>-0.63306349515914917</v>
      </c>
      <c r="E5" s="9">
        <v>-0.56812486052513123</v>
      </c>
      <c r="F5" s="12">
        <v>-0.50318622589111328</v>
      </c>
      <c r="G5" s="9">
        <v>-0.6411873996257782</v>
      </c>
      <c r="H5" s="12">
        <v>-0.77918857336044312</v>
      </c>
      <c r="I5" s="12">
        <v>-0.70494705438613892</v>
      </c>
      <c r="J5" s="12">
        <v>-0.92218947410583496</v>
      </c>
      <c r="K5" s="12">
        <v>-0.87189024686813354</v>
      </c>
      <c r="L5" s="12">
        <v>-0.62861388921737671</v>
      </c>
      <c r="M5" s="12">
        <v>-0.68354380130767822</v>
      </c>
      <c r="N5" s="12">
        <v>-0.63741660118103027</v>
      </c>
      <c r="O5" s="12">
        <v>-0.6410529613494873</v>
      </c>
      <c r="P5" s="12">
        <v>-0.72943484783172607</v>
      </c>
      <c r="Q5" s="12">
        <v>-0.72447472810745239</v>
      </c>
      <c r="R5" s="12">
        <v>-0.52316558361053467</v>
      </c>
      <c r="S5" s="12">
        <v>-0.51892703771591187</v>
      </c>
      <c r="T5" s="12">
        <v>-0.3205588161945343</v>
      </c>
      <c r="U5" s="12">
        <v>-0.36594298481941223</v>
      </c>
    </row>
    <row r="6" spans="1:21" x14ac:dyDescent="0.2">
      <c r="A6" s="7" t="s">
        <v>20</v>
      </c>
      <c r="B6" s="12">
        <v>-0.34942728281021118</v>
      </c>
      <c r="C6" s="9">
        <v>-0.31268715858459473</v>
      </c>
      <c r="D6" s="12">
        <v>-0.27594703435897827</v>
      </c>
      <c r="E6" s="9">
        <v>-0.38148035109043121</v>
      </c>
      <c r="F6" s="12">
        <v>-0.48701366782188416</v>
      </c>
      <c r="G6" s="9">
        <v>-0.41962669789791107</v>
      </c>
      <c r="H6" s="12">
        <v>-0.35223972797393799</v>
      </c>
      <c r="I6" s="12">
        <v>-0.30114498734474182</v>
      </c>
      <c r="J6" s="12">
        <v>-0.3137860894203186</v>
      </c>
      <c r="K6" s="12">
        <v>-0.19809935986995697</v>
      </c>
      <c r="L6" s="12">
        <v>-0.29530474543571472</v>
      </c>
      <c r="M6" s="12">
        <v>-0.37458160519599915</v>
      </c>
      <c r="N6" s="12">
        <v>-0.35311311483383179</v>
      </c>
      <c r="O6" s="12">
        <v>-0.37195947766304016</v>
      </c>
      <c r="P6" s="12">
        <v>-0.32422128319740295</v>
      </c>
      <c r="Q6" s="12">
        <v>-0.30551385879516602</v>
      </c>
      <c r="R6" s="12">
        <v>-0.29088446497917175</v>
      </c>
      <c r="S6" s="12">
        <v>-0.21737904846668243</v>
      </c>
      <c r="T6" s="12">
        <v>-0.28182002902030945</v>
      </c>
      <c r="U6" s="12">
        <v>-0.36673802137374878</v>
      </c>
    </row>
    <row r="7" spans="1:21" x14ac:dyDescent="0.2">
      <c r="A7" s="7" t="s">
        <v>8</v>
      </c>
      <c r="B7" s="12">
        <v>-1.3887854814529419</v>
      </c>
      <c r="C7" s="9">
        <v>-1.0861333608627319</v>
      </c>
      <c r="D7" s="12">
        <v>-0.78348124027252197</v>
      </c>
      <c r="E7" s="9">
        <v>-0.83054059743881226</v>
      </c>
      <c r="F7" s="12">
        <v>-0.87759995460510254</v>
      </c>
      <c r="G7" s="9">
        <v>-1.0081630945205688</v>
      </c>
      <c r="H7" s="12">
        <v>-1.1387262344360352</v>
      </c>
      <c r="I7" s="12">
        <v>-0.64721232652664185</v>
      </c>
      <c r="J7" s="12">
        <v>-0.60831159353256226</v>
      </c>
      <c r="K7" s="12">
        <v>-0.35818082094192505</v>
      </c>
      <c r="L7" s="12">
        <v>-3.1062070280313492E-2</v>
      </c>
      <c r="M7" s="12">
        <v>-0.24086746573448181</v>
      </c>
      <c r="N7" s="12">
        <v>-0.22055605053901672</v>
      </c>
      <c r="O7" s="12">
        <v>-0.22359761595726013</v>
      </c>
      <c r="P7" s="12">
        <v>-0.11888455599546432</v>
      </c>
      <c r="Q7" s="12">
        <v>-2.4452583864331245E-2</v>
      </c>
      <c r="R7" s="12">
        <v>0.26353803277015686</v>
      </c>
      <c r="S7" s="12">
        <v>0.35965681076049805</v>
      </c>
      <c r="T7" s="12">
        <v>0.74202644824981689</v>
      </c>
      <c r="U7" s="12">
        <v>0.63630920648574829</v>
      </c>
    </row>
    <row r="8" spans="1:21" x14ac:dyDescent="0.2">
      <c r="A8" s="7" t="s">
        <v>9</v>
      </c>
      <c r="B8" s="12">
        <v>-1.1093026399612427</v>
      </c>
      <c r="C8" s="9">
        <v>-1.0248029232025146</v>
      </c>
      <c r="D8" s="12">
        <v>-0.94030320644378662</v>
      </c>
      <c r="E8" s="9">
        <v>-1.0012329816818237</v>
      </c>
      <c r="F8" s="12">
        <v>-1.0621627569198608</v>
      </c>
      <c r="G8" s="9">
        <v>-1.061430037021637</v>
      </c>
      <c r="H8" s="12">
        <v>-1.0606973171234131</v>
      </c>
      <c r="I8" s="12">
        <v>-0.98377764225006104</v>
      </c>
      <c r="J8" s="12">
        <v>-1.0956734418869019</v>
      </c>
      <c r="K8" s="12">
        <v>-0.99417674541473389</v>
      </c>
      <c r="L8" s="12">
        <v>-0.90578806400299072</v>
      </c>
      <c r="M8" s="12">
        <v>-0.91028034687042236</v>
      </c>
      <c r="N8" s="12">
        <v>-0.89665740728378296</v>
      </c>
      <c r="O8" s="12">
        <v>-0.88415324687957764</v>
      </c>
      <c r="P8" s="12">
        <v>-0.97526299953460693</v>
      </c>
      <c r="Q8" s="12">
        <v>-0.97829669713973999</v>
      </c>
      <c r="R8" s="12">
        <v>-0.88569939136505127</v>
      </c>
      <c r="S8" s="12">
        <v>-0.90164452791213989</v>
      </c>
      <c r="T8" s="12">
        <v>-0.75940525531768799</v>
      </c>
      <c r="U8" s="12">
        <v>-0.75578182935714722</v>
      </c>
    </row>
    <row r="9" spans="1:21" x14ac:dyDescent="0.2">
      <c r="A9" s="7" t="s">
        <v>10</v>
      </c>
      <c r="B9" s="12" t="s">
        <v>67</v>
      </c>
      <c r="C9" s="9" t="s">
        <v>67</v>
      </c>
      <c r="D9" s="12" t="s">
        <v>67</v>
      </c>
      <c r="E9" s="9" t="s">
        <v>67</v>
      </c>
      <c r="F9" s="12" t="s">
        <v>67</v>
      </c>
      <c r="G9" s="9" t="s">
        <v>67</v>
      </c>
      <c r="H9" s="12" t="s">
        <v>67</v>
      </c>
      <c r="I9" s="12">
        <v>-0.81334751844406128</v>
      </c>
      <c r="J9" s="12">
        <v>-0.5726582407951355</v>
      </c>
      <c r="K9" s="12">
        <v>-0.57550126314163208</v>
      </c>
      <c r="L9" s="12">
        <v>-0.4212602972984314</v>
      </c>
      <c r="M9" s="12">
        <v>-0.76119863986968994</v>
      </c>
      <c r="N9" s="12">
        <v>-0.59043741226196289</v>
      </c>
      <c r="O9" s="12">
        <v>-0.56133770942687988</v>
      </c>
      <c r="P9" s="12">
        <v>-0.62418347597122192</v>
      </c>
      <c r="Q9" s="12">
        <v>-0.60672456026077271</v>
      </c>
      <c r="R9" s="12">
        <v>-0.63367646932601929</v>
      </c>
      <c r="S9" s="12">
        <v>-0.65493398904800415</v>
      </c>
      <c r="T9" s="12">
        <v>-0.44995975494384766</v>
      </c>
      <c r="U9" s="12">
        <v>-0.5156283974647522</v>
      </c>
    </row>
    <row r="10" spans="1:21" x14ac:dyDescent="0.2">
      <c r="A10" s="7" t="s">
        <v>21</v>
      </c>
      <c r="B10" s="12">
        <v>-0.47267702221870422</v>
      </c>
      <c r="C10" s="9">
        <v>-0.47755403816699982</v>
      </c>
      <c r="D10" s="12">
        <v>-0.48243105411529541</v>
      </c>
      <c r="E10" s="9">
        <v>-0.60444200038909912</v>
      </c>
      <c r="F10" s="12">
        <v>-0.72645294666290283</v>
      </c>
      <c r="G10" s="9">
        <v>-0.79542648792266846</v>
      </c>
      <c r="H10" s="12">
        <v>-0.86440002918243408</v>
      </c>
      <c r="I10" s="12">
        <v>-0.90027636289596558</v>
      </c>
      <c r="J10" s="12">
        <v>-1.0272485017776489</v>
      </c>
      <c r="K10" s="12">
        <v>-1.1677882671356201</v>
      </c>
      <c r="L10" s="12">
        <v>-1.2740767002105713</v>
      </c>
      <c r="M10" s="12">
        <v>-1.2498202323913574</v>
      </c>
      <c r="N10" s="12">
        <v>-1.1212409734725952</v>
      </c>
      <c r="O10" s="12">
        <v>-1.2311068773269653</v>
      </c>
      <c r="P10" s="12">
        <v>-1.1086423397064209</v>
      </c>
      <c r="Q10" s="12">
        <v>-1.153438925743103</v>
      </c>
      <c r="R10" s="12">
        <v>-1.090726375579834</v>
      </c>
      <c r="S10" s="12">
        <v>-1.1265015602111816</v>
      </c>
      <c r="T10" s="12">
        <v>-1.1058226823806763</v>
      </c>
      <c r="U10" s="12">
        <v>-1.0807223320007324</v>
      </c>
    </row>
    <row r="11" spans="1:21" x14ac:dyDescent="0.2">
      <c r="A11" s="7" t="s">
        <v>11</v>
      </c>
      <c r="B11" s="12">
        <v>-0.96442413330078125</v>
      </c>
      <c r="C11" s="9">
        <v>-0.81694567203521729</v>
      </c>
      <c r="D11" s="12">
        <v>-0.66946721076965332</v>
      </c>
      <c r="E11" s="9">
        <v>-0.66673487424850464</v>
      </c>
      <c r="F11" s="12">
        <v>-0.66400253772735596</v>
      </c>
      <c r="G11" s="9">
        <v>-0.77245089411735535</v>
      </c>
      <c r="H11" s="12">
        <v>-0.88089925050735474</v>
      </c>
      <c r="I11" s="12">
        <v>-0.66469615697860718</v>
      </c>
      <c r="J11" s="12">
        <v>-0.49373379349708557</v>
      </c>
      <c r="K11" s="12">
        <v>-0.44297543168067932</v>
      </c>
      <c r="L11" s="12">
        <v>-0.37105986475944519</v>
      </c>
      <c r="M11" s="12">
        <v>-0.35621452331542969</v>
      </c>
      <c r="N11" s="12">
        <v>-0.16295455396175385</v>
      </c>
      <c r="O11" s="12">
        <v>-0.11088521778583527</v>
      </c>
      <c r="P11" s="12">
        <v>-5.7489931583404541E-2</v>
      </c>
      <c r="Q11" s="12">
        <v>-4.1523586958646774E-2</v>
      </c>
      <c r="R11" s="12">
        <v>2.494971826672554E-2</v>
      </c>
      <c r="S11" s="12">
        <v>2.3731973022222519E-2</v>
      </c>
      <c r="T11" s="12">
        <v>9.1879740357398987E-2</v>
      </c>
      <c r="U11" s="12">
        <v>-0.12540479004383087</v>
      </c>
    </row>
    <row r="12" spans="1:21" x14ac:dyDescent="0.2">
      <c r="A12" s="7" t="s">
        <v>12</v>
      </c>
      <c r="B12" s="12">
        <v>-0.20454879105091095</v>
      </c>
      <c r="C12" s="9">
        <v>-0.24574675410985947</v>
      </c>
      <c r="D12" s="12">
        <v>-0.28694471716880798</v>
      </c>
      <c r="E12" s="9">
        <v>-0.41159223020076752</v>
      </c>
      <c r="F12" s="12">
        <v>-0.53623974323272705</v>
      </c>
      <c r="G12" s="9">
        <v>-0.74087336659431458</v>
      </c>
      <c r="H12" s="12">
        <v>-0.9455069899559021</v>
      </c>
      <c r="I12" s="12">
        <v>-0.8247760534286499</v>
      </c>
      <c r="J12" s="12">
        <v>-0.99004369974136353</v>
      </c>
      <c r="K12" s="12">
        <v>-0.63762456178665161</v>
      </c>
      <c r="L12" s="12">
        <v>-0.56165558099746704</v>
      </c>
      <c r="M12" s="12">
        <v>-0.59285843372344971</v>
      </c>
      <c r="N12" s="12">
        <v>-0.56646740436553955</v>
      </c>
      <c r="O12" s="12">
        <v>-0.66455090045928955</v>
      </c>
      <c r="P12" s="12">
        <v>-0.68467569351196289</v>
      </c>
      <c r="Q12" s="12">
        <v>-0.62503862380981445</v>
      </c>
      <c r="R12" s="12">
        <v>-0.59990566968917847</v>
      </c>
      <c r="S12" s="12">
        <v>-0.74310421943664551</v>
      </c>
      <c r="T12" s="12">
        <v>-0.84569764137268066</v>
      </c>
      <c r="U12" s="12">
        <v>-0.88472044467926025</v>
      </c>
    </row>
    <row r="13" spans="1:21" x14ac:dyDescent="0.2">
      <c r="A13" s="7" t="s">
        <v>13</v>
      </c>
      <c r="B13" s="12" t="s">
        <v>67</v>
      </c>
      <c r="C13" s="9" t="s">
        <v>67</v>
      </c>
      <c r="D13" s="12" t="s">
        <v>67</v>
      </c>
      <c r="E13" s="9" t="s">
        <v>67</v>
      </c>
      <c r="F13" s="12" t="s">
        <v>67</v>
      </c>
      <c r="G13" s="9" t="s">
        <v>67</v>
      </c>
      <c r="H13" s="12" t="s">
        <v>67</v>
      </c>
      <c r="I13" s="12">
        <v>-0.50508946180343628</v>
      </c>
      <c r="J13" s="12">
        <v>-0.57657057046890259</v>
      </c>
      <c r="K13" s="12">
        <v>-0.42012831568717957</v>
      </c>
      <c r="L13" s="12">
        <v>-0.37593486905097961</v>
      </c>
      <c r="M13" s="12">
        <v>-0.30739885568618774</v>
      </c>
      <c r="N13" s="12">
        <v>-0.18865790963172913</v>
      </c>
      <c r="O13" s="12">
        <v>-0.16379272937774658</v>
      </c>
      <c r="P13" s="12">
        <v>-0.23761856555938721</v>
      </c>
      <c r="Q13" s="12">
        <v>-0.21111872792243958</v>
      </c>
      <c r="R13" s="12">
        <v>-9.3134522438049316E-2</v>
      </c>
      <c r="S13" s="12">
        <v>-0.24533320963382721</v>
      </c>
      <c r="T13" s="12">
        <v>-1.0365433990955353E-2</v>
      </c>
      <c r="U13" s="12">
        <v>-9.0917959809303284E-2</v>
      </c>
    </row>
    <row r="14" spans="1:21" x14ac:dyDescent="0.2">
      <c r="A14" s="7" t="s">
        <v>14</v>
      </c>
      <c r="B14" s="12">
        <v>-1.028809666633606</v>
      </c>
      <c r="C14" s="9">
        <v>-1.0560750365257263</v>
      </c>
      <c r="D14" s="12">
        <v>-1.0833404064178467</v>
      </c>
      <c r="E14" s="9">
        <v>-1.1030405163764954</v>
      </c>
      <c r="F14" s="12">
        <v>-1.122740626335144</v>
      </c>
      <c r="G14" s="9">
        <v>-1.0181139707565308</v>
      </c>
      <c r="H14" s="12">
        <v>-0.91348731517791748</v>
      </c>
      <c r="I14" s="12">
        <v>-0.46931332349777222</v>
      </c>
      <c r="J14" s="12">
        <v>-0.47556325793266296</v>
      </c>
      <c r="K14" s="12">
        <v>-0.38198506832122803</v>
      </c>
      <c r="L14" s="12">
        <v>-0.28131836652755737</v>
      </c>
      <c r="M14" s="12">
        <v>-0.34816423058509827</v>
      </c>
      <c r="N14" s="12">
        <v>-0.30252134799957275</v>
      </c>
      <c r="O14" s="12">
        <v>-0.3086981475353241</v>
      </c>
      <c r="P14" s="12">
        <v>-0.28664076328277588</v>
      </c>
      <c r="Q14" s="12">
        <v>-0.2494484931230545</v>
      </c>
      <c r="R14" s="12">
        <v>-0.30671587586402893</v>
      </c>
      <c r="S14" s="12">
        <v>-0.27168563008308411</v>
      </c>
      <c r="T14" s="12">
        <v>-0.19214801490306854</v>
      </c>
      <c r="U14" s="12">
        <v>-0.23912057280540466</v>
      </c>
    </row>
    <row r="15" spans="1:21" x14ac:dyDescent="0.2">
      <c r="A15" s="7" t="s">
        <v>15</v>
      </c>
      <c r="B15" s="12">
        <v>-1.3887854814529419</v>
      </c>
      <c r="C15" s="9">
        <v>-1.3012615442276001</v>
      </c>
      <c r="D15" s="12">
        <v>-1.2137376070022583</v>
      </c>
      <c r="E15" s="9">
        <v>-1.133197009563446</v>
      </c>
      <c r="F15" s="12">
        <v>-1.0526564121246338</v>
      </c>
      <c r="G15" s="9">
        <v>-1.0427640676498413</v>
      </c>
      <c r="H15" s="12">
        <v>-1.0328717231750488</v>
      </c>
      <c r="I15" s="12">
        <v>-1.0248888731002808</v>
      </c>
      <c r="J15" s="12">
        <v>-1.2045704126358032</v>
      </c>
      <c r="K15" s="12">
        <v>-1.0920504331588745</v>
      </c>
      <c r="L15" s="12">
        <v>-0.91574931144714355</v>
      </c>
      <c r="M15" s="12">
        <v>-0.91337823867797852</v>
      </c>
      <c r="N15" s="12">
        <v>-1.0719311237335205</v>
      </c>
      <c r="O15" s="12">
        <v>-1.1312607526779175</v>
      </c>
      <c r="P15" s="12">
        <v>-1.1979050636291504</v>
      </c>
      <c r="Q15" s="12">
        <v>-1.14434814453125</v>
      </c>
      <c r="R15" s="12">
        <v>-1.17463219165802</v>
      </c>
      <c r="S15" s="12">
        <v>-1.1917749643325806</v>
      </c>
      <c r="T15" s="12">
        <v>-0.99656718969345093</v>
      </c>
      <c r="U15" s="12">
        <v>-0.99793499708175659</v>
      </c>
    </row>
    <row r="16" spans="1:21" x14ac:dyDescent="0.2">
      <c r="A16" s="7" t="s">
        <v>16</v>
      </c>
      <c r="B16" s="12">
        <v>-0.22896085679531097</v>
      </c>
      <c r="C16" s="9">
        <v>-0.40589111298322678</v>
      </c>
      <c r="D16" s="12">
        <v>-0.58282136917114258</v>
      </c>
      <c r="E16" s="9">
        <v>-0.45820744335651398</v>
      </c>
      <c r="F16" s="12">
        <v>-0.33359351754188538</v>
      </c>
      <c r="G16" s="9">
        <v>-0.52186159789562225</v>
      </c>
      <c r="H16" s="12">
        <v>-0.71012967824935913</v>
      </c>
      <c r="I16" s="12">
        <v>-0.22840073704719543</v>
      </c>
      <c r="J16" s="12">
        <v>-0.17316450178623199</v>
      </c>
      <c r="K16" s="12">
        <v>-1.8697662279009819E-2</v>
      </c>
      <c r="L16" s="12">
        <v>1.0823540389537811E-2</v>
      </c>
      <c r="M16" s="12">
        <v>9.1910518705844879E-2</v>
      </c>
      <c r="N16" s="12">
        <v>8.5889711976051331E-2</v>
      </c>
      <c r="O16" s="12">
        <v>7.510673999786377E-2</v>
      </c>
      <c r="P16" s="12">
        <v>2.9907254502177238E-2</v>
      </c>
      <c r="Q16" s="12">
        <v>5.5276282131671906E-2</v>
      </c>
      <c r="R16" s="12">
        <v>0.17257151007652283</v>
      </c>
      <c r="S16" s="12">
        <v>0.11671091616153717</v>
      </c>
      <c r="T16" s="12">
        <v>-0.12168319523334503</v>
      </c>
      <c r="U16" s="12">
        <v>-0.1147046685218811</v>
      </c>
    </row>
    <row r="17" spans="1:21" x14ac:dyDescent="0.2">
      <c r="A17" s="7" t="s">
        <v>17</v>
      </c>
      <c r="B17" s="12">
        <v>-0.47267702221870422</v>
      </c>
      <c r="C17" s="9">
        <v>-0.69564862549304962</v>
      </c>
      <c r="D17" s="12">
        <v>-0.91862022876739502</v>
      </c>
      <c r="E17" s="9">
        <v>-0.93522438406944275</v>
      </c>
      <c r="F17" s="12">
        <v>-0.95182853937149048</v>
      </c>
      <c r="G17" s="9">
        <v>-1.0622141659259796</v>
      </c>
      <c r="H17" s="12">
        <v>-1.1725997924804688</v>
      </c>
      <c r="I17" s="12">
        <v>-1.1034538745880127</v>
      </c>
      <c r="J17" s="12">
        <v>-1.3773375749588013</v>
      </c>
      <c r="K17" s="12">
        <v>-1.4337430000305176</v>
      </c>
      <c r="L17" s="12">
        <v>-1.4972670078277588</v>
      </c>
      <c r="M17" s="12">
        <v>-1.4722076654434204</v>
      </c>
      <c r="N17" s="12">
        <v>-1.4096791744232178</v>
      </c>
      <c r="O17" s="12">
        <v>-1.4648321866989136</v>
      </c>
      <c r="P17" s="12">
        <v>-1.4357357025146484</v>
      </c>
      <c r="Q17" s="12">
        <v>-1.4446690082550049</v>
      </c>
      <c r="R17" s="12">
        <v>-1.3463096618652344</v>
      </c>
      <c r="S17" s="12">
        <v>-1.3419126272201538</v>
      </c>
      <c r="T17" s="12">
        <v>-1.2190494537353516</v>
      </c>
      <c r="U17" s="12">
        <v>-1.2628169059753418</v>
      </c>
    </row>
    <row r="18" spans="1:21" x14ac:dyDescent="0.2">
      <c r="A18" s="7" t="s">
        <v>18</v>
      </c>
      <c r="B18" s="12">
        <v>-1.0319504737854004</v>
      </c>
      <c r="C18" s="9">
        <v>-1.0933140516281128</v>
      </c>
      <c r="D18" s="12">
        <v>-1.1546776294708252</v>
      </c>
      <c r="E18" s="9">
        <v>-1.1131427884101868</v>
      </c>
      <c r="F18" s="12">
        <v>-1.0716079473495483</v>
      </c>
      <c r="G18" s="9">
        <v>-1.0465433597564697</v>
      </c>
      <c r="H18" s="12">
        <v>-1.0214787721633911</v>
      </c>
      <c r="I18" s="12">
        <v>-0.85506355762481689</v>
      </c>
      <c r="J18" s="12">
        <v>-0.89025938510894775</v>
      </c>
      <c r="K18" s="12">
        <v>-0.6864774227142334</v>
      </c>
      <c r="L18" s="12">
        <v>-0.68003344535827637</v>
      </c>
      <c r="M18" s="12">
        <v>-0.74258196353912354</v>
      </c>
      <c r="N18" s="12">
        <v>-0.78728687763214111</v>
      </c>
      <c r="O18" s="12">
        <v>-1.0070430040359497</v>
      </c>
      <c r="P18" s="12">
        <v>-0.9750862717628479</v>
      </c>
      <c r="Q18" s="12">
        <v>-0.99579131603240967</v>
      </c>
      <c r="R18" s="12">
        <v>-1.0296837091445923</v>
      </c>
      <c r="S18" s="12">
        <v>-1.0941716432571411</v>
      </c>
      <c r="T18" s="12">
        <v>-0.99515247344970703</v>
      </c>
      <c r="U18" s="12">
        <v>-0.98008722066879272</v>
      </c>
    </row>
    <row r="19" spans="1:21" x14ac:dyDescent="0.2">
      <c r="A19" s="7" t="s">
        <v>19</v>
      </c>
      <c r="B19" s="12">
        <v>-1.0697582960128784</v>
      </c>
      <c r="C19" s="9">
        <v>-1.0562055706977844</v>
      </c>
      <c r="D19" s="12">
        <v>-1.0426528453826904</v>
      </c>
      <c r="E19" s="9">
        <v>-0.97386428713798523</v>
      </c>
      <c r="F19" s="12">
        <v>-0.90507572889328003</v>
      </c>
      <c r="G19" s="9">
        <v>-0.94682523608207703</v>
      </c>
      <c r="H19" s="12">
        <v>-0.98857474327087402</v>
      </c>
      <c r="I19" s="12">
        <v>-1.0062093734741211</v>
      </c>
      <c r="J19" s="12">
        <v>-1.0665905475616455</v>
      </c>
      <c r="K19" s="12">
        <v>-1.1841542720794678</v>
      </c>
      <c r="L19" s="12">
        <v>-0.8918156623840332</v>
      </c>
      <c r="M19" s="12">
        <v>-0.91566634178161621</v>
      </c>
      <c r="N19" s="12">
        <v>-0.95349854230880737</v>
      </c>
      <c r="O19" s="12">
        <v>-1.2153028249740601</v>
      </c>
      <c r="P19" s="12">
        <v>-1.2431679964065552</v>
      </c>
      <c r="Q19" s="12">
        <v>-1.3068640232086182</v>
      </c>
      <c r="R19" s="12">
        <v>-1.2239140272140503</v>
      </c>
      <c r="S19" s="12">
        <v>-1.2255885601043701</v>
      </c>
      <c r="T19" s="12">
        <v>-1.11775803565979</v>
      </c>
      <c r="U19" s="12">
        <v>-1.1620092391967773</v>
      </c>
    </row>
    <row r="20" spans="1:21" x14ac:dyDescent="0.2">
      <c r="A20" s="1" t="s">
        <v>66</v>
      </c>
      <c r="B20" s="13">
        <f>AVERAGE(B2:B19)</f>
        <v>-0.84116730280220509</v>
      </c>
      <c r="C20" s="9">
        <f t="shared" ref="C20:G20" si="0">AVERAGE(D20, B20)</f>
        <v>-0.82489695772528648</v>
      </c>
      <c r="D20" s="13">
        <f t="shared" ref="D20:U20" si="1">AVERAGE(D2:D19)</f>
        <v>-0.80862661264836788</v>
      </c>
      <c r="E20" s="9">
        <f t="shared" si="0"/>
        <v>-0.80635081324726343</v>
      </c>
      <c r="F20" s="13">
        <f t="shared" si="1"/>
        <v>-0.80407501384615898</v>
      </c>
      <c r="G20" s="9">
        <f t="shared" si="0"/>
        <v>-0.85268668085336685</v>
      </c>
      <c r="H20" s="13">
        <f t="shared" si="1"/>
        <v>-0.90129834786057472</v>
      </c>
      <c r="I20" s="13">
        <f t="shared" si="1"/>
        <v>-0.73900993333922493</v>
      </c>
      <c r="J20" s="13">
        <f t="shared" si="1"/>
        <v>-0.78764283077584374</v>
      </c>
      <c r="K20" s="13">
        <f t="shared" si="1"/>
        <v>-0.71268442759497297</v>
      </c>
      <c r="L20" s="13">
        <f t="shared" si="1"/>
        <v>-0.64034417830407619</v>
      </c>
      <c r="M20" s="13">
        <f t="shared" si="1"/>
        <v>-0.67570022369424498</v>
      </c>
      <c r="N20" s="13">
        <f t="shared" si="1"/>
        <v>-0.63326095375749802</v>
      </c>
      <c r="O20" s="13">
        <f t="shared" si="1"/>
        <v>-0.67023921757936478</v>
      </c>
      <c r="P20" s="13">
        <f t="shared" si="1"/>
        <v>-0.68249065315143931</v>
      </c>
      <c r="Q20" s="13">
        <f t="shared" si="1"/>
        <v>-0.67312494613644147</v>
      </c>
      <c r="R20" s="13">
        <f t="shared" si="1"/>
        <v>-0.61345992878907252</v>
      </c>
      <c r="S20" s="13">
        <f t="shared" si="1"/>
        <v>-0.61655647493898869</v>
      </c>
      <c r="T20" s="13">
        <f t="shared" si="1"/>
        <v>-0.52758203074336052</v>
      </c>
      <c r="U20" s="13">
        <f t="shared" si="1"/>
        <v>-0.5570101357168622</v>
      </c>
    </row>
    <row r="21" spans="1:21" x14ac:dyDescent="0.2">
      <c r="A21" s="1" t="s">
        <v>68</v>
      </c>
      <c r="B21" s="13">
        <v>1.0000391692987509</v>
      </c>
      <c r="C21" s="9">
        <v>1.0462634990523969</v>
      </c>
      <c r="D21" s="13">
        <v>1.0924878288060427</v>
      </c>
      <c r="E21" s="9">
        <v>1.0882702235664641</v>
      </c>
      <c r="F21" s="13">
        <v>1.0840526183268853</v>
      </c>
      <c r="G21" s="9">
        <v>1.067871693322169</v>
      </c>
      <c r="H21" s="13">
        <v>1.0516907683174526</v>
      </c>
      <c r="I21" s="13">
        <v>1.0898078927504165</v>
      </c>
      <c r="J21" s="13">
        <v>1.0800718484180314</v>
      </c>
      <c r="K21" s="13">
        <v>1.0474853892145413</v>
      </c>
      <c r="L21" s="13">
        <v>1.0719668184007918</v>
      </c>
      <c r="M21" s="13">
        <v>1.0466633407132966</v>
      </c>
      <c r="N21" s="13">
        <v>1.0200230508510555</v>
      </c>
      <c r="O21" s="13">
        <v>0.99066996416409636</v>
      </c>
      <c r="P21" s="13">
        <v>0.9738762112434155</v>
      </c>
      <c r="Q21" s="13">
        <v>0.98345748501430663</v>
      </c>
      <c r="R21" s="13">
        <v>0.97700616790513906</v>
      </c>
      <c r="S21" s="13">
        <v>0.9885214037661042</v>
      </c>
      <c r="T21" s="13">
        <v>0.95843448596341274</v>
      </c>
      <c r="U21" s="13">
        <v>0.98466982492910959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workbookViewId="0">
      <selection activeCell="H26" sqref="H26"/>
    </sheetView>
  </sheetViews>
  <sheetFormatPr baseColWidth="10" defaultRowHeight="16" x14ac:dyDescent="0.2"/>
  <cols>
    <col min="1" max="1" width="22.5" customWidth="1"/>
    <col min="2" max="21" width="8" customWidth="1"/>
  </cols>
  <sheetData>
    <row r="1" spans="1:21" x14ac:dyDescent="0.2">
      <c r="A1" s="3" t="s">
        <v>3</v>
      </c>
      <c r="B1" s="10" t="s">
        <v>24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30</v>
      </c>
      <c r="I1" s="10" t="s">
        <v>31</v>
      </c>
      <c r="J1" s="10" t="s">
        <v>32</v>
      </c>
      <c r="K1" s="10" t="s">
        <v>33</v>
      </c>
      <c r="L1" s="10" t="s">
        <v>34</v>
      </c>
      <c r="M1" s="10" t="s">
        <v>35</v>
      </c>
      <c r="N1" s="10" t="s">
        <v>36</v>
      </c>
      <c r="O1" s="10" t="s">
        <v>37</v>
      </c>
      <c r="P1" s="10" t="s">
        <v>38</v>
      </c>
      <c r="Q1" s="10" t="s">
        <v>39</v>
      </c>
      <c r="R1" s="10" t="s">
        <v>40</v>
      </c>
      <c r="S1" s="10" t="s">
        <v>41</v>
      </c>
      <c r="T1" s="10" t="s">
        <v>42</v>
      </c>
      <c r="U1" s="10" t="s">
        <v>44</v>
      </c>
    </row>
    <row r="2" spans="1:21" x14ac:dyDescent="0.2">
      <c r="A2" t="s">
        <v>4</v>
      </c>
      <c r="B2" s="14">
        <f>0.619+((F2-0.619)/5)</f>
        <v>0.62639999999999996</v>
      </c>
      <c r="C2" s="14">
        <f>B2+(($F2-0.619)/5)</f>
        <v>0.63379999999999992</v>
      </c>
      <c r="D2" s="14">
        <f t="shared" ref="D2:E2" si="0">C2+(($F2-0.619)/5)</f>
        <v>0.64119999999999988</v>
      </c>
      <c r="E2" s="14">
        <f t="shared" si="0"/>
        <v>0.64859999999999984</v>
      </c>
      <c r="F2" s="15">
        <v>0.65600000000000003</v>
      </c>
      <c r="G2" s="14">
        <f>IF(F2="", "", F2+((K2-F2)/5))</f>
        <v>0.66380000000000006</v>
      </c>
      <c r="H2" s="14">
        <f>IF(F2="", "", G2+((K2-F2)/5))</f>
        <v>0.67160000000000009</v>
      </c>
      <c r="I2" s="14">
        <f>IF(F2="", "", H2+((K2-F2)/5))</f>
        <v>0.67940000000000011</v>
      </c>
      <c r="J2" s="14">
        <f>IF(F2="", "", I2+((K2-F2)/5))</f>
        <v>0.68720000000000014</v>
      </c>
      <c r="K2" s="15">
        <v>0.69499999999999995</v>
      </c>
      <c r="L2" s="14">
        <f t="shared" ref="L2:L8" si="1">IF(K2="", "", K2+((P2-K2)/5))</f>
        <v>0.70039999999999991</v>
      </c>
      <c r="M2" s="14">
        <f t="shared" ref="M2:M8" si="2">IF(K2="", "", L2+((P2-K2)/5))</f>
        <v>0.70579999999999987</v>
      </c>
      <c r="N2" s="14">
        <f t="shared" ref="N2:N8" si="3">IF(K2="", "", M2+((P2-K2)/5))</f>
        <v>0.71119999999999983</v>
      </c>
      <c r="O2" s="14">
        <f t="shared" ref="O2:O8" si="4">IF(K2="", "", N2+((P2-K2)/5))</f>
        <v>0.71659999999999979</v>
      </c>
      <c r="P2" s="15">
        <v>0.72199999999999998</v>
      </c>
      <c r="Q2" s="15">
        <v>0.72799999999999998</v>
      </c>
      <c r="R2" s="15">
        <v>0.72899999999999998</v>
      </c>
      <c r="S2" s="15">
        <v>0.73199999999999998</v>
      </c>
      <c r="T2" s="15">
        <v>0.73299999999999998</v>
      </c>
      <c r="U2" s="14">
        <f>T2*((T2/P2)^(1/5))</f>
        <v>0.73522002965282129</v>
      </c>
    </row>
    <row r="3" spans="1:21" x14ac:dyDescent="0.2">
      <c r="A3" t="s">
        <v>5</v>
      </c>
      <c r="B3" s="14">
        <f>0.605+((F3-0.605)/5)</f>
        <v>0.61360000000000003</v>
      </c>
      <c r="C3" s="14">
        <f>B3+(($F3-0.605)/5)</f>
        <v>0.62220000000000009</v>
      </c>
      <c r="D3" s="14">
        <f>C3+(($F3-0.605)/5)</f>
        <v>0.63080000000000014</v>
      </c>
      <c r="E3" s="14">
        <f>D3+(($F3-0.605)/5)</f>
        <v>0.63940000000000019</v>
      </c>
      <c r="F3" s="15">
        <v>0.64800000000000002</v>
      </c>
      <c r="G3" s="14">
        <f t="shared" ref="G3:G5" si="5">IF(F3="", "", F3+((K3-F3)/5))</f>
        <v>0.65739999999999998</v>
      </c>
      <c r="H3" s="14">
        <f t="shared" ref="H3:H5" si="6">IF(F3="", "", G3+((K3-F3)/5))</f>
        <v>0.66679999999999995</v>
      </c>
      <c r="I3" s="14">
        <f t="shared" ref="I3:I5" si="7">IF(F3="", "", H3+((K3-F3)/5))</f>
        <v>0.67619999999999991</v>
      </c>
      <c r="J3" s="14">
        <f t="shared" ref="J3:J5" si="8">IF(F3="", "", I3+((K3-F3)/5))</f>
        <v>0.68559999999999988</v>
      </c>
      <c r="K3" s="15">
        <v>0.69499999999999995</v>
      </c>
      <c r="L3" s="14">
        <f t="shared" si="1"/>
        <v>0.70019999999999993</v>
      </c>
      <c r="M3" s="14">
        <f t="shared" si="2"/>
        <v>0.70539999999999992</v>
      </c>
      <c r="N3" s="14">
        <f t="shared" si="3"/>
        <v>0.7105999999999999</v>
      </c>
      <c r="O3" s="14">
        <f t="shared" si="4"/>
        <v>0.71579999999999988</v>
      </c>
      <c r="P3" s="15">
        <v>0.72099999999999997</v>
      </c>
      <c r="Q3" s="15">
        <v>0.72299999999999998</v>
      </c>
      <c r="R3" s="15">
        <v>0.72799999999999998</v>
      </c>
      <c r="S3" s="15">
        <v>0.73099999999999998</v>
      </c>
      <c r="T3" s="15">
        <v>0.73299999999999998</v>
      </c>
      <c r="U3" s="14">
        <f t="shared" ref="U3:U21" si="9">T3*((T3/P3)^(1/5))</f>
        <v>0.73542386113124025</v>
      </c>
    </row>
    <row r="4" spans="1:21" x14ac:dyDescent="0.2">
      <c r="A4" t="s">
        <v>6</v>
      </c>
      <c r="B4" s="14">
        <f>0.609+((F4-0.609)/5)</f>
        <v>0.61519999999999997</v>
      </c>
      <c r="C4" s="14">
        <f>B4+(($F4-0.609)/5)</f>
        <v>0.62139999999999995</v>
      </c>
      <c r="D4" s="14">
        <f t="shared" ref="D4:E4" si="10">C4+(($F4-0.609)/5)</f>
        <v>0.62759999999999994</v>
      </c>
      <c r="E4" s="14">
        <f t="shared" si="10"/>
        <v>0.63379999999999992</v>
      </c>
      <c r="F4" s="15">
        <v>0.64</v>
      </c>
      <c r="G4" s="14">
        <f t="shared" si="5"/>
        <v>0.64959999999999996</v>
      </c>
      <c r="H4" s="14">
        <f t="shared" si="6"/>
        <v>0.6591999999999999</v>
      </c>
      <c r="I4" s="14">
        <f t="shared" si="7"/>
        <v>0.66879999999999984</v>
      </c>
      <c r="J4" s="14">
        <f t="shared" si="8"/>
        <v>0.67839999999999978</v>
      </c>
      <c r="K4" s="15">
        <v>0.68799999999999994</v>
      </c>
      <c r="L4" s="14">
        <f t="shared" si="1"/>
        <v>0.6986</v>
      </c>
      <c r="M4" s="14">
        <f t="shared" si="2"/>
        <v>0.70920000000000005</v>
      </c>
      <c r="N4" s="14">
        <f t="shared" si="3"/>
        <v>0.71980000000000011</v>
      </c>
      <c r="O4" s="14">
        <f t="shared" si="4"/>
        <v>0.73040000000000016</v>
      </c>
      <c r="P4" s="15">
        <v>0.74099999999999999</v>
      </c>
      <c r="Q4" s="15">
        <v>0.74199999999999999</v>
      </c>
      <c r="R4" s="15">
        <v>0.745</v>
      </c>
      <c r="S4" s="15">
        <v>0.749</v>
      </c>
      <c r="T4" s="15">
        <v>0.751</v>
      </c>
      <c r="U4" s="14">
        <f t="shared" si="9"/>
        <v>0.75301613640405651</v>
      </c>
    </row>
    <row r="5" spans="1:21" x14ac:dyDescent="0.2">
      <c r="A5" t="s">
        <v>7</v>
      </c>
      <c r="B5" s="14" t="s">
        <v>67</v>
      </c>
      <c r="C5" s="14" t="s">
        <v>67</v>
      </c>
      <c r="D5" s="14" t="s">
        <v>67</v>
      </c>
      <c r="E5" s="14" t="s">
        <v>67</v>
      </c>
      <c r="F5" s="15">
        <v>0.68300000000000005</v>
      </c>
      <c r="G5" s="14">
        <f t="shared" si="5"/>
        <v>0.69100000000000006</v>
      </c>
      <c r="H5" s="14">
        <f t="shared" si="6"/>
        <v>0.69900000000000007</v>
      </c>
      <c r="I5" s="14">
        <f t="shared" si="7"/>
        <v>0.70700000000000007</v>
      </c>
      <c r="J5" s="14">
        <f t="shared" si="8"/>
        <v>0.71500000000000008</v>
      </c>
      <c r="K5" s="15">
        <v>0.72299999999999998</v>
      </c>
      <c r="L5" s="14">
        <f t="shared" si="1"/>
        <v>0.73560000000000003</v>
      </c>
      <c r="M5" s="14">
        <f t="shared" si="2"/>
        <v>0.74820000000000009</v>
      </c>
      <c r="N5" s="14">
        <f t="shared" si="3"/>
        <v>0.76080000000000014</v>
      </c>
      <c r="O5" s="14">
        <f t="shared" si="4"/>
        <v>0.7734000000000002</v>
      </c>
      <c r="P5" s="15">
        <v>0.78600000000000003</v>
      </c>
      <c r="Q5" s="15">
        <v>0.79300000000000004</v>
      </c>
      <c r="R5" s="15">
        <v>0.79600000000000004</v>
      </c>
      <c r="S5" s="15">
        <v>0.79600000000000004</v>
      </c>
      <c r="T5" s="15">
        <v>0.79800000000000004</v>
      </c>
      <c r="U5" s="14">
        <f t="shared" si="9"/>
        <v>0.80042189583726564</v>
      </c>
    </row>
    <row r="6" spans="1:21" x14ac:dyDescent="0.2">
      <c r="A6" t="s">
        <v>20</v>
      </c>
      <c r="B6" s="14" t="s">
        <v>67</v>
      </c>
      <c r="C6" s="14" t="s">
        <v>67</v>
      </c>
      <c r="D6" s="14" t="s">
        <v>67</v>
      </c>
      <c r="E6" s="14" t="s">
        <v>67</v>
      </c>
      <c r="F6" s="15"/>
      <c r="G6" s="14" t="s">
        <v>67</v>
      </c>
      <c r="H6" s="14" t="s">
        <v>67</v>
      </c>
      <c r="I6" s="14" t="s">
        <v>67</v>
      </c>
      <c r="J6" s="14" t="s">
        <v>67</v>
      </c>
      <c r="K6" s="15">
        <v>0.69699999999999995</v>
      </c>
      <c r="L6" s="14">
        <f t="shared" si="1"/>
        <v>0.6996</v>
      </c>
      <c r="M6" s="14">
        <f t="shared" si="2"/>
        <v>0.70220000000000005</v>
      </c>
      <c r="N6" s="14">
        <f t="shared" si="3"/>
        <v>0.70480000000000009</v>
      </c>
      <c r="O6" s="14">
        <f t="shared" si="4"/>
        <v>0.70740000000000014</v>
      </c>
      <c r="P6" s="15">
        <v>0.71</v>
      </c>
      <c r="Q6" s="15">
        <v>0.72399999999999998</v>
      </c>
      <c r="R6" s="15">
        <v>0.72599999999999998</v>
      </c>
      <c r="S6" s="15">
        <v>0.72899999999999998</v>
      </c>
      <c r="T6" s="15">
        <v>0.73299999999999998</v>
      </c>
      <c r="U6" s="14">
        <f t="shared" si="9"/>
        <v>0.73768864715483828</v>
      </c>
    </row>
    <row r="7" spans="1:21" x14ac:dyDescent="0.2">
      <c r="A7" t="s">
        <v>8</v>
      </c>
      <c r="B7" s="14" t="s">
        <v>67</v>
      </c>
      <c r="C7" s="14" t="s">
        <v>67</v>
      </c>
      <c r="D7" s="14" t="s">
        <v>67</v>
      </c>
      <c r="E7" s="14" t="s">
        <v>67</v>
      </c>
      <c r="F7" s="15">
        <v>0.67200000000000004</v>
      </c>
      <c r="G7" s="14">
        <f t="shared" ref="G7:G8" si="11">IF(F7="", "", F7+((K7-F7)/5))</f>
        <v>0.67980000000000007</v>
      </c>
      <c r="H7" s="14">
        <f t="shared" ref="H7:H8" si="12">IF(F7="", "", G7+((K7-F7)/5))</f>
        <v>0.6876000000000001</v>
      </c>
      <c r="I7" s="14">
        <f t="shared" ref="I7:I8" si="13">IF(F7="", "", H7+((K7-F7)/5))</f>
        <v>0.69540000000000013</v>
      </c>
      <c r="J7" s="14">
        <f t="shared" ref="J7:J8" si="14">IF(F7="", "", I7+((K7-F7)/5))</f>
        <v>0.70320000000000016</v>
      </c>
      <c r="K7" s="15">
        <v>0.71099999999999997</v>
      </c>
      <c r="L7" s="14">
        <f t="shared" si="1"/>
        <v>0.71579999999999999</v>
      </c>
      <c r="M7" s="14">
        <f t="shared" si="2"/>
        <v>0.72060000000000002</v>
      </c>
      <c r="N7" s="14">
        <f t="shared" si="3"/>
        <v>0.72540000000000004</v>
      </c>
      <c r="O7" s="14">
        <f t="shared" si="4"/>
        <v>0.73020000000000007</v>
      </c>
      <c r="P7" s="15">
        <v>0.73499999999999999</v>
      </c>
      <c r="Q7" s="15">
        <v>0.74</v>
      </c>
      <c r="R7" s="15">
        <v>0.747</v>
      </c>
      <c r="S7" s="15">
        <v>0.75</v>
      </c>
      <c r="T7" s="15">
        <v>0.754</v>
      </c>
      <c r="U7" s="14">
        <f t="shared" si="9"/>
        <v>0.75785853714445162</v>
      </c>
    </row>
    <row r="8" spans="1:21" x14ac:dyDescent="0.2">
      <c r="A8" t="s">
        <v>9</v>
      </c>
      <c r="B8" s="14">
        <f>0.664+((F8-0.664)/5)</f>
        <v>0.66700000000000004</v>
      </c>
      <c r="C8" s="14">
        <f>B8+(($F8-0.664)/5)</f>
        <v>0.67</v>
      </c>
      <c r="D8" s="14">
        <f t="shared" ref="D8:E8" si="15">C8+(($F8-0.664)/5)</f>
        <v>0.67300000000000004</v>
      </c>
      <c r="E8" s="14">
        <f t="shared" si="15"/>
        <v>0.67600000000000005</v>
      </c>
      <c r="F8" s="15">
        <v>0.67900000000000005</v>
      </c>
      <c r="G8" s="14">
        <f t="shared" si="11"/>
        <v>0.69240000000000002</v>
      </c>
      <c r="H8" s="14">
        <f t="shared" si="12"/>
        <v>0.70579999999999998</v>
      </c>
      <c r="I8" s="14">
        <f t="shared" si="13"/>
        <v>0.71919999999999995</v>
      </c>
      <c r="J8" s="14">
        <f t="shared" si="14"/>
        <v>0.73259999999999992</v>
      </c>
      <c r="K8" s="15">
        <v>0.746</v>
      </c>
      <c r="L8" s="14">
        <f t="shared" si="1"/>
        <v>0.75</v>
      </c>
      <c r="M8" s="14">
        <f t="shared" si="2"/>
        <v>0.754</v>
      </c>
      <c r="N8" s="14">
        <f t="shared" si="3"/>
        <v>0.75800000000000001</v>
      </c>
      <c r="O8" s="14">
        <f t="shared" si="4"/>
        <v>0.76200000000000001</v>
      </c>
      <c r="P8" s="15">
        <v>0.76600000000000001</v>
      </c>
      <c r="Q8" s="15">
        <v>0.77200000000000002</v>
      </c>
      <c r="R8" s="15">
        <v>0.77800000000000002</v>
      </c>
      <c r="S8" s="15">
        <v>0.78500000000000003</v>
      </c>
      <c r="T8" s="15">
        <v>0.78800000000000003</v>
      </c>
      <c r="U8" s="14">
        <f t="shared" si="9"/>
        <v>0.79247524912945666</v>
      </c>
    </row>
    <row r="9" spans="1:21" x14ac:dyDescent="0.2">
      <c r="A9" t="s">
        <v>10</v>
      </c>
      <c r="B9" s="14" t="s">
        <v>67</v>
      </c>
      <c r="C9" s="14" t="s">
        <v>67</v>
      </c>
      <c r="D9" s="14" t="s">
        <v>67</v>
      </c>
      <c r="E9" s="14" t="s">
        <v>67</v>
      </c>
      <c r="F9" s="15"/>
      <c r="G9" s="14" t="s">
        <v>67</v>
      </c>
      <c r="H9" s="14" t="s">
        <v>67</v>
      </c>
      <c r="I9" s="14" t="s">
        <v>67</v>
      </c>
      <c r="J9" s="14" t="s">
        <v>67</v>
      </c>
      <c r="K9" s="15"/>
      <c r="L9" s="14" t="s">
        <v>67</v>
      </c>
      <c r="M9" s="14" t="s">
        <v>67</v>
      </c>
      <c r="N9" s="14" t="s">
        <v>67</v>
      </c>
      <c r="O9" s="14" t="s">
        <v>67</v>
      </c>
      <c r="P9" s="15"/>
      <c r="Q9" s="15"/>
      <c r="R9" s="15"/>
      <c r="S9" s="15"/>
      <c r="T9" s="15"/>
      <c r="U9" s="14"/>
    </row>
    <row r="10" spans="1:21" x14ac:dyDescent="0.2">
      <c r="A10" t="s">
        <v>21</v>
      </c>
      <c r="B10" s="14">
        <f>0.562+((F10-0.562)/5)</f>
        <v>0.56820000000000004</v>
      </c>
      <c r="C10" s="14">
        <f>B10+(($F10-0.562)/5)</f>
        <v>0.57440000000000002</v>
      </c>
      <c r="D10" s="14">
        <f t="shared" ref="D10:E10" si="16">C10+(($F10-0.562)/5)</f>
        <v>0.5806</v>
      </c>
      <c r="E10" s="14">
        <f t="shared" si="16"/>
        <v>0.58679999999999999</v>
      </c>
      <c r="F10" s="15">
        <v>0.59299999999999997</v>
      </c>
      <c r="G10" s="14">
        <f>IF(F10="", "", F10+((K10-F10)/5))</f>
        <v>0.59719999999999995</v>
      </c>
      <c r="H10" s="14">
        <f>IF(F10="", "", G10+((K10-F10)/5))</f>
        <v>0.60139999999999993</v>
      </c>
      <c r="I10" s="14">
        <f>IF(F10="", "", H10+((K10-F10)/5))</f>
        <v>0.60559999999999992</v>
      </c>
      <c r="J10" s="14">
        <f>IF(F10="", "", I10+((K10-F10)/5))</f>
        <v>0.6097999999999999</v>
      </c>
      <c r="K10" s="15">
        <v>0.61399999999999999</v>
      </c>
      <c r="L10" s="14">
        <f t="shared" ref="L10:L16" si="17">IF(K10="", "", K10+((P10-K10)/5))</f>
        <v>0.61799999999999999</v>
      </c>
      <c r="M10" s="14">
        <f t="shared" ref="M10:M16" si="18">IF(K10="", "", L10+((P10-K10)/5))</f>
        <v>0.622</v>
      </c>
      <c r="N10" s="14">
        <f t="shared" ref="N10:N16" si="19">IF(K10="", "", M10+((P10-K10)/5))</f>
        <v>0.626</v>
      </c>
      <c r="O10" s="14">
        <f t="shared" ref="O10:O16" si="20">IF(K10="", "", N10+((P10-K10)/5))</f>
        <v>0.63</v>
      </c>
      <c r="P10" s="15">
        <v>0.63400000000000001</v>
      </c>
      <c r="Q10" s="15">
        <v>0.63900000000000001</v>
      </c>
      <c r="R10" s="15">
        <v>0.64500000000000002</v>
      </c>
      <c r="S10" s="15">
        <v>0.65200000000000002</v>
      </c>
      <c r="T10" s="15">
        <v>0.65500000000000003</v>
      </c>
      <c r="U10" s="14">
        <f t="shared" si="9"/>
        <v>0.65928274354650751</v>
      </c>
    </row>
    <row r="11" spans="1:21" x14ac:dyDescent="0.2">
      <c r="A11" t="s">
        <v>11</v>
      </c>
      <c r="B11" s="14" t="s">
        <v>67</v>
      </c>
      <c r="C11" s="14" t="s">
        <v>67</v>
      </c>
      <c r="D11" s="14" t="s">
        <v>67</v>
      </c>
      <c r="E11" s="14" t="s">
        <v>67</v>
      </c>
      <c r="F11" s="15"/>
      <c r="G11" s="14" t="s">
        <v>67</v>
      </c>
      <c r="H11" s="14" t="s">
        <v>67</v>
      </c>
      <c r="I11" s="14" t="s">
        <v>67</v>
      </c>
      <c r="J11" s="14" t="s">
        <v>67</v>
      </c>
      <c r="K11" s="15">
        <v>0.69699999999999995</v>
      </c>
      <c r="L11" s="14">
        <f t="shared" si="17"/>
        <v>0.70519999999999994</v>
      </c>
      <c r="M11" s="14">
        <f t="shared" si="18"/>
        <v>0.71339999999999992</v>
      </c>
      <c r="N11" s="14">
        <f t="shared" si="19"/>
        <v>0.72159999999999991</v>
      </c>
      <c r="O11" s="14">
        <f t="shared" si="20"/>
        <v>0.72979999999999989</v>
      </c>
      <c r="P11" s="15">
        <v>0.73799999999999999</v>
      </c>
      <c r="Q11" s="15">
        <v>0.74199999999999999</v>
      </c>
      <c r="R11" s="15">
        <v>0.74299999999999999</v>
      </c>
      <c r="S11" s="15">
        <v>0.74399999999999999</v>
      </c>
      <c r="T11" s="15">
        <v>0.747</v>
      </c>
      <c r="U11" s="14">
        <f t="shared" si="9"/>
        <v>0.7488131281335183</v>
      </c>
    </row>
    <row r="12" spans="1:21" x14ac:dyDescent="0.2">
      <c r="A12" t="s">
        <v>12</v>
      </c>
      <c r="B12" s="14">
        <f>0.594+((F12-0.594)/5)</f>
        <v>0.59460000000000002</v>
      </c>
      <c r="C12" s="14">
        <f>B12+(($F12-0.594)/5)</f>
        <v>0.59520000000000006</v>
      </c>
      <c r="D12" s="14">
        <f t="shared" ref="D12:E12" si="21">C12+(($F12-0.594)/5)</f>
        <v>0.59580000000000011</v>
      </c>
      <c r="E12" s="14">
        <f t="shared" si="21"/>
        <v>0.59640000000000015</v>
      </c>
      <c r="F12" s="15">
        <v>0.59699999999999998</v>
      </c>
      <c r="G12" s="14">
        <f>IF(F12="", "", F12+((K12-F12)/5))</f>
        <v>0.60739999999999994</v>
      </c>
      <c r="H12" s="14">
        <f>IF(F12="", "", G12+((K12-F12)/5))</f>
        <v>0.6177999999999999</v>
      </c>
      <c r="I12" s="14">
        <f>IF(F12="", "", H12+((K12-F12)/5))</f>
        <v>0.62819999999999987</v>
      </c>
      <c r="J12" s="14">
        <f>IF(F12="", "", I12+((K12-F12)/5))</f>
        <v>0.63859999999999983</v>
      </c>
      <c r="K12" s="15">
        <v>0.64900000000000002</v>
      </c>
      <c r="L12" s="14">
        <f t="shared" si="17"/>
        <v>0.65360000000000007</v>
      </c>
      <c r="M12" s="14">
        <f t="shared" si="18"/>
        <v>0.65820000000000012</v>
      </c>
      <c r="N12" s="14">
        <f t="shared" si="19"/>
        <v>0.66280000000000017</v>
      </c>
      <c r="O12" s="14">
        <f t="shared" si="20"/>
        <v>0.66740000000000022</v>
      </c>
      <c r="P12" s="15">
        <v>0.67200000000000004</v>
      </c>
      <c r="Q12" s="15">
        <v>0.67900000000000005</v>
      </c>
      <c r="R12" s="15">
        <v>0.68300000000000005</v>
      </c>
      <c r="S12" s="15">
        <v>0.69</v>
      </c>
      <c r="T12" s="15">
        <v>0.69299999999999995</v>
      </c>
      <c r="U12" s="14">
        <f t="shared" si="9"/>
        <v>0.69727810282014591</v>
      </c>
    </row>
    <row r="13" spans="1:21" x14ac:dyDescent="0.2">
      <c r="A13" t="s">
        <v>13</v>
      </c>
      <c r="B13" s="14" t="s">
        <v>67</v>
      </c>
      <c r="C13" s="14" t="s">
        <v>67</v>
      </c>
      <c r="D13" s="14" t="s">
        <v>67</v>
      </c>
      <c r="E13" s="14" t="s">
        <v>67</v>
      </c>
      <c r="F13" s="15"/>
      <c r="G13" s="14" t="s">
        <v>67</v>
      </c>
      <c r="H13" s="14" t="s">
        <v>67</v>
      </c>
      <c r="I13" s="14" t="s">
        <v>67</v>
      </c>
      <c r="J13" s="14" t="s">
        <v>67</v>
      </c>
      <c r="K13" s="15">
        <v>0.75</v>
      </c>
      <c r="L13" s="14">
        <f t="shared" si="17"/>
        <v>0.75839999999999996</v>
      </c>
      <c r="M13" s="14">
        <f t="shared" si="18"/>
        <v>0.76679999999999993</v>
      </c>
      <c r="N13" s="14">
        <f t="shared" si="19"/>
        <v>0.77519999999999989</v>
      </c>
      <c r="O13" s="14">
        <f t="shared" si="20"/>
        <v>0.78359999999999985</v>
      </c>
      <c r="P13" s="15">
        <v>0.79200000000000004</v>
      </c>
      <c r="Q13" s="15">
        <v>0.79800000000000004</v>
      </c>
      <c r="R13" s="15">
        <v>0.79800000000000004</v>
      </c>
      <c r="S13" s="15">
        <v>0.80100000000000005</v>
      </c>
      <c r="T13" s="15">
        <v>0.80200000000000005</v>
      </c>
      <c r="U13" s="14">
        <f t="shared" si="9"/>
        <v>0.80401510078777483</v>
      </c>
    </row>
    <row r="14" spans="1:21" x14ac:dyDescent="0.2">
      <c r="A14" t="s">
        <v>14</v>
      </c>
      <c r="B14" s="14">
        <f>0.694+((F14-0.694)/5)</f>
        <v>0.69719999999999993</v>
      </c>
      <c r="C14" s="14">
        <f>B14+(($F14-0.694)/5)</f>
        <v>0.70039999999999991</v>
      </c>
      <c r="D14" s="14">
        <f t="shared" ref="D14:E14" si="22">C14+(($F14-0.694)/5)</f>
        <v>0.70359999999999989</v>
      </c>
      <c r="E14" s="14">
        <f t="shared" si="22"/>
        <v>0.70679999999999987</v>
      </c>
      <c r="F14" s="15">
        <v>0.71</v>
      </c>
      <c r="G14" s="14">
        <f t="shared" ref="G14:G16" si="23">IF(F14="", "", F14+((K14-F14)/5))</f>
        <v>0.71619999999999995</v>
      </c>
      <c r="H14" s="14">
        <f t="shared" ref="H14:H16" si="24">IF(F14="", "", G14+((K14-F14)/5))</f>
        <v>0.72239999999999993</v>
      </c>
      <c r="I14" s="14">
        <f t="shared" ref="I14:I16" si="25">IF(F14="", "", H14+((K14-F14)/5))</f>
        <v>0.72859999999999991</v>
      </c>
      <c r="J14" s="14">
        <f t="shared" ref="J14:J16" si="26">IF(F14="", "", I14+((K14-F14)/5))</f>
        <v>0.7347999999999999</v>
      </c>
      <c r="K14" s="15">
        <v>0.74099999999999999</v>
      </c>
      <c r="L14" s="14">
        <f t="shared" si="17"/>
        <v>0.74419999999999997</v>
      </c>
      <c r="M14" s="14">
        <f t="shared" si="18"/>
        <v>0.74739999999999995</v>
      </c>
      <c r="N14" s="14">
        <f t="shared" si="19"/>
        <v>0.75059999999999993</v>
      </c>
      <c r="O14" s="14">
        <f t="shared" si="20"/>
        <v>0.75379999999999991</v>
      </c>
      <c r="P14" s="15">
        <v>0.75700000000000001</v>
      </c>
      <c r="Q14" s="15">
        <v>0.76100000000000001</v>
      </c>
      <c r="R14" s="15">
        <v>0.76200000000000001</v>
      </c>
      <c r="S14" s="15">
        <v>0.77100000000000002</v>
      </c>
      <c r="T14" s="15">
        <v>0.77100000000000002</v>
      </c>
      <c r="U14" s="14">
        <f t="shared" si="9"/>
        <v>0.77383091804590176</v>
      </c>
    </row>
    <row r="15" spans="1:21" x14ac:dyDescent="0.2">
      <c r="A15" t="s">
        <v>15</v>
      </c>
      <c r="B15" s="14">
        <f>0.539+((F15-0.539)/5)</f>
        <v>0.53820000000000001</v>
      </c>
      <c r="C15" s="14">
        <f>B15+(($F15-0.539)/5)</f>
        <v>0.53739999999999999</v>
      </c>
      <c r="D15" s="14">
        <f t="shared" ref="D15:E15" si="27">C15+(($F15-0.539)/5)</f>
        <v>0.53659999999999997</v>
      </c>
      <c r="E15" s="14">
        <f t="shared" si="27"/>
        <v>0.53579999999999994</v>
      </c>
      <c r="F15" s="15">
        <v>0.53500000000000003</v>
      </c>
      <c r="G15" s="14">
        <f t="shared" si="23"/>
        <v>0.54380000000000006</v>
      </c>
      <c r="H15" s="14">
        <f t="shared" si="24"/>
        <v>0.55260000000000009</v>
      </c>
      <c r="I15" s="14">
        <f t="shared" si="25"/>
        <v>0.56140000000000012</v>
      </c>
      <c r="J15" s="14">
        <f t="shared" si="26"/>
        <v>0.57020000000000015</v>
      </c>
      <c r="K15" s="15">
        <v>0.57899999999999996</v>
      </c>
      <c r="L15" s="14">
        <f t="shared" si="17"/>
        <v>0.58479999999999999</v>
      </c>
      <c r="M15" s="14">
        <f t="shared" si="18"/>
        <v>0.59060000000000001</v>
      </c>
      <c r="N15" s="14">
        <f t="shared" si="19"/>
        <v>0.59640000000000004</v>
      </c>
      <c r="O15" s="14">
        <f t="shared" si="20"/>
        <v>0.60220000000000007</v>
      </c>
      <c r="P15" s="15">
        <v>0.60799999999999998</v>
      </c>
      <c r="Q15" s="15">
        <v>0.61199999999999999</v>
      </c>
      <c r="R15" s="15">
        <v>0.61699999999999999</v>
      </c>
      <c r="S15" s="15">
        <v>0.621</v>
      </c>
      <c r="T15" s="15">
        <v>0.624</v>
      </c>
      <c r="U15" s="14">
        <f t="shared" si="9"/>
        <v>0.62725017588315013</v>
      </c>
    </row>
    <row r="16" spans="1:21" x14ac:dyDescent="0.2">
      <c r="A16" t="s">
        <v>16</v>
      </c>
      <c r="B16" s="14">
        <f>0.604+((F16-0.604)/5)</f>
        <v>0.61380000000000001</v>
      </c>
      <c r="C16" s="14">
        <f>B16+(($F16-0.604)/5)</f>
        <v>0.62360000000000004</v>
      </c>
      <c r="D16" s="14">
        <f t="shared" ref="D16:E16" si="28">C16+(($F16-0.604)/5)</f>
        <v>0.63340000000000007</v>
      </c>
      <c r="E16" s="14">
        <f t="shared" si="28"/>
        <v>0.6432000000000001</v>
      </c>
      <c r="F16" s="15">
        <v>0.65300000000000002</v>
      </c>
      <c r="G16" s="14">
        <f t="shared" si="23"/>
        <v>0.65980000000000005</v>
      </c>
      <c r="H16" s="14">
        <f t="shared" si="24"/>
        <v>0.66660000000000008</v>
      </c>
      <c r="I16" s="14">
        <f t="shared" si="25"/>
        <v>0.67340000000000011</v>
      </c>
      <c r="J16" s="14">
        <f t="shared" si="26"/>
        <v>0.68020000000000014</v>
      </c>
      <c r="K16" s="15">
        <v>0.68700000000000006</v>
      </c>
      <c r="L16" s="14">
        <f t="shared" si="17"/>
        <v>0.69720000000000004</v>
      </c>
      <c r="M16" s="14">
        <f t="shared" si="18"/>
        <v>0.70740000000000003</v>
      </c>
      <c r="N16" s="14">
        <f t="shared" si="19"/>
        <v>0.71760000000000002</v>
      </c>
      <c r="O16" s="14">
        <f t="shared" si="20"/>
        <v>0.7278</v>
      </c>
      <c r="P16" s="15">
        <v>0.73799999999999999</v>
      </c>
      <c r="Q16" s="15">
        <v>0.751</v>
      </c>
      <c r="R16" s="15">
        <v>0.75600000000000001</v>
      </c>
      <c r="S16" s="15">
        <v>0.75900000000000001</v>
      </c>
      <c r="T16" s="15">
        <v>0.76100000000000001</v>
      </c>
      <c r="U16" s="14">
        <f t="shared" si="9"/>
        <v>0.76568531125442929</v>
      </c>
    </row>
    <row r="17" spans="1:21" x14ac:dyDescent="0.2">
      <c r="A17" t="s">
        <v>17</v>
      </c>
      <c r="B17" s="14" t="s">
        <v>67</v>
      </c>
      <c r="C17" s="14" t="s">
        <v>67</v>
      </c>
      <c r="D17" s="14" t="s">
        <v>67</v>
      </c>
      <c r="E17" s="14" t="s">
        <v>67</v>
      </c>
      <c r="F17" s="15"/>
      <c r="G17" s="14" t="s">
        <v>67</v>
      </c>
      <c r="H17" s="14" t="s">
        <v>67</v>
      </c>
      <c r="I17" s="14" t="s">
        <v>67</v>
      </c>
      <c r="J17" s="14" t="s">
        <v>67</v>
      </c>
      <c r="K17" s="15"/>
      <c r="L17" s="14" t="s">
        <v>67</v>
      </c>
      <c r="M17" s="14" t="s">
        <v>67</v>
      </c>
      <c r="N17" s="14" t="s">
        <v>67</v>
      </c>
      <c r="O17" s="14" t="s">
        <v>67</v>
      </c>
      <c r="P17" s="15">
        <v>0.66600000000000004</v>
      </c>
      <c r="Q17" s="15">
        <v>0.67100000000000004</v>
      </c>
      <c r="R17" s="15">
        <v>0.67700000000000005</v>
      </c>
      <c r="S17" s="15">
        <v>0.68200000000000005</v>
      </c>
      <c r="T17" s="15">
        <v>0.68799999999999994</v>
      </c>
      <c r="U17" s="14">
        <f t="shared" si="9"/>
        <v>0.69248645022774258</v>
      </c>
    </row>
    <row r="18" spans="1:21" x14ac:dyDescent="0.2">
      <c r="A18" t="s">
        <v>18</v>
      </c>
      <c r="B18" s="14">
        <f>0.662+((F18-0.662)/5)</f>
        <v>0.66320000000000001</v>
      </c>
      <c r="C18" s="14">
        <f>B18+(($F18-0.662)/5)</f>
        <v>0.66439999999999999</v>
      </c>
      <c r="D18" s="14">
        <f t="shared" ref="D18:E18" si="29">C18+(($F18-0.662)/5)</f>
        <v>0.66559999999999997</v>
      </c>
      <c r="E18" s="14">
        <f t="shared" si="29"/>
        <v>0.66679999999999995</v>
      </c>
      <c r="F18" s="15">
        <v>0.66800000000000004</v>
      </c>
      <c r="G18" s="14">
        <f t="shared" ref="G18:G21" si="30">IF(F18="", "", F18+((K18-F18)/5))</f>
        <v>0.67700000000000005</v>
      </c>
      <c r="H18" s="14">
        <f t="shared" ref="H18:H21" si="31">IF(F18="", "", G18+((K18-F18)/5))</f>
        <v>0.68600000000000005</v>
      </c>
      <c r="I18" s="14">
        <f t="shared" ref="I18:I21" si="32">IF(F18="", "", H18+((K18-F18)/5))</f>
        <v>0.69500000000000006</v>
      </c>
      <c r="J18" s="14">
        <f t="shared" ref="J18:J21" si="33">IF(F18="", "", I18+((K18-F18)/5))</f>
        <v>0.70400000000000007</v>
      </c>
      <c r="K18" s="15">
        <v>0.71299999999999997</v>
      </c>
      <c r="L18" s="14">
        <f t="shared" ref="L18:L21" si="34">IF(K18="", "", K18+((P18-K18)/5))</f>
        <v>0.71679999999999999</v>
      </c>
      <c r="M18" s="14">
        <f t="shared" ref="M18:M21" si="35">IF(K18="", "", L18+((P18-K18)/5))</f>
        <v>0.72060000000000002</v>
      </c>
      <c r="N18" s="14">
        <f t="shared" ref="N18:N21" si="36">IF(K18="", "", M18+((P18-K18)/5))</f>
        <v>0.72440000000000004</v>
      </c>
      <c r="O18" s="14">
        <f t="shared" ref="O18:O21" si="37">IF(K18="", "", N18+((P18-K18)/5))</f>
        <v>0.72820000000000007</v>
      </c>
      <c r="P18" s="15">
        <v>0.73199999999999998</v>
      </c>
      <c r="Q18" s="15">
        <v>0.73799999999999999</v>
      </c>
      <c r="R18" s="15">
        <v>0.74299999999999999</v>
      </c>
      <c r="S18" s="15">
        <v>0.746</v>
      </c>
      <c r="T18" s="15">
        <v>0.747</v>
      </c>
      <c r="U18" s="14">
        <f t="shared" si="9"/>
        <v>0.75003668552476099</v>
      </c>
    </row>
    <row r="19" spans="1:21" x14ac:dyDescent="0.2">
      <c r="A19" t="s">
        <v>19</v>
      </c>
      <c r="B19" s="14" t="s">
        <v>67</v>
      </c>
      <c r="C19" s="14" t="s">
        <v>67</v>
      </c>
      <c r="D19" s="14" t="s">
        <v>67</v>
      </c>
      <c r="E19" s="14" t="s">
        <v>67</v>
      </c>
      <c r="F19" s="15">
        <v>0.59399999999999997</v>
      </c>
      <c r="G19" s="14">
        <f t="shared" si="30"/>
        <v>0.60019999999999996</v>
      </c>
      <c r="H19" s="14">
        <f t="shared" si="31"/>
        <v>0.60639999999999994</v>
      </c>
      <c r="I19" s="14">
        <f t="shared" si="32"/>
        <v>0.61259999999999992</v>
      </c>
      <c r="J19" s="14">
        <f t="shared" si="33"/>
        <v>0.61879999999999991</v>
      </c>
      <c r="K19" s="15">
        <v>0.625</v>
      </c>
      <c r="L19" s="14">
        <f t="shared" si="34"/>
        <v>0.63100000000000001</v>
      </c>
      <c r="M19" s="14">
        <f t="shared" si="35"/>
        <v>0.63700000000000001</v>
      </c>
      <c r="N19" s="14">
        <f t="shared" si="36"/>
        <v>0.64300000000000002</v>
      </c>
      <c r="O19" s="14">
        <f t="shared" si="37"/>
        <v>0.64900000000000002</v>
      </c>
      <c r="P19" s="15">
        <v>0.65500000000000003</v>
      </c>
      <c r="Q19" s="15">
        <v>0.66100000000000003</v>
      </c>
      <c r="R19" s="15">
        <v>0.66800000000000004</v>
      </c>
      <c r="S19" s="15">
        <v>0.67200000000000004</v>
      </c>
      <c r="T19" s="15">
        <v>0.67500000000000004</v>
      </c>
      <c r="U19" s="14">
        <f t="shared" si="9"/>
        <v>0.67907269380234025</v>
      </c>
    </row>
    <row r="20" spans="1:21" s="16" customFormat="1" x14ac:dyDescent="0.2">
      <c r="A20" s="16" t="s">
        <v>66</v>
      </c>
      <c r="B20" s="14">
        <f>0.6152+((F20-0.6152)/5)</f>
        <v>0.62028307692307694</v>
      </c>
      <c r="C20" s="14">
        <f>B20+(($F20-0.6152)/5)</f>
        <v>0.6253661538461539</v>
      </c>
      <c r="D20" s="14">
        <f t="shared" ref="D20:E20" si="38">C20+(($F20-0.6152)/5)</f>
        <v>0.63044923076923087</v>
      </c>
      <c r="E20" s="14">
        <f t="shared" si="38"/>
        <v>0.63553230769230784</v>
      </c>
      <c r="F20" s="18">
        <v>0.64061538461538459</v>
      </c>
      <c r="G20" s="14">
        <f t="shared" si="30"/>
        <v>0.65011730769230769</v>
      </c>
      <c r="H20" s="14">
        <f t="shared" si="31"/>
        <v>0.65961923076923079</v>
      </c>
      <c r="I20" s="14">
        <f t="shared" si="32"/>
        <v>0.66912115384615389</v>
      </c>
      <c r="J20" s="14">
        <f t="shared" si="33"/>
        <v>0.678623076923077</v>
      </c>
      <c r="K20" s="18">
        <v>0.68812499999999999</v>
      </c>
      <c r="L20" s="14">
        <f t="shared" si="34"/>
        <v>0.69371176470588236</v>
      </c>
      <c r="M20" s="14">
        <f t="shared" si="35"/>
        <v>0.69929852941176474</v>
      </c>
      <c r="N20" s="14">
        <f t="shared" si="36"/>
        <v>0.70488529411764711</v>
      </c>
      <c r="O20" s="14">
        <f t="shared" si="37"/>
        <v>0.71047205882352948</v>
      </c>
      <c r="P20" s="18">
        <v>0.71605882352941175</v>
      </c>
      <c r="Q20" s="18">
        <v>0.72199999999999998</v>
      </c>
      <c r="R20" s="18">
        <v>0.7259411764705882</v>
      </c>
      <c r="S20" s="18">
        <v>0.7300000000000002</v>
      </c>
      <c r="T20" s="18">
        <v>0.7325294117647061</v>
      </c>
      <c r="U20" s="17">
        <f t="shared" si="9"/>
        <v>0.7358687156387469</v>
      </c>
    </row>
    <row r="21" spans="1:21" s="16" customFormat="1" x14ac:dyDescent="0.2">
      <c r="A21" s="16" t="s">
        <v>68</v>
      </c>
      <c r="B21" s="14">
        <f>0.776892857142857+((F21-0.776892857142857)/5)</f>
        <v>0.78349999999999997</v>
      </c>
      <c r="C21" s="14">
        <f>B21+(($F21-0.776892857142857)/5)</f>
        <v>0.7901071428571429</v>
      </c>
      <c r="D21" s="14">
        <f t="shared" ref="D21:E21" si="39">C21+(($F21-0.776892857142857)/5)</f>
        <v>0.79671428571428582</v>
      </c>
      <c r="E21" s="14">
        <f t="shared" si="39"/>
        <v>0.80332142857142874</v>
      </c>
      <c r="F21" s="18">
        <v>0.80992857142857144</v>
      </c>
      <c r="G21" s="14">
        <f t="shared" si="30"/>
        <v>0.81574285714285721</v>
      </c>
      <c r="H21" s="14">
        <f t="shared" si="31"/>
        <v>0.82155714285714299</v>
      </c>
      <c r="I21" s="14">
        <f t="shared" si="32"/>
        <v>0.82737142857142876</v>
      </c>
      <c r="J21" s="14">
        <f t="shared" si="33"/>
        <v>0.83318571428571453</v>
      </c>
      <c r="K21" s="18">
        <v>0.83900000000000008</v>
      </c>
      <c r="L21" s="14">
        <f t="shared" si="34"/>
        <v>0.84260000000000002</v>
      </c>
      <c r="M21" s="14">
        <f t="shared" si="35"/>
        <v>0.84619999999999995</v>
      </c>
      <c r="N21" s="14">
        <f t="shared" si="36"/>
        <v>0.84979999999999989</v>
      </c>
      <c r="O21" s="14">
        <f t="shared" si="37"/>
        <v>0.85339999999999983</v>
      </c>
      <c r="P21" s="18">
        <v>0.85699999999999998</v>
      </c>
      <c r="Q21" s="18">
        <v>0.86024999999999996</v>
      </c>
      <c r="R21" s="18">
        <v>0.86235714285714293</v>
      </c>
      <c r="S21" s="18">
        <v>0.86367857142857152</v>
      </c>
      <c r="T21" s="18">
        <v>0.86567857142857141</v>
      </c>
      <c r="U21" s="17">
        <f t="shared" si="9"/>
        <v>0.86742480358577945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H24" sqref="H24"/>
    </sheetView>
  </sheetViews>
  <sheetFormatPr baseColWidth="10" defaultRowHeight="16" x14ac:dyDescent="0.2"/>
  <cols>
    <col min="1" max="1" width="22.5" customWidth="1"/>
    <col min="2" max="21" width="8" customWidth="1"/>
  </cols>
  <sheetData>
    <row r="1" spans="1:21" x14ac:dyDescent="0.2">
      <c r="A1" s="8" t="s">
        <v>3</v>
      </c>
      <c r="B1" s="10" t="s">
        <v>24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30</v>
      </c>
      <c r="I1" s="10" t="s">
        <v>31</v>
      </c>
      <c r="J1" s="10" t="s">
        <v>32</v>
      </c>
      <c r="K1" s="10" t="s">
        <v>33</v>
      </c>
      <c r="L1" s="10" t="s">
        <v>34</v>
      </c>
      <c r="M1" s="10" t="s">
        <v>35</v>
      </c>
      <c r="N1" s="10" t="s">
        <v>36</v>
      </c>
      <c r="O1" s="10" t="s">
        <v>37</v>
      </c>
      <c r="P1" s="10" t="s">
        <v>38</v>
      </c>
      <c r="Q1" s="10" t="s">
        <v>39</v>
      </c>
      <c r="R1" s="10" t="s">
        <v>40</v>
      </c>
      <c r="S1" s="10" t="s">
        <v>41</v>
      </c>
      <c r="T1" s="10" t="s">
        <v>42</v>
      </c>
      <c r="U1" s="10" t="s">
        <v>44</v>
      </c>
    </row>
    <row r="2" spans="1:21" x14ac:dyDescent="0.2">
      <c r="A2" s="7" t="s">
        <v>4</v>
      </c>
      <c r="B2" s="12">
        <v>-0.80173367261886597</v>
      </c>
      <c r="C2" s="9">
        <v>-0.74641123414039612</v>
      </c>
      <c r="D2" s="12">
        <v>-0.69108879566192627</v>
      </c>
      <c r="E2" s="9">
        <v>-0.75840747356414795</v>
      </c>
      <c r="F2" s="12">
        <v>-0.82572615146636963</v>
      </c>
      <c r="G2" s="9">
        <v>-0.69744697213172913</v>
      </c>
      <c r="H2" s="12">
        <v>-0.56916779279708862</v>
      </c>
      <c r="I2" s="12">
        <v>-0.60725456476211548</v>
      </c>
      <c r="J2" s="12">
        <v>-0.44379174709320068</v>
      </c>
      <c r="K2" s="12">
        <v>-0.62455326318740845</v>
      </c>
      <c r="L2" s="12">
        <v>-0.4599243700504303</v>
      </c>
      <c r="M2" s="12">
        <v>-0.39181903004646301</v>
      </c>
      <c r="N2" s="12">
        <v>-0.35081186890602112</v>
      </c>
      <c r="O2" s="12">
        <v>-0.23836609721183777</v>
      </c>
      <c r="P2" s="12">
        <v>-0.27067825198173523</v>
      </c>
      <c r="Q2" s="12">
        <v>-0.20161411166191101</v>
      </c>
      <c r="R2" s="12">
        <v>-0.26861417293548584</v>
      </c>
      <c r="S2" s="12">
        <v>-0.31898057460784912</v>
      </c>
      <c r="T2" s="12">
        <v>-7.0620998740196228E-2</v>
      </c>
      <c r="U2" s="12">
        <v>2.7829643338918686E-2</v>
      </c>
    </row>
    <row r="3" spans="1:21" x14ac:dyDescent="0.2">
      <c r="A3" s="7" t="s">
        <v>5</v>
      </c>
      <c r="B3" s="12">
        <v>-0.40839171409606934</v>
      </c>
      <c r="C3" s="9">
        <v>-0.47604659199714661</v>
      </c>
      <c r="D3" s="12">
        <v>-0.54370146989822388</v>
      </c>
      <c r="E3" s="9">
        <v>-0.55754399299621582</v>
      </c>
      <c r="F3" s="12">
        <v>-0.57138651609420776</v>
      </c>
      <c r="G3" s="9">
        <v>-0.37192752957344055</v>
      </c>
      <c r="H3" s="12">
        <v>-0.17246854305267334</v>
      </c>
      <c r="I3" s="12">
        <v>-0.25526043772697449</v>
      </c>
      <c r="J3" s="12">
        <v>-0.14387667179107666</v>
      </c>
      <c r="K3" s="12">
        <v>-0.13356703519821167</v>
      </c>
      <c r="L3" s="12">
        <v>-0.21570639312267303</v>
      </c>
      <c r="M3" s="12">
        <v>-0.35807684063911438</v>
      </c>
      <c r="N3" s="12">
        <v>-0.167967289686203</v>
      </c>
      <c r="O3" s="12">
        <v>-2.0479932427406311E-2</v>
      </c>
      <c r="P3" s="12">
        <v>-0.16559362411499023</v>
      </c>
      <c r="Q3" s="12">
        <v>-0.1049695760011673</v>
      </c>
      <c r="R3" s="12">
        <v>-2.4958197027444839E-2</v>
      </c>
      <c r="S3" s="12">
        <v>9.2591002583503723E-2</v>
      </c>
      <c r="T3" s="12">
        <v>-0.16924227774143219</v>
      </c>
      <c r="U3" s="12">
        <v>-0.13541474938392639</v>
      </c>
    </row>
    <row r="4" spans="1:21" x14ac:dyDescent="0.2">
      <c r="A4" s="7" t="s">
        <v>6</v>
      </c>
      <c r="B4" s="12">
        <v>-0.94013923406600952</v>
      </c>
      <c r="C4" s="9">
        <v>-0.95682233572006226</v>
      </c>
      <c r="D4" s="12">
        <v>-0.97350543737411499</v>
      </c>
      <c r="E4" s="9">
        <v>-0.97921594977378845</v>
      </c>
      <c r="F4" s="12">
        <v>-0.98492646217346191</v>
      </c>
      <c r="G4" s="9">
        <v>-0.96641555428504944</v>
      </c>
      <c r="H4" s="12">
        <v>-0.94790464639663696</v>
      </c>
      <c r="I4" s="12">
        <v>-0.80205231904983521</v>
      </c>
      <c r="J4" s="12">
        <v>-0.75059497356414795</v>
      </c>
      <c r="K4" s="12">
        <v>-0.67907619476318359</v>
      </c>
      <c r="L4" s="12">
        <v>-0.67910605669021606</v>
      </c>
      <c r="M4" s="12">
        <v>-0.7802613377571106</v>
      </c>
      <c r="N4" s="12">
        <v>-0.7688668966293335</v>
      </c>
      <c r="O4" s="12">
        <v>-0.62975102663040161</v>
      </c>
      <c r="P4" s="12">
        <v>-0.7939600944519043</v>
      </c>
      <c r="Q4" s="12">
        <v>-0.75698268413543701</v>
      </c>
      <c r="R4" s="12">
        <v>-0.77445173263549805</v>
      </c>
      <c r="S4" s="12">
        <v>-0.46394670009613037</v>
      </c>
      <c r="T4" s="12">
        <v>-0.33884343504905701</v>
      </c>
      <c r="U4" s="12">
        <v>-0.23323146998882294</v>
      </c>
    </row>
    <row r="5" spans="1:21" x14ac:dyDescent="0.2">
      <c r="A5" s="7" t="s">
        <v>7</v>
      </c>
      <c r="B5" s="12">
        <v>-0.40839171409606934</v>
      </c>
      <c r="C5" s="9">
        <v>-0.54520982503890991</v>
      </c>
      <c r="D5" s="12">
        <v>-0.68202793598175049</v>
      </c>
      <c r="E5" s="9">
        <v>-0.66490516066551208</v>
      </c>
      <c r="F5" s="12">
        <v>-0.64778238534927368</v>
      </c>
      <c r="G5" s="9">
        <v>-0.80410900712013245</v>
      </c>
      <c r="H5" s="12">
        <v>-0.96043562889099121</v>
      </c>
      <c r="I5" s="12">
        <v>-0.98843777179718018</v>
      </c>
      <c r="J5" s="12">
        <v>-1.0781080722808838</v>
      </c>
      <c r="K5" s="12">
        <v>-1.1001707315444946</v>
      </c>
      <c r="L5" s="12">
        <v>-1.1701837778091431</v>
      </c>
      <c r="M5" s="12">
        <v>-1.1275051832199097</v>
      </c>
      <c r="N5" s="12">
        <v>-1.1240299940109253</v>
      </c>
      <c r="O5" s="12">
        <v>-1.148980975151062</v>
      </c>
      <c r="P5" s="12">
        <v>-1.1350743770599365</v>
      </c>
      <c r="Q5" s="12">
        <v>-1.0973379611968994</v>
      </c>
      <c r="R5" s="12">
        <v>-0.93277329206466675</v>
      </c>
      <c r="S5" s="12">
        <v>-0.93390476703643799</v>
      </c>
      <c r="T5" s="12">
        <v>-0.49582430720329285</v>
      </c>
      <c r="U5" s="12">
        <v>-0.47623643279075623</v>
      </c>
    </row>
    <row r="6" spans="1:21" x14ac:dyDescent="0.2">
      <c r="A6" s="7" t="s">
        <v>20</v>
      </c>
      <c r="B6" s="12">
        <v>-1.2553207874298096</v>
      </c>
      <c r="C6" s="9">
        <v>-1.1684210896492004</v>
      </c>
      <c r="D6" s="12">
        <v>-1.0815213918685913</v>
      </c>
      <c r="E6" s="9">
        <v>-0.9698827862739563</v>
      </c>
      <c r="F6" s="12">
        <v>-0.85824418067932129</v>
      </c>
      <c r="G6" s="9">
        <v>-0.91451454162597656</v>
      </c>
      <c r="H6" s="12">
        <v>-0.97078490257263184</v>
      </c>
      <c r="I6" s="12">
        <v>-0.77408772706985474</v>
      </c>
      <c r="J6" s="12">
        <v>-0.56659406423568726</v>
      </c>
      <c r="K6" s="12">
        <v>-0.71455943584442139</v>
      </c>
      <c r="L6" s="12">
        <v>-0.61162835359573364</v>
      </c>
      <c r="M6" s="12">
        <v>-0.83201199769973755</v>
      </c>
      <c r="N6" s="12">
        <v>-0.5934368371963501</v>
      </c>
      <c r="O6" s="12">
        <v>-0.69681459665298462</v>
      </c>
      <c r="P6" s="12">
        <v>-0.72598356008529663</v>
      </c>
      <c r="Q6" s="12">
        <v>-0.76425784826278687</v>
      </c>
      <c r="R6" s="12">
        <v>-0.45493146777153015</v>
      </c>
      <c r="S6" s="12">
        <v>-0.43112301826477051</v>
      </c>
      <c r="T6" s="12">
        <v>-0.46620431542396545</v>
      </c>
      <c r="U6" s="12">
        <v>-0.54428517818450928</v>
      </c>
    </row>
    <row r="7" spans="1:21" x14ac:dyDescent="0.2">
      <c r="A7" s="7" t="s">
        <v>8</v>
      </c>
      <c r="B7" s="12">
        <v>-0.67209166288375854</v>
      </c>
      <c r="C7" s="9">
        <v>-0.65565535426139832</v>
      </c>
      <c r="D7" s="12">
        <v>-0.63921904563903809</v>
      </c>
      <c r="E7" s="9">
        <v>-0.68246781826019287</v>
      </c>
      <c r="F7" s="12">
        <v>-0.72571659088134766</v>
      </c>
      <c r="G7" s="9">
        <v>-0.80177366733551025</v>
      </c>
      <c r="H7" s="12">
        <v>-0.87783074378967285</v>
      </c>
      <c r="I7" s="12">
        <v>-0.49980998039245605</v>
      </c>
      <c r="J7" s="12">
        <v>-0.48589441180229187</v>
      </c>
      <c r="K7" s="12">
        <v>-0.4224688708782196</v>
      </c>
      <c r="L7" s="12">
        <v>-0.17747172713279724</v>
      </c>
      <c r="M7" s="12">
        <v>0.12661178410053253</v>
      </c>
      <c r="N7" s="12">
        <v>0.30822202563285828</v>
      </c>
      <c r="O7" s="12">
        <v>0.27747747302055359</v>
      </c>
      <c r="P7" s="12">
        <v>0.29418891668319702</v>
      </c>
      <c r="Q7" s="12">
        <v>0.55479037761688232</v>
      </c>
      <c r="R7" s="12">
        <v>0.60366290807723999</v>
      </c>
      <c r="S7" s="12">
        <v>0.58118724822998047</v>
      </c>
      <c r="T7" s="12">
        <v>0.4842534065246582</v>
      </c>
      <c r="U7" s="12">
        <v>0.40131881833076477</v>
      </c>
    </row>
    <row r="8" spans="1:21" x14ac:dyDescent="0.2">
      <c r="A8" s="7" t="s">
        <v>9</v>
      </c>
      <c r="B8" s="12">
        <v>-1.0662844181060791</v>
      </c>
      <c r="C8" s="9">
        <v>-0.94361001253128052</v>
      </c>
      <c r="D8" s="12">
        <v>-0.82093560695648193</v>
      </c>
      <c r="E8" s="9">
        <v>-0.7671961784362793</v>
      </c>
      <c r="F8" s="12">
        <v>-0.71345674991607666</v>
      </c>
      <c r="G8" s="9">
        <v>-0.81818237900733948</v>
      </c>
      <c r="H8" s="12">
        <v>-0.92290800809860229</v>
      </c>
      <c r="I8" s="12">
        <v>-0.65468084812164307</v>
      </c>
      <c r="J8" s="12">
        <v>-0.6377829909324646</v>
      </c>
      <c r="K8" s="12">
        <v>-0.55183565616607666</v>
      </c>
      <c r="L8" s="12">
        <v>-0.44495382905006409</v>
      </c>
      <c r="M8" s="12">
        <v>-0.57335746288299561</v>
      </c>
      <c r="N8" s="12">
        <v>-0.45594134926795959</v>
      </c>
      <c r="O8" s="12">
        <v>-0.36162129044532776</v>
      </c>
      <c r="P8" s="12">
        <v>-0.42559930682182312</v>
      </c>
      <c r="Q8" s="12">
        <v>-0.42769819498062134</v>
      </c>
      <c r="R8" s="12">
        <v>-0.43345946073532104</v>
      </c>
      <c r="S8" s="12">
        <v>-0.52720916271209717</v>
      </c>
      <c r="T8" s="12">
        <v>-1.5224624425172806E-2</v>
      </c>
      <c r="U8" s="12">
        <v>-5.2971247583627701E-2</v>
      </c>
    </row>
    <row r="9" spans="1:21" x14ac:dyDescent="0.2">
      <c r="A9" s="7" t="s">
        <v>10</v>
      </c>
      <c r="B9" s="12" t="s">
        <v>67</v>
      </c>
      <c r="C9" s="9" t="s">
        <v>67</v>
      </c>
      <c r="D9" s="12" t="s">
        <v>67</v>
      </c>
      <c r="E9" s="9" t="s">
        <v>67</v>
      </c>
      <c r="F9" s="12" t="s">
        <v>67</v>
      </c>
      <c r="G9" s="9" t="s">
        <v>67</v>
      </c>
      <c r="H9" s="12" t="s">
        <v>67</v>
      </c>
      <c r="I9" s="12" t="s">
        <v>67</v>
      </c>
      <c r="J9" s="12" t="s">
        <v>67</v>
      </c>
      <c r="K9" s="12" t="s">
        <v>67</v>
      </c>
      <c r="L9" s="12">
        <v>-0.36721771955490112</v>
      </c>
      <c r="M9" s="12">
        <v>-0.21525542438030243</v>
      </c>
      <c r="N9" s="12">
        <v>-0.50038081407546997</v>
      </c>
      <c r="O9" s="12">
        <v>-0.42214030027389526</v>
      </c>
      <c r="P9" s="12">
        <v>-0.61144363880157471</v>
      </c>
      <c r="Q9" s="12">
        <v>-0.498443603515625</v>
      </c>
      <c r="R9" s="12">
        <v>-0.37950319051742554</v>
      </c>
      <c r="S9" s="12">
        <v>-0.40387013554573059</v>
      </c>
      <c r="T9" s="12">
        <v>-0.32142624258995056</v>
      </c>
      <c r="U9" s="12">
        <v>-0.41955578327178955</v>
      </c>
    </row>
    <row r="10" spans="1:21" x14ac:dyDescent="0.2">
      <c r="A10" s="7" t="s">
        <v>21</v>
      </c>
      <c r="B10" s="12">
        <v>-0.40839171409606934</v>
      </c>
      <c r="C10" s="9">
        <v>-0.26729213446378708</v>
      </c>
      <c r="D10" s="12">
        <v>-0.12619255483150482</v>
      </c>
      <c r="E10" s="9">
        <v>-0.33451753109693527</v>
      </c>
      <c r="F10" s="12">
        <v>-0.54284250736236572</v>
      </c>
      <c r="G10" s="9">
        <v>-0.6045587956905365</v>
      </c>
      <c r="H10" s="12">
        <v>-0.66627508401870728</v>
      </c>
      <c r="I10" s="12">
        <v>-0.63562792539596558</v>
      </c>
      <c r="J10" s="12">
        <v>-0.71638554334640503</v>
      </c>
      <c r="K10" s="12">
        <v>-0.82807087898254395</v>
      </c>
      <c r="L10" s="12">
        <v>-0.78045082092285156</v>
      </c>
      <c r="M10" s="12">
        <v>-0.75531107187271118</v>
      </c>
      <c r="N10" s="12">
        <v>-0.76953119039535522</v>
      </c>
      <c r="O10" s="12">
        <v>-0.95016735792160034</v>
      </c>
      <c r="P10" s="12">
        <v>-0.63466709852218628</v>
      </c>
      <c r="Q10" s="12">
        <v>-0.62921679019927979</v>
      </c>
      <c r="R10" s="12">
        <v>-0.63991087675094604</v>
      </c>
      <c r="S10" s="12">
        <v>-0.63959705829620361</v>
      </c>
      <c r="T10" s="12">
        <v>-0.83619195222854614</v>
      </c>
      <c r="U10" s="12">
        <v>-0.90176206827163696</v>
      </c>
    </row>
    <row r="11" spans="1:21" x14ac:dyDescent="0.2">
      <c r="A11" s="7" t="s">
        <v>11</v>
      </c>
      <c r="B11" s="12">
        <v>-0.62495774030685425</v>
      </c>
      <c r="C11" s="9">
        <v>-0.62265112996101379</v>
      </c>
      <c r="D11" s="12">
        <v>-0.62034451961517334</v>
      </c>
      <c r="E11" s="9">
        <v>-0.7013104259967804</v>
      </c>
      <c r="F11" s="12">
        <v>-0.78227633237838745</v>
      </c>
      <c r="G11" s="9">
        <v>-0.63960503041744232</v>
      </c>
      <c r="H11" s="12">
        <v>-0.49693372845649719</v>
      </c>
      <c r="I11" s="12">
        <v>-0.32919803261756897</v>
      </c>
      <c r="J11" s="12">
        <v>-0.1325969398021698</v>
      </c>
      <c r="K11" s="12">
        <v>-0.28122547268867493</v>
      </c>
      <c r="L11" s="12">
        <v>-0.10347055643796921</v>
      </c>
      <c r="M11" s="12">
        <v>-0.19992747902870178</v>
      </c>
      <c r="N11" s="12">
        <v>-1.7768604680895805E-2</v>
      </c>
      <c r="O11" s="12">
        <v>-4.155924916267395E-2</v>
      </c>
      <c r="P11" s="12">
        <v>-9.1159991919994354E-2</v>
      </c>
      <c r="Q11" s="12">
        <v>-0.10800226777791977</v>
      </c>
      <c r="R11" s="12">
        <v>-6.4760841429233551E-2</v>
      </c>
      <c r="S11" s="12">
        <v>-5.1202099770307541E-2</v>
      </c>
      <c r="T11" s="12">
        <v>0.15058200061321259</v>
      </c>
      <c r="U11" s="12">
        <v>0.12611375749111176</v>
      </c>
    </row>
    <row r="12" spans="1:21" x14ac:dyDescent="0.2">
      <c r="A12" s="7" t="s">
        <v>12</v>
      </c>
      <c r="B12" s="12">
        <v>-0.37303024530410767</v>
      </c>
      <c r="C12" s="9">
        <v>-0.41322773694992065</v>
      </c>
      <c r="D12" s="12">
        <v>-0.45342522859573364</v>
      </c>
      <c r="E12" s="9">
        <v>-0.5181630551815033</v>
      </c>
      <c r="F12" s="12">
        <v>-0.58290088176727295</v>
      </c>
      <c r="G12" s="9">
        <v>-0.59604766964912415</v>
      </c>
      <c r="H12" s="12">
        <v>-0.60919445753097534</v>
      </c>
      <c r="I12" s="12">
        <v>-0.71049082279205322</v>
      </c>
      <c r="J12" s="12">
        <v>-0.88643616437911987</v>
      </c>
      <c r="K12" s="12">
        <v>-0.72529321908950806</v>
      </c>
      <c r="L12" s="12">
        <v>-0.78686904907226562</v>
      </c>
      <c r="M12" s="12">
        <v>-0.81816726922988892</v>
      </c>
      <c r="N12" s="12">
        <v>-0.77215778827667236</v>
      </c>
      <c r="O12" s="12">
        <v>-0.5705035924911499</v>
      </c>
      <c r="P12" s="12">
        <v>-0.64161556959152222</v>
      </c>
      <c r="Q12" s="12">
        <v>-0.60349947214126587</v>
      </c>
      <c r="R12" s="12">
        <v>-0.54917478561401367</v>
      </c>
      <c r="S12" s="12">
        <v>-0.38919863104820251</v>
      </c>
      <c r="T12" s="12">
        <v>-0.38174396753311157</v>
      </c>
      <c r="U12" s="12">
        <v>-0.63101041316986084</v>
      </c>
    </row>
    <row r="13" spans="1:21" x14ac:dyDescent="0.2">
      <c r="A13" s="7" t="s">
        <v>13</v>
      </c>
      <c r="B13" s="12" t="s">
        <v>67</v>
      </c>
      <c r="C13" s="9" t="s">
        <v>67</v>
      </c>
      <c r="D13" s="12" t="s">
        <v>67</v>
      </c>
      <c r="E13" s="9" t="s">
        <v>67</v>
      </c>
      <c r="F13" s="12" t="s">
        <v>67</v>
      </c>
      <c r="G13" s="9" t="s">
        <v>67</v>
      </c>
      <c r="H13" s="12" t="s">
        <v>67</v>
      </c>
      <c r="I13" s="12" t="s">
        <v>67</v>
      </c>
      <c r="J13" s="12" t="s">
        <v>67</v>
      </c>
      <c r="K13" s="12">
        <v>0.3593268096446991</v>
      </c>
      <c r="L13" s="12">
        <v>-0.13173463940620422</v>
      </c>
      <c r="M13" s="12">
        <v>-0.17414602637290955</v>
      </c>
      <c r="N13" s="12">
        <v>-1.8163667991757393E-2</v>
      </c>
      <c r="O13" s="12">
        <v>-2.1911743097007275E-3</v>
      </c>
      <c r="P13" s="12">
        <v>8.9573696255683899E-2</v>
      </c>
      <c r="Q13" s="12">
        <v>0.10219410806894302</v>
      </c>
      <c r="R13" s="12">
        <v>0.13756296038627625</v>
      </c>
      <c r="S13" s="12">
        <v>0.16756673157215118</v>
      </c>
      <c r="T13" s="12">
        <v>0.27548772096633911</v>
      </c>
      <c r="U13" s="12">
        <v>0.16119657456874847</v>
      </c>
    </row>
    <row r="14" spans="1:21" x14ac:dyDescent="0.2">
      <c r="A14" s="7" t="s">
        <v>14</v>
      </c>
      <c r="B14" s="12">
        <v>-0.92004549503326416</v>
      </c>
      <c r="C14" s="9">
        <v>-0.88444861769676208</v>
      </c>
      <c r="D14" s="12">
        <v>-0.84885174036026001</v>
      </c>
      <c r="E14" s="9">
        <v>-0.84805679321289062</v>
      </c>
      <c r="F14" s="12">
        <v>-0.84726184606552124</v>
      </c>
      <c r="G14" s="9">
        <v>-0.69946664571762085</v>
      </c>
      <c r="H14" s="12">
        <v>-0.55167144536972046</v>
      </c>
      <c r="I14" s="12">
        <v>-0.62052673101425171</v>
      </c>
      <c r="J14" s="12">
        <v>-0.1711723655462265</v>
      </c>
      <c r="K14" s="12">
        <v>-0.31108573079109192</v>
      </c>
      <c r="L14" s="12">
        <v>-0.19934755563735962</v>
      </c>
      <c r="M14" s="12">
        <v>-0.22046978771686554</v>
      </c>
      <c r="N14" s="12">
        <v>-0.18718643486499786</v>
      </c>
      <c r="O14" s="12">
        <v>-3.8768921047449112E-2</v>
      </c>
      <c r="P14" s="12">
        <v>-5.2541818469762802E-2</v>
      </c>
      <c r="Q14" s="12">
        <v>-9.9590770900249481E-2</v>
      </c>
      <c r="R14" s="12">
        <v>-0.10514640063047409</v>
      </c>
      <c r="S14" s="12">
        <v>-9.1984108090400696E-2</v>
      </c>
      <c r="T14" s="12">
        <v>9.0880423784255981E-2</v>
      </c>
      <c r="U14" s="12">
        <v>0.11414071172475815</v>
      </c>
    </row>
    <row r="15" spans="1:21" x14ac:dyDescent="0.2">
      <c r="A15" s="7" t="s">
        <v>15</v>
      </c>
      <c r="B15" s="12">
        <v>-1.4631915092468262</v>
      </c>
      <c r="C15" s="9">
        <v>-1.4790921807289124</v>
      </c>
      <c r="D15" s="12">
        <v>-1.4949928522109985</v>
      </c>
      <c r="E15" s="9">
        <v>-1.3533536195755005</v>
      </c>
      <c r="F15" s="12">
        <v>-1.2117143869400024</v>
      </c>
      <c r="G15" s="9">
        <v>-1.2367503046989441</v>
      </c>
      <c r="H15" s="12">
        <v>-1.2617862224578857</v>
      </c>
      <c r="I15" s="12">
        <v>-1.1567832231521606</v>
      </c>
      <c r="J15" s="12">
        <v>-0.94948923587799072</v>
      </c>
      <c r="K15" s="12">
        <v>-1.0599566698074341</v>
      </c>
      <c r="L15" s="12">
        <v>-1.039588451385498</v>
      </c>
      <c r="M15" s="12">
        <v>-1.0676814317703247</v>
      </c>
      <c r="N15" s="12">
        <v>-1.0466704368591309</v>
      </c>
      <c r="O15" s="12">
        <v>-1.080765962600708</v>
      </c>
      <c r="P15" s="12">
        <v>-0.89611053466796875</v>
      </c>
      <c r="Q15" s="12">
        <v>-0.94221818447113037</v>
      </c>
      <c r="R15" s="12">
        <v>-0.9195936918258667</v>
      </c>
      <c r="S15" s="12">
        <v>-1.0714422464370728</v>
      </c>
      <c r="T15" s="12">
        <v>-0.74620521068572998</v>
      </c>
      <c r="U15" s="12">
        <v>-0.81939619779586792</v>
      </c>
    </row>
    <row r="16" spans="1:21" x14ac:dyDescent="0.2">
      <c r="A16" s="7" t="s">
        <v>16</v>
      </c>
      <c r="B16" s="12">
        <v>-5.6107062846422195E-3</v>
      </c>
      <c r="C16" s="9">
        <v>-0.14381881151348352</v>
      </c>
      <c r="D16" s="12">
        <v>-0.28202691674232483</v>
      </c>
      <c r="E16" s="9">
        <v>-0.13325257832184434</v>
      </c>
      <c r="F16" s="12">
        <v>1.552176009863615E-2</v>
      </c>
      <c r="G16" s="9">
        <v>3.0069708358496428E-2</v>
      </c>
      <c r="H16" s="12">
        <v>4.4617656618356705E-2</v>
      </c>
      <c r="I16" s="12">
        <v>3.9341609925031662E-2</v>
      </c>
      <c r="J16" s="12">
        <v>4.342290386557579E-2</v>
      </c>
      <c r="K16" s="12">
        <v>0.16254639625549316</v>
      </c>
      <c r="L16" s="12">
        <v>0.17016582190990448</v>
      </c>
      <c r="M16" s="12">
        <v>0.3115067183971405</v>
      </c>
      <c r="N16" s="12">
        <v>0.27180710434913635</v>
      </c>
      <c r="O16" s="12">
        <v>0.28908228874206543</v>
      </c>
      <c r="P16" s="12">
        <v>0.30945578217506409</v>
      </c>
      <c r="Q16" s="12">
        <v>0.36363223195075989</v>
      </c>
      <c r="R16" s="12">
        <v>0.41450852155685425</v>
      </c>
      <c r="S16" s="12">
        <v>0.38644543290138245</v>
      </c>
      <c r="T16" s="12">
        <v>0.38073191046714783</v>
      </c>
      <c r="U16" s="12">
        <v>0.23291079699993134</v>
      </c>
    </row>
    <row r="17" spans="1:21" x14ac:dyDescent="0.2">
      <c r="A17" s="7" t="s">
        <v>17</v>
      </c>
      <c r="B17" s="12">
        <v>-1.1994915008544922</v>
      </c>
      <c r="C17" s="9">
        <v>-1.2273900508880615</v>
      </c>
      <c r="D17" s="12">
        <v>-1.2552886009216309</v>
      </c>
      <c r="E17" s="9">
        <v>-1.3000956773757935</v>
      </c>
      <c r="F17" s="12">
        <v>-1.3449027538299561</v>
      </c>
      <c r="G17" s="9">
        <v>-1.4371542930603027</v>
      </c>
      <c r="H17" s="12">
        <v>-1.5294058322906494</v>
      </c>
      <c r="I17" s="12">
        <v>-1.5645626783370972</v>
      </c>
      <c r="J17" s="12">
        <v>-1.6756690740585327</v>
      </c>
      <c r="K17" s="12">
        <v>-1.6240655183792114</v>
      </c>
      <c r="L17" s="12">
        <v>-1.5606330633163452</v>
      </c>
      <c r="M17" s="12">
        <v>-1.4422463178634644</v>
      </c>
      <c r="N17" s="12">
        <v>-1.4301779270172119</v>
      </c>
      <c r="O17" s="12">
        <v>-1.4665296077728271</v>
      </c>
      <c r="P17" s="12">
        <v>-1.5785598754882812</v>
      </c>
      <c r="Q17" s="12">
        <v>-1.6153368949890137</v>
      </c>
      <c r="R17" s="12">
        <v>-1.2873166799545288</v>
      </c>
      <c r="S17" s="12">
        <v>-1.3108009099960327</v>
      </c>
      <c r="T17" s="12">
        <v>-0.86351251602172852</v>
      </c>
      <c r="U17" s="12">
        <v>-0.8743739128112793</v>
      </c>
    </row>
    <row r="18" spans="1:21" x14ac:dyDescent="0.2">
      <c r="A18" s="7" t="s">
        <v>18</v>
      </c>
      <c r="B18" s="12">
        <v>-0.70622944831848145</v>
      </c>
      <c r="C18" s="9">
        <v>-0.81150704622268677</v>
      </c>
      <c r="D18" s="12">
        <v>-0.91678464412689209</v>
      </c>
      <c r="E18" s="9">
        <v>-0.83262434601783752</v>
      </c>
      <c r="F18" s="12">
        <v>-0.74846404790878296</v>
      </c>
      <c r="G18" s="9">
        <v>-0.70322129130363464</v>
      </c>
      <c r="H18" s="12">
        <v>-0.65797853469848633</v>
      </c>
      <c r="I18" s="12">
        <v>-0.58163875341415405</v>
      </c>
      <c r="J18" s="12">
        <v>-0.53762608766555786</v>
      </c>
      <c r="K18" s="12">
        <v>-0.58372992277145386</v>
      </c>
      <c r="L18" s="12">
        <v>-0.54223054647445679</v>
      </c>
      <c r="M18" s="12">
        <v>-0.66657418012619019</v>
      </c>
      <c r="N18" s="12">
        <v>-0.70958530902862549</v>
      </c>
      <c r="O18" s="12">
        <v>-0.79527610540390015</v>
      </c>
      <c r="P18" s="12">
        <v>-0.74667525291442871</v>
      </c>
      <c r="Q18" s="12">
        <v>-0.80843687057495117</v>
      </c>
      <c r="R18" s="12">
        <v>-0.57569557428359985</v>
      </c>
      <c r="S18" s="12">
        <v>-0.64038628339767456</v>
      </c>
      <c r="T18" s="12">
        <v>-0.37948766350746155</v>
      </c>
      <c r="U18" s="12">
        <v>-0.51378494501113892</v>
      </c>
    </row>
    <row r="19" spans="1:21" x14ac:dyDescent="0.2">
      <c r="A19" s="7" t="s">
        <v>19</v>
      </c>
      <c r="B19" s="12">
        <v>-1.1478875875473022</v>
      </c>
      <c r="C19" s="9">
        <v>-1.1996396780014038</v>
      </c>
      <c r="D19" s="12">
        <v>-1.2513917684555054</v>
      </c>
      <c r="E19" s="9">
        <v>-1.1004598140716553</v>
      </c>
      <c r="F19" s="12">
        <v>-0.94952785968780518</v>
      </c>
      <c r="G19" s="9">
        <v>-1.067629873752594</v>
      </c>
      <c r="H19" s="12">
        <v>-1.1857318878173828</v>
      </c>
      <c r="I19" s="12">
        <v>-1.1060034036636353</v>
      </c>
      <c r="J19" s="12">
        <v>-1.0094541311264038</v>
      </c>
      <c r="K19" s="12">
        <v>-1.1990998983383179</v>
      </c>
      <c r="L19" s="12">
        <v>-1.1627204418182373</v>
      </c>
      <c r="M19" s="12">
        <v>-1.0933500528335571</v>
      </c>
      <c r="N19" s="12">
        <v>-0.86434191465377808</v>
      </c>
      <c r="O19" s="12">
        <v>-0.64560341835021973</v>
      </c>
      <c r="P19" s="12">
        <v>-0.74122762680053711</v>
      </c>
      <c r="Q19" s="12">
        <v>-0.72454315423965454</v>
      </c>
      <c r="R19" s="12">
        <v>-0.93434172868728638</v>
      </c>
      <c r="S19" s="12">
        <v>-0.93720275163650513</v>
      </c>
      <c r="T19" s="12">
        <v>-0.63170260190963745</v>
      </c>
      <c r="U19" s="12">
        <v>-0.68205475807189941</v>
      </c>
    </row>
    <row r="20" spans="1:21" x14ac:dyDescent="0.2">
      <c r="A20" s="1" t="s">
        <v>66</v>
      </c>
      <c r="B20" s="13">
        <f>AVERAGE(B2:B19)</f>
        <v>-0.77507432189304382</v>
      </c>
      <c r="C20" s="9">
        <f t="shared" ref="C20" si="0">AVERAGE(D20, B20)</f>
        <v>-0.78382773936027661</v>
      </c>
      <c r="D20" s="13">
        <f t="shared" ref="D20:U20" si="1">AVERAGE(D2:D19)</f>
        <v>-0.7925811568275094</v>
      </c>
      <c r="E20" s="9">
        <f t="shared" ref="E20" si="2">AVERAGE(F20, D20)</f>
        <v>-0.78134082505130209</v>
      </c>
      <c r="F20" s="13">
        <f t="shared" si="1"/>
        <v>-0.77010049327509478</v>
      </c>
      <c r="G20" s="9">
        <f t="shared" ref="G20" si="3">AVERAGE(H20, F20)</f>
        <v>-0.77054586543818004</v>
      </c>
      <c r="H20" s="13">
        <f t="shared" si="1"/>
        <v>-0.77099123760126531</v>
      </c>
      <c r="I20" s="13">
        <f t="shared" si="1"/>
        <v>-0.70294210058636963</v>
      </c>
      <c r="J20" s="13">
        <f t="shared" si="1"/>
        <v>-0.63387809810228646</v>
      </c>
      <c r="K20" s="13">
        <f t="shared" si="1"/>
        <v>-0.60687560544294472</v>
      </c>
      <c r="L20" s="13">
        <f t="shared" si="1"/>
        <v>-0.57017064053151345</v>
      </c>
      <c r="M20" s="13">
        <f t="shared" si="1"/>
        <v>-0.57100235505236518</v>
      </c>
      <c r="N20" s="13">
        <f t="shared" si="1"/>
        <v>-0.5109438440865941</v>
      </c>
      <c r="O20" s="13">
        <f t="shared" si="1"/>
        <v>-0.47460888033836252</v>
      </c>
      <c r="P20" s="13">
        <f t="shared" si="1"/>
        <v>-0.4898706792543332</v>
      </c>
      <c r="Q20" s="13">
        <f t="shared" si="1"/>
        <v>-0.46452953707840705</v>
      </c>
      <c r="R20" s="13">
        <f t="shared" si="1"/>
        <v>-0.39938320571349728</v>
      </c>
      <c r="S20" s="13">
        <f t="shared" si="1"/>
        <v>-0.38794766842491096</v>
      </c>
      <c r="T20" s="13">
        <f t="shared" si="1"/>
        <v>-0.24079414726131493</v>
      </c>
      <c r="U20" s="13">
        <f t="shared" si="1"/>
        <v>-0.29003149188227123</v>
      </c>
    </row>
    <row r="21" spans="1:21" x14ac:dyDescent="0.2">
      <c r="A21" s="1" t="s">
        <v>68</v>
      </c>
      <c r="B21" s="13">
        <v>1.1066311355680227</v>
      </c>
      <c r="C21" s="9">
        <v>1.1130258909958815</v>
      </c>
      <c r="D21" s="13">
        <v>1.11942064642374</v>
      </c>
      <c r="E21" s="9">
        <v>1.127147326179381</v>
      </c>
      <c r="F21" s="13">
        <v>1.1348740059350217</v>
      </c>
      <c r="G21" s="9">
        <v>1.1769951140241963</v>
      </c>
      <c r="H21" s="13">
        <v>1.2191162221133709</v>
      </c>
      <c r="I21" s="13">
        <v>1.2267688792198896</v>
      </c>
      <c r="J21" s="13">
        <v>1.229083204375846</v>
      </c>
      <c r="K21" s="13">
        <v>1.1721542365849018</v>
      </c>
      <c r="L21" s="13">
        <v>1.1469817510473408</v>
      </c>
      <c r="M21" s="13">
        <v>1.1048942803671318</v>
      </c>
      <c r="N21" s="13">
        <v>1.1224017102005226</v>
      </c>
      <c r="O21" s="13">
        <v>1.1362778437989098</v>
      </c>
      <c r="P21" s="13">
        <v>1.1423957355852639</v>
      </c>
      <c r="Q21" s="13">
        <v>1.1300526237381356</v>
      </c>
      <c r="R21" s="13">
        <v>1.1307703112917287</v>
      </c>
      <c r="S21" s="13">
        <v>1.1484132361199175</v>
      </c>
      <c r="T21" s="13">
        <v>1.1273866689547762</v>
      </c>
      <c r="U21" s="13">
        <v>1.1306274336363589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J28" sqref="J28"/>
    </sheetView>
  </sheetViews>
  <sheetFormatPr baseColWidth="10" defaultRowHeight="16" x14ac:dyDescent="0.2"/>
  <cols>
    <col min="1" max="1" width="22.5" customWidth="1"/>
    <col min="2" max="21" width="8" customWidth="1"/>
  </cols>
  <sheetData>
    <row r="1" spans="1:21" x14ac:dyDescent="0.2">
      <c r="A1" s="8" t="s">
        <v>3</v>
      </c>
      <c r="B1" s="10" t="s">
        <v>24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30</v>
      </c>
      <c r="I1" s="10" t="s">
        <v>31</v>
      </c>
      <c r="J1" s="10" t="s">
        <v>32</v>
      </c>
      <c r="K1" s="10" t="s">
        <v>33</v>
      </c>
      <c r="L1" s="10" t="s">
        <v>34</v>
      </c>
      <c r="M1" s="10" t="s">
        <v>35</v>
      </c>
      <c r="N1" s="10" t="s">
        <v>36</v>
      </c>
      <c r="O1" s="10" t="s">
        <v>37</v>
      </c>
      <c r="P1" s="10" t="s">
        <v>38</v>
      </c>
      <c r="Q1" s="10" t="s">
        <v>39</v>
      </c>
      <c r="R1" s="10" t="s">
        <v>40</v>
      </c>
      <c r="S1" s="10" t="s">
        <v>41</v>
      </c>
      <c r="T1" s="10" t="s">
        <v>42</v>
      </c>
      <c r="U1" s="10" t="s">
        <v>44</v>
      </c>
    </row>
    <row r="2" spans="1:21" x14ac:dyDescent="0.2">
      <c r="A2" s="7" t="s">
        <v>4</v>
      </c>
      <c r="B2" s="12">
        <v>-0.41919520497322083</v>
      </c>
      <c r="C2" s="9">
        <v>-0.30288521200418472</v>
      </c>
      <c r="D2" s="12">
        <v>-0.18657521903514862</v>
      </c>
      <c r="E2" s="9">
        <v>-0.22475741058588028</v>
      </c>
      <c r="F2" s="12">
        <v>-0.26293960213661194</v>
      </c>
      <c r="G2" s="9">
        <v>-0.25673925876617432</v>
      </c>
      <c r="H2" s="12">
        <v>-0.25053891539573669</v>
      </c>
      <c r="I2" s="12">
        <v>-0.4685136079788208</v>
      </c>
      <c r="J2" s="12">
        <v>-0.16132509708404541</v>
      </c>
      <c r="K2" s="12">
        <v>-0.298615962266922</v>
      </c>
      <c r="L2" s="12">
        <v>-9.7883984446525574E-2</v>
      </c>
      <c r="M2" s="12">
        <v>5.9979535639286041E-2</v>
      </c>
      <c r="N2" s="12">
        <v>0.15186242759227753</v>
      </c>
      <c r="O2" s="12">
        <v>0.24821692705154419</v>
      </c>
      <c r="P2" s="12">
        <v>0.23453670740127563</v>
      </c>
      <c r="Q2" s="12">
        <v>0.2361786961555481</v>
      </c>
      <c r="R2" s="12">
        <v>0.19961930811405182</v>
      </c>
      <c r="S2" s="12">
        <v>0.20692910254001617</v>
      </c>
      <c r="T2" s="12">
        <v>0.22515624761581421</v>
      </c>
      <c r="U2" s="12">
        <v>0.19866302609443665</v>
      </c>
    </row>
    <row r="3" spans="1:21" x14ac:dyDescent="0.2">
      <c r="A3" s="7" t="s">
        <v>5</v>
      </c>
      <c r="B3" s="12">
        <v>-0.34759023785591125</v>
      </c>
      <c r="C3" s="9">
        <v>-0.22738371416926384</v>
      </c>
      <c r="D3" s="12">
        <v>-0.10717719048261642</v>
      </c>
      <c r="E3" s="9">
        <v>-0.12103791162371635</v>
      </c>
      <c r="F3" s="12">
        <v>-0.13489863276481628</v>
      </c>
      <c r="G3" s="9">
        <v>-6.4011438749730587E-2</v>
      </c>
      <c r="H3" s="12">
        <v>6.8757552653551102E-3</v>
      </c>
      <c r="I3" s="12">
        <v>0.17538484930992126</v>
      </c>
      <c r="J3" s="12">
        <v>0.13203331828117371</v>
      </c>
      <c r="K3" s="12">
        <v>7.75042325258255E-2</v>
      </c>
      <c r="L3" s="12">
        <v>0.27594128251075745</v>
      </c>
      <c r="M3" s="12">
        <v>0.26119711995124817</v>
      </c>
      <c r="N3" s="12">
        <v>0.31339141726493835</v>
      </c>
      <c r="O3" s="12">
        <v>0.2813553512096405</v>
      </c>
      <c r="P3" s="12">
        <v>0.30010482668876648</v>
      </c>
      <c r="Q3" s="12">
        <v>0.26360762119293213</v>
      </c>
      <c r="R3" s="12">
        <v>0.34386590123176575</v>
      </c>
      <c r="S3" s="12">
        <v>0.24528339505195618</v>
      </c>
      <c r="T3" s="12">
        <v>0.21731269359588623</v>
      </c>
      <c r="U3" s="12">
        <v>0.24890060722827911</v>
      </c>
    </row>
    <row r="4" spans="1:21" x14ac:dyDescent="0.2">
      <c r="A4" s="7" t="s">
        <v>6</v>
      </c>
      <c r="B4" s="12">
        <v>-1.0970603227615356</v>
      </c>
      <c r="C4" s="9">
        <v>-1.022476851940155</v>
      </c>
      <c r="D4" s="12">
        <v>-0.94789338111877441</v>
      </c>
      <c r="E4" s="9">
        <v>-0.92862313985824585</v>
      </c>
      <c r="F4" s="12">
        <v>-0.90935289859771729</v>
      </c>
      <c r="G4" s="9">
        <v>-0.81447499990463257</v>
      </c>
      <c r="H4" s="12">
        <v>-0.71959710121154785</v>
      </c>
      <c r="I4" s="12">
        <v>-0.5963590145111084</v>
      </c>
      <c r="J4" s="12">
        <v>-0.58775275945663452</v>
      </c>
      <c r="K4" s="12">
        <v>-0.54739522933959961</v>
      </c>
      <c r="L4" s="12">
        <v>-0.50749713182449341</v>
      </c>
      <c r="M4" s="12">
        <v>-0.45348119735717773</v>
      </c>
      <c r="N4" s="12">
        <v>-0.34616163372993469</v>
      </c>
      <c r="O4" s="12">
        <v>-0.29847663640975952</v>
      </c>
      <c r="P4" s="12">
        <v>-0.36767876148223877</v>
      </c>
      <c r="Q4" s="12">
        <v>-0.36609682440757751</v>
      </c>
      <c r="R4" s="12">
        <v>-0.45394966006278992</v>
      </c>
      <c r="S4" s="12">
        <v>-0.41062235832214355</v>
      </c>
      <c r="T4" s="12">
        <v>-0.29281178116798401</v>
      </c>
      <c r="U4" s="12">
        <v>-0.25443190336227417</v>
      </c>
    </row>
    <row r="5" spans="1:21" x14ac:dyDescent="0.2">
      <c r="A5" s="7" t="s">
        <v>7</v>
      </c>
      <c r="B5" s="12">
        <v>-1.0918118953704834</v>
      </c>
      <c r="C5" s="9">
        <v>-1.4716366529464722</v>
      </c>
      <c r="D5" s="12">
        <v>-1.8514614105224609</v>
      </c>
      <c r="E5" s="9">
        <v>-1.8020837306976318</v>
      </c>
      <c r="F5" s="12">
        <v>-1.7527060508728027</v>
      </c>
      <c r="G5" s="9">
        <v>-1.6661441922187805</v>
      </c>
      <c r="H5" s="12">
        <v>-1.5795823335647583</v>
      </c>
      <c r="I5" s="12">
        <v>-1.3531118631362915</v>
      </c>
      <c r="J5" s="12">
        <v>-1.2304263114929199</v>
      </c>
      <c r="K5" s="12">
        <v>-1.4751832485198975</v>
      </c>
      <c r="L5" s="12">
        <v>-1.6398358345031738</v>
      </c>
      <c r="M5" s="12">
        <v>-1.4352560043334961</v>
      </c>
      <c r="N5" s="12">
        <v>-1.2535972595214844</v>
      </c>
      <c r="O5" s="12">
        <v>-1.1497626304626465</v>
      </c>
      <c r="P5" s="12">
        <v>-1.1573085784912109</v>
      </c>
      <c r="Q5" s="12">
        <v>-1.2063699960708618</v>
      </c>
      <c r="R5" s="12">
        <v>-1.0851171016693115</v>
      </c>
      <c r="S5" s="12">
        <v>-1.0825130939483643</v>
      </c>
      <c r="T5" s="12">
        <v>-1.0449999570846558</v>
      </c>
      <c r="U5" s="12">
        <v>-1.002347469329834</v>
      </c>
    </row>
    <row r="6" spans="1:21" x14ac:dyDescent="0.2">
      <c r="A6" s="7" t="s">
        <v>20</v>
      </c>
      <c r="B6" s="12">
        <v>-0.69803380966186523</v>
      </c>
      <c r="C6" s="9">
        <v>-0.75995802879333496</v>
      </c>
      <c r="D6" s="12">
        <v>-0.82188224792480469</v>
      </c>
      <c r="E6" s="9">
        <v>-0.65084463357925415</v>
      </c>
      <c r="F6" s="12">
        <v>-0.47980701923370361</v>
      </c>
      <c r="G6" s="9">
        <v>-0.51963922381401062</v>
      </c>
      <c r="H6" s="12">
        <v>-0.55947142839431763</v>
      </c>
      <c r="I6" s="12">
        <v>-0.4786563515663147</v>
      </c>
      <c r="J6" s="12">
        <v>-0.19078566133975983</v>
      </c>
      <c r="K6" s="12">
        <v>-0.4896882176399231</v>
      </c>
      <c r="L6" s="12">
        <v>-0.45455697178840637</v>
      </c>
      <c r="M6" s="12">
        <v>-0.28100025653839111</v>
      </c>
      <c r="N6" s="12">
        <v>-0.1589500904083252</v>
      </c>
      <c r="O6" s="12">
        <v>-9.7167886793613434E-2</v>
      </c>
      <c r="P6" s="12">
        <v>-9.5267325639724731E-2</v>
      </c>
      <c r="Q6" s="12">
        <v>-3.6966312676668167E-2</v>
      </c>
      <c r="R6" s="12">
        <v>-5.1441855728626251E-2</v>
      </c>
      <c r="S6" s="12">
        <v>-6.8188048899173737E-2</v>
      </c>
      <c r="T6" s="12">
        <v>-9.0507209300994873E-2</v>
      </c>
      <c r="U6" s="12">
        <v>-0.18054957687854767</v>
      </c>
    </row>
    <row r="7" spans="1:21" x14ac:dyDescent="0.2">
      <c r="A7" s="7" t="s">
        <v>8</v>
      </c>
      <c r="B7" s="12">
        <v>-0.9886741042137146</v>
      </c>
      <c r="C7" s="9">
        <v>-0.73385314643383026</v>
      </c>
      <c r="D7" s="12">
        <v>-0.47903218865394592</v>
      </c>
      <c r="E7" s="9">
        <v>-0.43689531087875366</v>
      </c>
      <c r="F7" s="12">
        <v>-0.3947584331035614</v>
      </c>
      <c r="G7" s="9">
        <v>-0.60459430515766144</v>
      </c>
      <c r="H7" s="12">
        <v>-0.81443017721176147</v>
      </c>
      <c r="I7" s="12">
        <v>-0.6633109450340271</v>
      </c>
      <c r="J7" s="12">
        <v>-0.45817044377326965</v>
      </c>
      <c r="K7" s="12">
        <v>-0.50758147239685059</v>
      </c>
      <c r="L7" s="12">
        <v>-0.11133860051631927</v>
      </c>
      <c r="M7" s="12">
        <v>0.3045375645160675</v>
      </c>
      <c r="N7" s="12">
        <v>0.49389457702636719</v>
      </c>
      <c r="O7" s="12">
        <v>0.51763784885406494</v>
      </c>
      <c r="P7" s="12">
        <v>0.5890655517578125</v>
      </c>
      <c r="Q7" s="12">
        <v>0.65215378999710083</v>
      </c>
      <c r="R7" s="12">
        <v>0.68531841039657593</v>
      </c>
      <c r="S7" s="12">
        <v>0.75016939640045166</v>
      </c>
      <c r="T7" s="12">
        <v>0.92533379793167114</v>
      </c>
      <c r="U7" s="12">
        <v>0.92401230335235596</v>
      </c>
    </row>
    <row r="8" spans="1:21" x14ac:dyDescent="0.2">
      <c r="A8" s="7" t="s">
        <v>9</v>
      </c>
      <c r="B8" s="12">
        <v>-0.27692684531211853</v>
      </c>
      <c r="C8" s="9">
        <v>-0.32269015908241272</v>
      </c>
      <c r="D8" s="12">
        <v>-0.36845347285270691</v>
      </c>
      <c r="E8" s="9">
        <v>-0.48143927752971649</v>
      </c>
      <c r="F8" s="12">
        <v>-0.59442508220672607</v>
      </c>
      <c r="G8" s="9">
        <v>-0.66055116057395935</v>
      </c>
      <c r="H8" s="12">
        <v>-0.72667723894119263</v>
      </c>
      <c r="I8" s="12">
        <v>-0.47607478499412537</v>
      </c>
      <c r="J8" s="12">
        <v>-0.48742234706878662</v>
      </c>
      <c r="K8" s="12">
        <v>-0.325349360704422</v>
      </c>
      <c r="L8" s="12">
        <v>-0.35362470149993896</v>
      </c>
      <c r="M8" s="12">
        <v>-0.37228980660438538</v>
      </c>
      <c r="N8" s="12">
        <v>-0.34037652611732483</v>
      </c>
      <c r="O8" s="12">
        <v>-0.32328885793685913</v>
      </c>
      <c r="P8" s="12">
        <v>-0.33555951714515686</v>
      </c>
      <c r="Q8" s="12">
        <v>-0.25639522075653076</v>
      </c>
      <c r="R8" s="12">
        <v>-0.37830385565757751</v>
      </c>
      <c r="S8" s="12">
        <v>-0.37209239602088928</v>
      </c>
      <c r="T8" s="12">
        <v>-0.26786071062088013</v>
      </c>
      <c r="U8" s="12">
        <v>-2.5244351476430893E-2</v>
      </c>
    </row>
    <row r="9" spans="1:21" x14ac:dyDescent="0.2">
      <c r="A9" s="7" t="s">
        <v>10</v>
      </c>
      <c r="B9" s="12" t="s">
        <v>67</v>
      </c>
      <c r="C9" s="9" t="s">
        <v>67</v>
      </c>
      <c r="D9" s="12" t="s">
        <v>67</v>
      </c>
      <c r="E9" s="9" t="s">
        <v>67</v>
      </c>
      <c r="F9" s="12" t="s">
        <v>67</v>
      </c>
      <c r="G9" s="9" t="s">
        <v>67</v>
      </c>
      <c r="H9" s="12" t="s">
        <v>67</v>
      </c>
      <c r="I9" s="12" t="s">
        <v>67</v>
      </c>
      <c r="J9" s="12" t="s">
        <v>67</v>
      </c>
      <c r="K9" s="12" t="s">
        <v>67</v>
      </c>
      <c r="L9" s="12" t="s">
        <v>67</v>
      </c>
      <c r="M9" s="12">
        <v>4.4496003538370132E-2</v>
      </c>
      <c r="N9" s="12">
        <v>-1.2614202685654163E-2</v>
      </c>
      <c r="O9" s="12">
        <v>0.11556899547576904</v>
      </c>
      <c r="P9" s="12">
        <v>-5.8134637773036957E-2</v>
      </c>
      <c r="Q9" s="12">
        <v>-0.12342172861099243</v>
      </c>
      <c r="R9" s="12">
        <v>-2.7342472225427628E-2</v>
      </c>
      <c r="S9" s="12">
        <v>-3.3461552113294601E-2</v>
      </c>
      <c r="T9" s="12">
        <v>-0.15316881239414215</v>
      </c>
      <c r="U9" s="12">
        <v>-0.29971104860305786</v>
      </c>
    </row>
    <row r="10" spans="1:21" x14ac:dyDescent="0.2">
      <c r="A10" s="7" t="s">
        <v>21</v>
      </c>
      <c r="B10" s="12">
        <v>-0.27232235670089722</v>
      </c>
      <c r="C10" s="9">
        <v>-0.171365886926651</v>
      </c>
      <c r="D10" s="12">
        <v>-7.0409417152404785E-2</v>
      </c>
      <c r="E10" s="9">
        <v>-8.2721985876560211E-2</v>
      </c>
      <c r="F10" s="12">
        <v>-9.5034554600715637E-2</v>
      </c>
      <c r="G10" s="9">
        <v>-0.12090002000331879</v>
      </c>
      <c r="H10" s="12">
        <v>-0.14676548540592194</v>
      </c>
      <c r="I10" s="12">
        <v>-0.40897566080093384</v>
      </c>
      <c r="J10" s="12">
        <v>-0.32532951235771179</v>
      </c>
      <c r="K10" s="12">
        <v>-0.8769645094871521</v>
      </c>
      <c r="L10" s="12">
        <v>-0.63503581285476685</v>
      </c>
      <c r="M10" s="12">
        <v>-0.40125304460525513</v>
      </c>
      <c r="N10" s="12">
        <v>-0.34307432174682617</v>
      </c>
      <c r="O10" s="12">
        <v>-0.32066830992698669</v>
      </c>
      <c r="P10" s="12">
        <v>-0.25233563780784607</v>
      </c>
      <c r="Q10" s="12">
        <v>-0.2152334451675415</v>
      </c>
      <c r="R10" s="12">
        <v>-0.33422237634658813</v>
      </c>
      <c r="S10" s="12">
        <v>-0.31475093960762024</v>
      </c>
      <c r="T10" s="12">
        <v>-0.42381080985069275</v>
      </c>
      <c r="U10" s="12">
        <v>-0.46601372957229614</v>
      </c>
    </row>
    <row r="11" spans="1:21" x14ac:dyDescent="0.2">
      <c r="A11" s="7" t="s">
        <v>11</v>
      </c>
      <c r="B11" s="12">
        <v>-0.25233963131904602</v>
      </c>
      <c r="C11" s="9">
        <v>-0.19590406119823456</v>
      </c>
      <c r="D11" s="12">
        <v>-0.1394684910774231</v>
      </c>
      <c r="E11" s="9">
        <v>-0.13077118620276451</v>
      </c>
      <c r="F11" s="12">
        <v>-0.12207388132810593</v>
      </c>
      <c r="G11" s="9">
        <v>-0.16074546799063683</v>
      </c>
      <c r="H11" s="12">
        <v>-0.19941705465316772</v>
      </c>
      <c r="I11" s="12">
        <v>-0.18710599839687347</v>
      </c>
      <c r="J11" s="12">
        <v>-3.8163494318723679E-2</v>
      </c>
      <c r="K11" s="12">
        <v>-0.19192959368228912</v>
      </c>
      <c r="L11" s="12">
        <v>-4.0020827203989029E-2</v>
      </c>
      <c r="M11" s="12">
        <v>0.11047165095806122</v>
      </c>
      <c r="N11" s="12">
        <v>0.23042280972003937</v>
      </c>
      <c r="O11" s="12">
        <v>0.29929935932159424</v>
      </c>
      <c r="P11" s="12">
        <v>0.32513657212257385</v>
      </c>
      <c r="Q11" s="12">
        <v>0.32810443639755249</v>
      </c>
      <c r="R11" s="12">
        <v>0.35646647214889526</v>
      </c>
      <c r="S11" s="12">
        <v>0.33437615633010864</v>
      </c>
      <c r="T11" s="12">
        <v>0.47137567400932312</v>
      </c>
      <c r="U11" s="12">
        <v>0.44666138291358948</v>
      </c>
    </row>
    <row r="12" spans="1:21" x14ac:dyDescent="0.2">
      <c r="A12" s="7" t="s">
        <v>12</v>
      </c>
      <c r="B12" s="12">
        <v>1.7543945461511612E-2</v>
      </c>
      <c r="C12" s="9">
        <v>-8.9679209515452385E-2</v>
      </c>
      <c r="D12" s="12">
        <v>-0.19690236449241638</v>
      </c>
      <c r="E12" s="9">
        <v>-0.23661552369594574</v>
      </c>
      <c r="F12" s="12">
        <v>-0.2763286828994751</v>
      </c>
      <c r="G12" s="9">
        <v>-0.34170512855052948</v>
      </c>
      <c r="H12" s="12">
        <v>-0.40708157420158386</v>
      </c>
      <c r="I12" s="12">
        <v>-0.47239544987678528</v>
      </c>
      <c r="J12" s="12">
        <v>-0.43850302696228027</v>
      </c>
      <c r="K12" s="12">
        <v>-0.4586675763130188</v>
      </c>
      <c r="L12" s="12">
        <v>-0.3482341468334198</v>
      </c>
      <c r="M12" s="12">
        <v>-0.27789115905761719</v>
      </c>
      <c r="N12" s="12">
        <v>-0.16995628178119659</v>
      </c>
      <c r="O12" s="12">
        <v>-0.12805134057998657</v>
      </c>
      <c r="P12" s="12">
        <v>-9.9442094564437866E-2</v>
      </c>
      <c r="Q12" s="12">
        <v>-8.0713666975498199E-2</v>
      </c>
      <c r="R12" s="12">
        <v>-9.9703364074230194E-2</v>
      </c>
      <c r="S12" s="12">
        <v>-7.1082122623920441E-2</v>
      </c>
      <c r="T12" s="12">
        <v>2.4710513651371002E-2</v>
      </c>
      <c r="U12" s="12">
        <v>-5.3089708089828491E-2</v>
      </c>
    </row>
    <row r="13" spans="1:21" x14ac:dyDescent="0.2">
      <c r="A13" s="7" t="s">
        <v>13</v>
      </c>
      <c r="B13" s="12" t="s">
        <v>67</v>
      </c>
      <c r="C13" s="9" t="s">
        <v>67</v>
      </c>
      <c r="D13" s="12" t="s">
        <v>67</v>
      </c>
      <c r="E13" s="9" t="s">
        <v>67</v>
      </c>
      <c r="F13" s="12" t="s">
        <v>67</v>
      </c>
      <c r="G13" s="9" t="s">
        <v>67</v>
      </c>
      <c r="H13" s="12" t="s">
        <v>67</v>
      </c>
      <c r="I13" s="12" t="s">
        <v>67</v>
      </c>
      <c r="J13" s="12" t="s">
        <v>67</v>
      </c>
      <c r="K13" s="12">
        <v>-0.12850971519947052</v>
      </c>
      <c r="L13" s="12">
        <v>-0.34288203716278076</v>
      </c>
      <c r="M13" s="12">
        <v>-0.15951548516750336</v>
      </c>
      <c r="N13" s="12">
        <v>-0.12109877914190292</v>
      </c>
      <c r="O13" s="12">
        <v>-3.686634823679924E-2</v>
      </c>
      <c r="P13" s="12">
        <v>-7.0029877126216888E-2</v>
      </c>
      <c r="Q13" s="12">
        <v>-6.0669656842947006E-2</v>
      </c>
      <c r="R13" s="12">
        <v>2.1155165508389473E-2</v>
      </c>
      <c r="S13" s="12">
        <v>5.9799540787935257E-2</v>
      </c>
      <c r="T13" s="12">
        <v>0.12079322338104248</v>
      </c>
      <c r="U13" s="12">
        <v>0.22526928782463074</v>
      </c>
    </row>
    <row r="14" spans="1:21" x14ac:dyDescent="0.2">
      <c r="A14" s="7" t="s">
        <v>14</v>
      </c>
      <c r="B14" s="12">
        <v>-0.74255526065826416</v>
      </c>
      <c r="C14" s="9">
        <v>-0.79502087831497192</v>
      </c>
      <c r="D14" s="12">
        <v>-0.84748649597167969</v>
      </c>
      <c r="E14" s="9">
        <v>-0.86822876334190369</v>
      </c>
      <c r="F14" s="12">
        <v>-0.88897103071212769</v>
      </c>
      <c r="G14" s="9">
        <v>-0.76824015378952026</v>
      </c>
      <c r="H14" s="12">
        <v>-0.64750927686691284</v>
      </c>
      <c r="I14" s="12">
        <v>-0.59957528114318848</v>
      </c>
      <c r="J14" s="12">
        <v>-0.43618753552436829</v>
      </c>
      <c r="K14" s="12">
        <v>-0.55298638343811035</v>
      </c>
      <c r="L14" s="12">
        <v>-0.4466831386089325</v>
      </c>
      <c r="M14" s="12">
        <v>-0.34257611632347107</v>
      </c>
      <c r="N14" s="12">
        <v>-0.2920360267162323</v>
      </c>
      <c r="O14" s="12">
        <v>-0.1175612136721611</v>
      </c>
      <c r="P14" s="12">
        <v>-2.108658105134964E-2</v>
      </c>
      <c r="Q14" s="12">
        <v>2.6360031217336655E-2</v>
      </c>
      <c r="R14" s="12">
        <v>-6.6778063774108887E-2</v>
      </c>
      <c r="S14" s="12">
        <v>-6.4274325966835022E-2</v>
      </c>
      <c r="T14" s="12">
        <v>0.14468085765838623</v>
      </c>
      <c r="U14" s="12">
        <v>0.13581705093383789</v>
      </c>
    </row>
    <row r="15" spans="1:21" x14ac:dyDescent="0.2">
      <c r="A15" s="7" t="s">
        <v>15</v>
      </c>
      <c r="B15" s="12">
        <v>-1.5118836164474487</v>
      </c>
      <c r="C15" s="9">
        <v>-1.4492909908294678</v>
      </c>
      <c r="D15" s="12">
        <v>-1.3866983652114868</v>
      </c>
      <c r="E15" s="9">
        <v>-1.2604560256004333</v>
      </c>
      <c r="F15" s="12">
        <v>-1.1342136859893799</v>
      </c>
      <c r="G15" s="9">
        <v>-1.2219781875610352</v>
      </c>
      <c r="H15" s="12">
        <v>-1.3097426891326904</v>
      </c>
      <c r="I15" s="12">
        <v>-1.1202670335769653</v>
      </c>
      <c r="J15" s="12">
        <v>-1.0716774463653564</v>
      </c>
      <c r="K15" s="12">
        <v>-1.0930051803588867</v>
      </c>
      <c r="L15" s="12">
        <v>-1.082140326499939</v>
      </c>
      <c r="M15" s="12">
        <v>-1.1085189580917358</v>
      </c>
      <c r="N15" s="12">
        <v>-1.0680218935012817</v>
      </c>
      <c r="O15" s="12">
        <v>-1.0560311079025269</v>
      </c>
      <c r="P15" s="12">
        <v>-1.0150460004806519</v>
      </c>
      <c r="Q15" s="12">
        <v>-0.96590971946716309</v>
      </c>
      <c r="R15" s="12">
        <v>-0.99127322435379028</v>
      </c>
      <c r="S15" s="12">
        <v>-1.0526411533355713</v>
      </c>
      <c r="T15" s="12">
        <v>-1.0103247165679932</v>
      </c>
      <c r="U15" s="12">
        <v>-1.0061079263687134</v>
      </c>
    </row>
    <row r="16" spans="1:21" x14ac:dyDescent="0.2">
      <c r="A16" s="7" t="s">
        <v>16</v>
      </c>
      <c r="B16" s="12">
        <v>0.23185503482818604</v>
      </c>
      <c r="C16" s="9">
        <v>0.37723124027252197</v>
      </c>
      <c r="D16" s="12">
        <v>0.52260744571685791</v>
      </c>
      <c r="E16" s="9">
        <v>0.44279423356056213</v>
      </c>
      <c r="F16" s="12">
        <v>0.36298102140426636</v>
      </c>
      <c r="G16" s="9">
        <v>0.22507835179567337</v>
      </c>
      <c r="H16" s="12">
        <v>8.7175682187080383E-2</v>
      </c>
      <c r="I16" s="12">
        <v>3.0961481854319572E-2</v>
      </c>
      <c r="J16" s="12">
        <v>7.4550993740558624E-2</v>
      </c>
      <c r="K16" s="12">
        <v>0.27183231711387634</v>
      </c>
      <c r="L16" s="12">
        <v>0.30170595645904541</v>
      </c>
      <c r="M16" s="12">
        <v>0.32844951748847961</v>
      </c>
      <c r="N16" s="12">
        <v>0.27363106608390808</v>
      </c>
      <c r="O16" s="12">
        <v>0.29631257057189941</v>
      </c>
      <c r="P16" s="12">
        <v>0.3105185329914093</v>
      </c>
      <c r="Q16" s="12">
        <v>0.38227611780166626</v>
      </c>
      <c r="R16" s="12">
        <v>0.42667859792709351</v>
      </c>
      <c r="S16" s="12">
        <v>0.43581557273864746</v>
      </c>
      <c r="T16" s="12">
        <v>0.40796008706092834</v>
      </c>
      <c r="U16" s="12">
        <v>0.33028438687324524</v>
      </c>
    </row>
    <row r="17" spans="1:21" x14ac:dyDescent="0.2">
      <c r="A17" s="7" t="s">
        <v>17</v>
      </c>
      <c r="B17" s="12">
        <v>-1.498193621635437</v>
      </c>
      <c r="C17" s="9">
        <v>-1.744417667388916</v>
      </c>
      <c r="D17" s="12">
        <v>-1.990641713142395</v>
      </c>
      <c r="E17" s="9">
        <v>-1.9632260203361511</v>
      </c>
      <c r="F17" s="12">
        <v>-1.9358103275299072</v>
      </c>
      <c r="G17" s="9">
        <v>-1.9595901370048523</v>
      </c>
      <c r="H17" s="12">
        <v>-1.9833699464797974</v>
      </c>
      <c r="I17" s="12">
        <v>-1.9372235536575317</v>
      </c>
      <c r="J17" s="12">
        <v>-2.0141949653625488</v>
      </c>
      <c r="K17" s="12">
        <v>-1.972454309463501</v>
      </c>
      <c r="L17" s="12">
        <v>-2.1777825355529785</v>
      </c>
      <c r="M17" s="12">
        <v>-2.0734162330627441</v>
      </c>
      <c r="N17" s="12">
        <v>-2.0545787811279297</v>
      </c>
      <c r="O17" s="12">
        <v>-2.0338878631591797</v>
      </c>
      <c r="P17" s="12">
        <v>-2.0780689716339111</v>
      </c>
      <c r="Q17" s="12">
        <v>-2.0494518280029297</v>
      </c>
      <c r="R17" s="12">
        <v>-2.0840637683868408</v>
      </c>
      <c r="S17" s="12">
        <v>-2.1063413619995117</v>
      </c>
      <c r="T17" s="12">
        <v>-2.0888979434967041</v>
      </c>
      <c r="U17" s="12">
        <v>-2.091221809387207</v>
      </c>
    </row>
    <row r="18" spans="1:21" x14ac:dyDescent="0.2">
      <c r="A18" s="7" t="s">
        <v>18</v>
      </c>
      <c r="B18" s="12">
        <v>-0.31601622700691223</v>
      </c>
      <c r="C18" s="9">
        <v>-0.52903352677822113</v>
      </c>
      <c r="D18" s="12">
        <v>-0.74205082654953003</v>
      </c>
      <c r="E18" s="9">
        <v>-0.63238620758056641</v>
      </c>
      <c r="F18" s="12">
        <v>-0.52272158861160278</v>
      </c>
      <c r="G18" s="9">
        <v>-0.55460229516029358</v>
      </c>
      <c r="H18" s="12">
        <v>-0.58648300170898438</v>
      </c>
      <c r="I18" s="12">
        <v>-0.56235462427139282</v>
      </c>
      <c r="J18" s="12">
        <v>-0.39058643579483032</v>
      </c>
      <c r="K18" s="12">
        <v>-0.49733030796051025</v>
      </c>
      <c r="L18" s="12">
        <v>-0.51011186838150024</v>
      </c>
      <c r="M18" s="12">
        <v>-0.4266679584980011</v>
      </c>
      <c r="N18" s="12">
        <v>-0.51803028583526611</v>
      </c>
      <c r="O18" s="12">
        <v>-0.56522220373153687</v>
      </c>
      <c r="P18" s="12">
        <v>-0.51566362380981445</v>
      </c>
      <c r="Q18" s="12">
        <v>-0.60582888126373291</v>
      </c>
      <c r="R18" s="12">
        <v>-0.59771984815597534</v>
      </c>
      <c r="S18" s="12">
        <v>-0.62862879037857056</v>
      </c>
      <c r="T18" s="12">
        <v>-0.62564897537231445</v>
      </c>
      <c r="U18" s="12">
        <v>-0.5797652006149292</v>
      </c>
    </row>
    <row r="19" spans="1:21" x14ac:dyDescent="0.2">
      <c r="A19" s="7" t="s">
        <v>19</v>
      </c>
      <c r="B19" s="12">
        <v>-1.8784887790679932</v>
      </c>
      <c r="C19" s="9">
        <v>-2.0138493776321411</v>
      </c>
      <c r="D19" s="12">
        <v>-2.1492099761962891</v>
      </c>
      <c r="E19" s="9">
        <v>-2.1236354112625122</v>
      </c>
      <c r="F19" s="12">
        <v>-2.0980608463287354</v>
      </c>
      <c r="G19" s="9">
        <v>-1.8353207111358643</v>
      </c>
      <c r="H19" s="12">
        <v>-1.5725805759429932</v>
      </c>
      <c r="I19" s="12">
        <v>-1.5322099924087524</v>
      </c>
      <c r="J19" s="12">
        <v>-1.6363347768783569</v>
      </c>
      <c r="K19" s="12">
        <v>-1.59306800365448</v>
      </c>
      <c r="L19" s="12">
        <v>-1.6192996501922607</v>
      </c>
      <c r="M19" s="12">
        <v>-1.4917391538619995</v>
      </c>
      <c r="N19" s="12">
        <v>-1.3703427314758301</v>
      </c>
      <c r="O19" s="12">
        <v>-1.4919283390045166</v>
      </c>
      <c r="P19" s="12">
        <v>-1.5801771879196167</v>
      </c>
      <c r="Q19" s="12">
        <v>-1.5839598178863525</v>
      </c>
      <c r="R19" s="12">
        <v>-1.5941258668899536</v>
      </c>
      <c r="S19" s="12">
        <v>-1.6156853437423706</v>
      </c>
      <c r="T19" s="12">
        <v>-1.7379997968673706</v>
      </c>
      <c r="U19" s="12">
        <v>-1.6853983402252197</v>
      </c>
    </row>
    <row r="20" spans="1:21" x14ac:dyDescent="0.2">
      <c r="A20" s="1" t="s">
        <v>66</v>
      </c>
      <c r="B20" s="13">
        <f>AVERAGE(B2:B19)</f>
        <v>-0.6963558082934469</v>
      </c>
      <c r="C20" s="9">
        <f t="shared" ref="C20:G21" si="0">AVERAGE(D20, B20)</f>
        <v>-0.71576338273007423</v>
      </c>
      <c r="D20" s="13">
        <f t="shared" ref="D20:U20" si="1">AVERAGE(D2:D19)</f>
        <v>-0.73517095716670156</v>
      </c>
      <c r="E20" s="9">
        <f t="shared" ref="E20" si="2">AVERAGE(F20, D20)</f>
        <v>-0.71880801906809211</v>
      </c>
      <c r="F20" s="13">
        <f t="shared" si="1"/>
        <v>-0.70244508096948266</v>
      </c>
      <c r="G20" s="9">
        <f t="shared" ref="G20" si="3">AVERAGE(H20, F20)</f>
        <v>-0.70775989553658292</v>
      </c>
      <c r="H20" s="13">
        <f t="shared" si="1"/>
        <v>-0.71307471010368317</v>
      </c>
      <c r="I20" s="13">
        <f t="shared" si="1"/>
        <v>-0.6656117393868044</v>
      </c>
      <c r="J20" s="13">
        <f t="shared" si="1"/>
        <v>-0.57876721885986626</v>
      </c>
      <c r="K20" s="13">
        <f t="shared" si="1"/>
        <v>-0.6270230894579607</v>
      </c>
      <c r="L20" s="13">
        <f t="shared" si="1"/>
        <v>-0.57584001934703655</v>
      </c>
      <c r="M20" s="13">
        <f t="shared" si="1"/>
        <v>-0.42858188785612583</v>
      </c>
      <c r="N20" s="13">
        <f t="shared" si="1"/>
        <v>-0.36586869533898103</v>
      </c>
      <c r="O20" s="13">
        <f t="shared" si="1"/>
        <v>-0.32558453807400334</v>
      </c>
      <c r="P20" s="13">
        <f t="shared" si="1"/>
        <v>-0.32702425577574307</v>
      </c>
      <c r="Q20" s="13">
        <f t="shared" si="1"/>
        <v>-0.31457424474259216</v>
      </c>
      <c r="R20" s="13">
        <f t="shared" si="1"/>
        <v>-0.31838542233324713</v>
      </c>
      <c r="S20" s="13">
        <f t="shared" si="1"/>
        <v>-0.32155046239495277</v>
      </c>
      <c r="T20" s="13">
        <f t="shared" si="1"/>
        <v>-0.28881708987885052</v>
      </c>
      <c r="U20" s="13">
        <f t="shared" si="1"/>
        <v>-0.28523738992710906</v>
      </c>
    </row>
    <row r="21" spans="1:21" x14ac:dyDescent="0.2">
      <c r="A21" s="1" t="s">
        <v>68</v>
      </c>
      <c r="B21" s="13">
        <v>1.0816334185323544</v>
      </c>
      <c r="C21" s="9">
        <f t="shared" si="0"/>
        <v>1.0671903427158083</v>
      </c>
      <c r="D21" s="13">
        <v>1.0527472668992621</v>
      </c>
      <c r="E21" s="9">
        <f t="shared" si="0"/>
        <v>1.0672804227631008</v>
      </c>
      <c r="F21" s="13">
        <v>1.0818135786269392</v>
      </c>
      <c r="G21" s="9">
        <f t="shared" si="0"/>
        <v>1.146647293852376</v>
      </c>
      <c r="H21" s="13">
        <v>1.211481009077813</v>
      </c>
      <c r="I21" s="13">
        <v>1.2062681043254477</v>
      </c>
      <c r="J21" s="13">
        <v>1.2368593742804868</v>
      </c>
      <c r="K21" s="13">
        <v>1.1927833354898862</v>
      </c>
      <c r="L21" s="13">
        <v>1.2053157155002867</v>
      </c>
      <c r="M21" s="13">
        <v>1.2421333055411066</v>
      </c>
      <c r="N21" s="13">
        <v>1.2604942790099554</v>
      </c>
      <c r="O21" s="13">
        <v>1.2401634390865053</v>
      </c>
      <c r="P21" s="13">
        <v>1.2271726429462433</v>
      </c>
      <c r="Q21" s="13">
        <v>1.1871463283896446</v>
      </c>
      <c r="R21" s="13">
        <v>1.1767376725162779</v>
      </c>
      <c r="S21" s="13">
        <v>1.183753146656922</v>
      </c>
      <c r="T21" s="13">
        <v>1.166262193449906</v>
      </c>
      <c r="U21" s="13">
        <v>1.1745129270212991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F4" sqref="F4"/>
    </sheetView>
  </sheetViews>
  <sheetFormatPr baseColWidth="10" defaultRowHeight="16" x14ac:dyDescent="0.2"/>
  <cols>
    <col min="1" max="1" width="22.1640625" customWidth="1"/>
    <col min="2" max="21" width="8" customWidth="1"/>
  </cols>
  <sheetData>
    <row r="1" spans="1:21" x14ac:dyDescent="0.2">
      <c r="A1" s="3" t="s">
        <v>43</v>
      </c>
      <c r="B1" s="10" t="s">
        <v>24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30</v>
      </c>
      <c r="I1" s="10" t="s">
        <v>31</v>
      </c>
      <c r="J1" s="10" t="s">
        <v>32</v>
      </c>
      <c r="K1" s="10" t="s">
        <v>33</v>
      </c>
      <c r="L1" s="10" t="s">
        <v>34</v>
      </c>
      <c r="M1" s="10" t="s">
        <v>35</v>
      </c>
      <c r="N1" s="10" t="s">
        <v>36</v>
      </c>
      <c r="O1" s="10" t="s">
        <v>37</v>
      </c>
      <c r="P1" s="10" t="s">
        <v>38</v>
      </c>
      <c r="Q1" s="10" t="s">
        <v>39</v>
      </c>
      <c r="R1" s="10" t="s">
        <v>40</v>
      </c>
      <c r="S1" s="10" t="s">
        <v>41</v>
      </c>
      <c r="T1" s="10" t="s">
        <v>42</v>
      </c>
      <c r="U1" s="10" t="s">
        <v>44</v>
      </c>
    </row>
    <row r="2" spans="1:21" x14ac:dyDescent="0.2">
      <c r="A2" t="s">
        <v>4</v>
      </c>
      <c r="B2" s="19"/>
      <c r="C2" s="19"/>
      <c r="D2" s="19"/>
      <c r="E2" s="19">
        <v>5.2</v>
      </c>
      <c r="F2" s="19">
        <v>5.2</v>
      </c>
      <c r="G2" s="19">
        <v>5.7</v>
      </c>
      <c r="H2" s="19">
        <v>5.7</v>
      </c>
      <c r="I2" s="19">
        <v>5.7</v>
      </c>
      <c r="J2" s="19">
        <v>6.4</v>
      </c>
      <c r="K2" s="19">
        <v>7.1</v>
      </c>
      <c r="L2" s="19">
        <v>7.1</v>
      </c>
      <c r="M2" s="19">
        <v>7.1</v>
      </c>
      <c r="N2" s="19">
        <v>7.1</v>
      </c>
      <c r="O2" s="19">
        <v>16.399999999999999</v>
      </c>
      <c r="P2" s="19">
        <v>16.399999999999999</v>
      </c>
      <c r="Q2" s="19">
        <v>15.7</v>
      </c>
      <c r="R2" s="19">
        <v>15.7</v>
      </c>
      <c r="S2" s="19">
        <v>17.899999999999999</v>
      </c>
      <c r="T2" s="19">
        <v>20</v>
      </c>
      <c r="U2" s="19">
        <v>20.7</v>
      </c>
    </row>
    <row r="3" spans="1:21" x14ac:dyDescent="0.2">
      <c r="A3" t="s">
        <v>5</v>
      </c>
      <c r="B3" s="19"/>
      <c r="C3" s="19">
        <v>6.3</v>
      </c>
      <c r="D3" s="19">
        <v>6.3</v>
      </c>
      <c r="E3" s="19">
        <v>3.1</v>
      </c>
      <c r="F3" s="19">
        <v>3.1</v>
      </c>
      <c r="G3" s="19">
        <v>3.1</v>
      </c>
      <c r="H3" s="19">
        <v>3.1</v>
      </c>
      <c r="I3" s="19">
        <v>4.5999999999999996</v>
      </c>
      <c r="J3" s="19">
        <v>5.3</v>
      </c>
      <c r="K3" s="19">
        <v>5.3</v>
      </c>
      <c r="L3" s="19">
        <v>5.3</v>
      </c>
      <c r="M3" s="19">
        <v>9.1999999999999993</v>
      </c>
      <c r="N3" s="19">
        <v>8.4</v>
      </c>
      <c r="O3" s="19">
        <v>9.1999999999999993</v>
      </c>
      <c r="P3" s="19">
        <v>9.1999999999999993</v>
      </c>
      <c r="Q3" s="19">
        <v>8.4</v>
      </c>
      <c r="R3" s="19">
        <v>10.7</v>
      </c>
      <c r="S3" s="19">
        <v>10.7</v>
      </c>
      <c r="T3" s="19">
        <v>10.7</v>
      </c>
      <c r="U3" s="19">
        <v>10.7</v>
      </c>
    </row>
    <row r="4" spans="1:21" x14ac:dyDescent="0.2">
      <c r="A4" t="s">
        <v>6</v>
      </c>
      <c r="B4" s="19"/>
      <c r="C4" s="19">
        <v>12</v>
      </c>
      <c r="D4" s="19">
        <v>12</v>
      </c>
      <c r="E4" s="19">
        <v>12</v>
      </c>
      <c r="F4" s="19"/>
      <c r="G4" s="19">
        <v>10.5</v>
      </c>
      <c r="H4" s="19">
        <v>10.5</v>
      </c>
      <c r="I4" s="19">
        <v>10.5</v>
      </c>
      <c r="J4" s="19">
        <v>10.5</v>
      </c>
      <c r="K4" s="19">
        <v>13</v>
      </c>
      <c r="L4" s="19">
        <v>11.3</v>
      </c>
      <c r="M4" s="19">
        <v>11.4</v>
      </c>
      <c r="N4" s="19">
        <v>11.4</v>
      </c>
      <c r="O4" s="19">
        <v>11.4</v>
      </c>
      <c r="P4" s="19">
        <v>16</v>
      </c>
      <c r="Q4" s="19">
        <v>16</v>
      </c>
      <c r="R4" s="19">
        <v>16</v>
      </c>
      <c r="S4" s="19">
        <v>16</v>
      </c>
      <c r="T4" s="19">
        <v>15.6</v>
      </c>
      <c r="U4" s="19">
        <v>16.899999999999999</v>
      </c>
    </row>
    <row r="5" spans="1:21" x14ac:dyDescent="0.2">
      <c r="A5" t="s">
        <v>7</v>
      </c>
      <c r="B5" s="19"/>
      <c r="C5" s="19"/>
      <c r="D5" s="19"/>
      <c r="E5" s="19"/>
      <c r="F5" s="19"/>
      <c r="G5" s="19">
        <v>10.3</v>
      </c>
      <c r="H5" s="19">
        <v>10.3</v>
      </c>
      <c r="I5" s="19">
        <v>10.3</v>
      </c>
      <c r="J5" s="19">
        <v>29.4</v>
      </c>
      <c r="K5" s="19">
        <v>29.1</v>
      </c>
      <c r="L5" s="19">
        <v>29.1</v>
      </c>
      <c r="M5" s="19">
        <v>29.1</v>
      </c>
      <c r="N5" s="19">
        <v>31.8</v>
      </c>
      <c r="O5" s="19">
        <v>31.8</v>
      </c>
      <c r="P5" s="19">
        <v>31.8</v>
      </c>
      <c r="Q5" s="19">
        <v>31.8</v>
      </c>
      <c r="R5" s="19">
        <v>26.6</v>
      </c>
      <c r="S5" s="19">
        <v>26.6</v>
      </c>
      <c r="T5" s="19">
        <v>26.6</v>
      </c>
      <c r="U5" s="19">
        <v>27.3</v>
      </c>
    </row>
    <row r="6" spans="1:21" x14ac:dyDescent="0.2">
      <c r="A6" t="s">
        <v>20</v>
      </c>
      <c r="B6" s="19"/>
      <c r="C6" s="19"/>
      <c r="D6" s="19"/>
      <c r="E6" s="19"/>
      <c r="F6" s="19"/>
      <c r="G6" s="19">
        <v>7.1</v>
      </c>
      <c r="H6" s="19"/>
      <c r="I6" s="19">
        <v>16.7</v>
      </c>
      <c r="J6" s="19">
        <v>16.7</v>
      </c>
      <c r="K6" s="19">
        <v>16.7</v>
      </c>
      <c r="L6" s="19">
        <v>14.3</v>
      </c>
      <c r="M6" s="19">
        <v>11.9</v>
      </c>
      <c r="N6" s="19">
        <v>11.9</v>
      </c>
      <c r="O6" s="19">
        <v>19</v>
      </c>
      <c r="P6" s="19">
        <v>16.7</v>
      </c>
      <c r="Q6" s="19">
        <v>21.4</v>
      </c>
      <c r="R6" s="19">
        <v>21.4</v>
      </c>
      <c r="S6" s="19">
        <v>21.4</v>
      </c>
      <c r="T6" s="19">
        <v>21.4</v>
      </c>
      <c r="U6" s="19">
        <v>21.4</v>
      </c>
    </row>
    <row r="7" spans="1:21" x14ac:dyDescent="0.2">
      <c r="A7" t="s">
        <v>8</v>
      </c>
      <c r="B7" s="19"/>
      <c r="C7" s="19">
        <v>6.9</v>
      </c>
      <c r="D7" s="19">
        <v>6.9</v>
      </c>
      <c r="E7" s="19"/>
      <c r="F7" s="19">
        <v>7.2</v>
      </c>
      <c r="G7" s="19">
        <v>7.2</v>
      </c>
      <c r="H7" s="19">
        <v>7.2</v>
      </c>
      <c r="I7" s="19">
        <v>7.2</v>
      </c>
      <c r="J7" s="19">
        <v>9.4</v>
      </c>
      <c r="K7" s="19">
        <v>9.4</v>
      </c>
      <c r="L7" s="19">
        <v>9.4</v>
      </c>
      <c r="M7" s="19">
        <v>9.4</v>
      </c>
      <c r="N7" s="19">
        <v>6</v>
      </c>
      <c r="O7" s="19">
        <v>5.0999999999999996</v>
      </c>
      <c r="P7" s="19">
        <v>6.5</v>
      </c>
      <c r="Q7" s="19">
        <v>6.6</v>
      </c>
      <c r="R7" s="19">
        <v>12</v>
      </c>
      <c r="S7" s="19">
        <v>12</v>
      </c>
      <c r="T7" s="19">
        <v>12</v>
      </c>
      <c r="U7" s="19">
        <v>11.3</v>
      </c>
    </row>
    <row r="8" spans="1:21" x14ac:dyDescent="0.2">
      <c r="A8" t="s">
        <v>9</v>
      </c>
      <c r="B8" s="19"/>
      <c r="C8" s="19">
        <v>13.4</v>
      </c>
      <c r="D8" s="19">
        <v>13.4</v>
      </c>
      <c r="E8" s="19">
        <v>10.8</v>
      </c>
      <c r="F8" s="19">
        <v>10.4</v>
      </c>
      <c r="G8" s="19">
        <v>10.4</v>
      </c>
      <c r="H8" s="19">
        <v>10.4</v>
      </c>
      <c r="I8" s="19">
        <v>10.4</v>
      </c>
      <c r="J8" s="19">
        <v>10.4</v>
      </c>
      <c r="K8" s="19">
        <v>10.4</v>
      </c>
      <c r="L8" s="19">
        <v>10.4</v>
      </c>
      <c r="M8" s="19">
        <v>15.9</v>
      </c>
      <c r="N8" s="19">
        <v>15.9</v>
      </c>
      <c r="O8" s="19">
        <v>17.8</v>
      </c>
      <c r="P8" s="19">
        <v>17.8</v>
      </c>
      <c r="Q8" s="19">
        <v>17.8</v>
      </c>
      <c r="R8" s="19">
        <v>24.3</v>
      </c>
      <c r="S8" s="19">
        <v>24.3</v>
      </c>
      <c r="T8" s="19">
        <v>25.2</v>
      </c>
      <c r="U8" s="19">
        <v>26.2</v>
      </c>
    </row>
    <row r="9" spans="1:21" x14ac:dyDescent="0.2">
      <c r="A9" t="s">
        <v>10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</row>
    <row r="10" spans="1:21" x14ac:dyDescent="0.2">
      <c r="A10" t="s">
        <v>21</v>
      </c>
      <c r="B10" s="19"/>
      <c r="C10" s="19">
        <v>1.4</v>
      </c>
      <c r="D10" s="19">
        <v>1.4</v>
      </c>
      <c r="E10" s="19">
        <v>1.4</v>
      </c>
      <c r="F10" s="19">
        <v>2.2999999999999998</v>
      </c>
      <c r="G10" s="19">
        <v>10</v>
      </c>
      <c r="H10" s="19">
        <v>10</v>
      </c>
      <c r="I10" s="19">
        <v>10</v>
      </c>
      <c r="J10" s="19">
        <v>10</v>
      </c>
      <c r="K10" s="19">
        <v>0</v>
      </c>
      <c r="L10" s="19">
        <v>0</v>
      </c>
      <c r="M10" s="19">
        <v>25.6</v>
      </c>
      <c r="N10" s="19">
        <v>25.6</v>
      </c>
      <c r="O10" s="19">
        <v>25.6</v>
      </c>
      <c r="P10" s="19">
        <v>23.3</v>
      </c>
      <c r="Q10" s="19">
        <v>23.3</v>
      </c>
      <c r="R10" s="19">
        <v>23.3</v>
      </c>
      <c r="S10" s="19">
        <v>23.3</v>
      </c>
      <c r="T10" s="19">
        <v>23.3</v>
      </c>
      <c r="U10" s="19">
        <v>19.2</v>
      </c>
    </row>
    <row r="11" spans="1:21" x14ac:dyDescent="0.2">
      <c r="A11" t="s">
        <v>11</v>
      </c>
      <c r="B11" s="19"/>
      <c r="C11" s="19">
        <v>3.3</v>
      </c>
      <c r="D11" s="19">
        <v>3.3</v>
      </c>
      <c r="E11" s="19">
        <v>7.5</v>
      </c>
      <c r="F11" s="19">
        <v>6.7</v>
      </c>
      <c r="G11" s="19">
        <v>6.7</v>
      </c>
      <c r="H11" s="19">
        <v>17.5</v>
      </c>
      <c r="I11" s="19">
        <v>18.3</v>
      </c>
      <c r="J11" s="19">
        <v>19.2</v>
      </c>
      <c r="K11" s="19">
        <v>19.2</v>
      </c>
      <c r="L11" s="19">
        <v>28.3</v>
      </c>
      <c r="M11" s="19">
        <v>29.2</v>
      </c>
      <c r="N11" s="19">
        <v>31.7</v>
      </c>
      <c r="O11" s="19">
        <v>32.5</v>
      </c>
      <c r="P11" s="19">
        <v>32.5</v>
      </c>
      <c r="Q11" s="19">
        <v>30.9</v>
      </c>
      <c r="R11" s="19">
        <v>32.5</v>
      </c>
      <c r="S11" s="19">
        <v>34.1</v>
      </c>
      <c r="T11" s="19">
        <v>33.299999999999997</v>
      </c>
      <c r="U11" s="19">
        <v>33.299999999999997</v>
      </c>
    </row>
    <row r="12" spans="1:21" x14ac:dyDescent="0.2">
      <c r="A12" t="s">
        <v>12</v>
      </c>
      <c r="B12" s="19"/>
      <c r="C12" s="19">
        <v>4.8</v>
      </c>
      <c r="D12" s="19"/>
      <c r="E12" s="19">
        <v>8.9</v>
      </c>
      <c r="F12" s="19">
        <v>7.9</v>
      </c>
      <c r="G12" s="19">
        <v>12.9</v>
      </c>
      <c r="H12" s="19">
        <v>12.9</v>
      </c>
      <c r="I12" s="19">
        <v>12.9</v>
      </c>
      <c r="J12" s="19">
        <v>15.8</v>
      </c>
      <c r="K12" s="19">
        <v>21.8</v>
      </c>
      <c r="L12" s="19">
        <v>21.8</v>
      </c>
      <c r="M12" s="19">
        <v>21.8</v>
      </c>
      <c r="N12" s="19">
        <v>21.8</v>
      </c>
      <c r="O12" s="19">
        <v>23.8</v>
      </c>
      <c r="P12" s="19">
        <v>18.8</v>
      </c>
      <c r="Q12" s="19">
        <v>19.8</v>
      </c>
      <c r="R12" s="19">
        <v>19.8</v>
      </c>
      <c r="S12" s="19">
        <v>19.8</v>
      </c>
      <c r="T12" s="19">
        <v>17.8</v>
      </c>
      <c r="U12" s="19">
        <v>21.8</v>
      </c>
    </row>
    <row r="13" spans="1:21" x14ac:dyDescent="0.2">
      <c r="A13" t="s">
        <v>13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>
        <v>8.6</v>
      </c>
      <c r="M13" s="19">
        <v>11.1</v>
      </c>
      <c r="N13" s="19">
        <v>11.1</v>
      </c>
      <c r="O13" s="19">
        <v>11.1</v>
      </c>
      <c r="P13" s="19">
        <v>11.1</v>
      </c>
      <c r="Q13" s="19">
        <v>12.3</v>
      </c>
      <c r="R13" s="19">
        <v>17.3</v>
      </c>
      <c r="S13" s="19">
        <v>16</v>
      </c>
      <c r="T13" s="19">
        <v>17.3</v>
      </c>
      <c r="U13" s="19">
        <v>17.3</v>
      </c>
    </row>
    <row r="14" spans="1:21" x14ac:dyDescent="0.2">
      <c r="A14" t="s">
        <v>14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>
        <v>12</v>
      </c>
      <c r="M14" s="19">
        <v>20.399999999999999</v>
      </c>
      <c r="N14" s="19">
        <v>21.6</v>
      </c>
      <c r="O14" s="19">
        <v>21.6</v>
      </c>
      <c r="P14" s="19">
        <v>21.6</v>
      </c>
      <c r="Q14" s="19">
        <v>22</v>
      </c>
      <c r="R14" s="19">
        <v>33.200000000000003</v>
      </c>
      <c r="S14" s="19">
        <v>33.200000000000003</v>
      </c>
      <c r="T14" s="19">
        <v>34</v>
      </c>
      <c r="U14" s="19">
        <v>34</v>
      </c>
    </row>
    <row r="15" spans="1:21" x14ac:dyDescent="0.2">
      <c r="A15" t="s">
        <v>15</v>
      </c>
      <c r="B15" s="19"/>
      <c r="C15" s="19">
        <v>2.8</v>
      </c>
      <c r="D15" s="19">
        <v>2.8</v>
      </c>
      <c r="E15" s="19">
        <v>2.8</v>
      </c>
      <c r="F15" s="19">
        <v>15</v>
      </c>
      <c r="G15" s="19">
        <v>12.7</v>
      </c>
      <c r="H15" s="19">
        <v>12.7</v>
      </c>
      <c r="I15" s="19">
        <v>12.7</v>
      </c>
      <c r="J15" s="19">
        <v>12.7</v>
      </c>
      <c r="K15" s="19">
        <v>17.5</v>
      </c>
      <c r="L15" s="19">
        <v>17.5</v>
      </c>
      <c r="M15" s="19">
        <v>17.5</v>
      </c>
      <c r="N15" s="19">
        <v>17.5</v>
      </c>
      <c r="O15" s="19">
        <v>17.5</v>
      </c>
      <c r="P15" s="19">
        <v>19</v>
      </c>
      <c r="Q15" s="19">
        <v>19</v>
      </c>
      <c r="R15" s="19">
        <v>19</v>
      </c>
      <c r="S15" s="19">
        <v>19</v>
      </c>
      <c r="T15" s="19">
        <v>16.899999999999999</v>
      </c>
      <c r="U15" s="19">
        <v>19</v>
      </c>
    </row>
    <row r="16" spans="1:21" x14ac:dyDescent="0.2">
      <c r="A16" t="s">
        <v>16</v>
      </c>
      <c r="B16" s="19"/>
      <c r="C16" s="19">
        <v>2.4</v>
      </c>
      <c r="D16" s="19">
        <v>2.4</v>
      </c>
      <c r="E16" s="19">
        <v>4.2</v>
      </c>
      <c r="F16" s="19">
        <v>4.2</v>
      </c>
      <c r="G16" s="19">
        <v>4.2</v>
      </c>
      <c r="H16" s="19"/>
      <c r="I16" s="19">
        <v>4.4000000000000004</v>
      </c>
      <c r="J16" s="19">
        <v>4.4000000000000004</v>
      </c>
      <c r="K16" s="19">
        <v>4.4000000000000004</v>
      </c>
      <c r="L16" s="19">
        <v>4.4000000000000004</v>
      </c>
      <c r="M16" s="19">
        <v>9.1</v>
      </c>
      <c r="N16" s="19">
        <v>9.1</v>
      </c>
      <c r="O16" s="19">
        <v>9.1</v>
      </c>
      <c r="P16" s="19">
        <v>9.1</v>
      </c>
      <c r="Q16" s="19">
        <v>14.2</v>
      </c>
      <c r="R16" s="19">
        <v>14.2</v>
      </c>
      <c r="S16" s="19">
        <v>14.4</v>
      </c>
      <c r="T16" s="19">
        <v>14.4</v>
      </c>
      <c r="U16" s="19">
        <v>14.9</v>
      </c>
    </row>
    <row r="17" spans="1:21" x14ac:dyDescent="0.2">
      <c r="A17" t="s">
        <v>17</v>
      </c>
      <c r="B17" s="19"/>
      <c r="C17" s="19">
        <v>18</v>
      </c>
      <c r="D17" s="19">
        <v>18</v>
      </c>
      <c r="E17" s="19"/>
      <c r="F17" s="19">
        <v>26</v>
      </c>
      <c r="G17" s="19">
        <v>26</v>
      </c>
      <c r="H17" s="19">
        <v>26</v>
      </c>
      <c r="I17" s="19">
        <v>26</v>
      </c>
      <c r="J17" s="19"/>
      <c r="K17" s="19">
        <v>16</v>
      </c>
      <c r="L17" s="19">
        <v>16</v>
      </c>
      <c r="M17" s="19">
        <v>16</v>
      </c>
      <c r="N17" s="19"/>
      <c r="O17" s="19">
        <v>16.8</v>
      </c>
      <c r="P17" s="19">
        <v>16.8</v>
      </c>
      <c r="Q17" s="19">
        <v>16.8</v>
      </c>
      <c r="R17" s="19">
        <v>16.8</v>
      </c>
      <c r="S17" s="19">
        <v>16.8</v>
      </c>
      <c r="T17" s="19">
        <v>26.4</v>
      </c>
      <c r="U17" s="19">
        <v>25.8</v>
      </c>
    </row>
    <row r="18" spans="1:21" x14ac:dyDescent="0.2">
      <c r="A18" t="s">
        <v>18</v>
      </c>
      <c r="B18" s="19"/>
      <c r="C18" s="19">
        <v>3.8</v>
      </c>
      <c r="D18" s="19"/>
      <c r="E18" s="19">
        <v>7.8</v>
      </c>
      <c r="F18" s="19">
        <v>7.8</v>
      </c>
      <c r="G18" s="19">
        <v>7.8</v>
      </c>
      <c r="H18" s="19"/>
      <c r="I18" s="19">
        <v>5.3</v>
      </c>
      <c r="J18" s="19">
        <v>5.3</v>
      </c>
      <c r="K18" s="19">
        <v>5.3</v>
      </c>
      <c r="L18" s="19">
        <v>8.6999999999999993</v>
      </c>
      <c r="M18" s="19">
        <v>8.1999999999999993</v>
      </c>
      <c r="N18" s="19">
        <v>8.1999999999999993</v>
      </c>
      <c r="O18" s="19">
        <v>8</v>
      </c>
      <c r="P18" s="19">
        <v>8</v>
      </c>
      <c r="Q18" s="19">
        <v>8</v>
      </c>
      <c r="R18" s="19">
        <v>9.4</v>
      </c>
      <c r="S18" s="19">
        <v>9.4</v>
      </c>
      <c r="T18" s="19">
        <v>11.7</v>
      </c>
      <c r="U18" s="19">
        <v>12.1</v>
      </c>
    </row>
    <row r="19" spans="1:21" x14ac:dyDescent="0.2">
      <c r="A19" t="s">
        <v>19</v>
      </c>
      <c r="B19" s="19"/>
      <c r="C19" s="19">
        <v>6</v>
      </c>
      <c r="D19" s="19">
        <v>6</v>
      </c>
      <c r="E19" s="19"/>
      <c r="F19" s="19">
        <v>7.2</v>
      </c>
      <c r="G19" s="19">
        <v>7.2</v>
      </c>
      <c r="H19" s="19">
        <v>7.2</v>
      </c>
      <c r="I19" s="19">
        <v>7.2</v>
      </c>
      <c r="J19" s="19">
        <v>17.5</v>
      </c>
      <c r="K19" s="19">
        <v>17.5</v>
      </c>
      <c r="L19" s="19">
        <v>17.5</v>
      </c>
      <c r="M19" s="19">
        <v>17.5</v>
      </c>
      <c r="N19" s="19">
        <v>17.5</v>
      </c>
      <c r="O19" s="19">
        <v>22</v>
      </c>
      <c r="P19" s="19">
        <v>22</v>
      </c>
      <c r="Q19" s="19">
        <v>22</v>
      </c>
      <c r="R19" s="19">
        <v>22</v>
      </c>
      <c r="S19" s="19">
        <v>22</v>
      </c>
      <c r="T19" s="19">
        <v>22</v>
      </c>
      <c r="U19" s="19">
        <v>16</v>
      </c>
    </row>
    <row r="20" spans="1:21" x14ac:dyDescent="0.2">
      <c r="A20" t="s">
        <v>66</v>
      </c>
      <c r="B20" s="19"/>
      <c r="C20" s="19">
        <v>6.758333333333332</v>
      </c>
      <c r="D20" s="19">
        <v>7.25</v>
      </c>
      <c r="E20" s="19">
        <v>6.3699999999999992</v>
      </c>
      <c r="F20" s="19">
        <v>8.5833333333333339</v>
      </c>
      <c r="G20" s="19">
        <v>9.4533333333333349</v>
      </c>
      <c r="H20" s="19">
        <v>11.125</v>
      </c>
      <c r="I20" s="19">
        <v>10.813333333333334</v>
      </c>
      <c r="J20" s="19">
        <v>12.357142857142859</v>
      </c>
      <c r="K20" s="19">
        <v>12.846666666666669</v>
      </c>
      <c r="L20" s="19">
        <v>13.041176470588235</v>
      </c>
      <c r="M20" s="19">
        <v>15.905882352941175</v>
      </c>
      <c r="N20" s="19">
        <v>16.037500000000001</v>
      </c>
      <c r="O20" s="19">
        <v>17.570588235294117</v>
      </c>
      <c r="P20" s="19">
        <v>17.44705882352941</v>
      </c>
      <c r="Q20" s="19">
        <v>18.000000000000004</v>
      </c>
      <c r="R20" s="19">
        <v>19.658823529411762</v>
      </c>
      <c r="S20" s="19">
        <v>19.817647058823528</v>
      </c>
      <c r="T20" s="19">
        <v>20.505882352941175</v>
      </c>
      <c r="U20" s="19">
        <v>20.464705882352945</v>
      </c>
    </row>
    <row r="21" spans="1:21" x14ac:dyDescent="0.2">
      <c r="A21" t="s">
        <v>68</v>
      </c>
      <c r="B21" s="19"/>
      <c r="C21" s="19">
        <v>16.285714285714285</v>
      </c>
      <c r="D21" s="19">
        <v>16.5</v>
      </c>
      <c r="E21" s="19">
        <v>17.507407407407406</v>
      </c>
      <c r="F21" s="19">
        <v>19.246153846153845</v>
      </c>
      <c r="G21" s="19">
        <v>18.955555555555552</v>
      </c>
      <c r="H21" s="19">
        <v>19.792592592592591</v>
      </c>
      <c r="I21" s="19">
        <v>21.140740740740739</v>
      </c>
      <c r="J21" s="19">
        <v>22.432142857142857</v>
      </c>
      <c r="K21" s="19">
        <v>22.307142857142857</v>
      </c>
      <c r="L21" s="19">
        <v>22.610714285714288</v>
      </c>
      <c r="M21" s="19">
        <v>23.364285714285717</v>
      </c>
      <c r="N21" s="19">
        <v>23.299999999999994</v>
      </c>
      <c r="O21" s="19">
        <v>23.564285714285713</v>
      </c>
      <c r="P21" s="19">
        <v>23.596428571428568</v>
      </c>
      <c r="Q21" s="19">
        <v>24.710714285714289</v>
      </c>
      <c r="R21" s="19">
        <v>25.364285714285721</v>
      </c>
      <c r="S21" s="19">
        <v>26.278571428571436</v>
      </c>
      <c r="T21" s="19">
        <v>26.521428571428576</v>
      </c>
      <c r="U21" s="19">
        <v>26.635714285714293</v>
      </c>
    </row>
    <row r="22" spans="1:21" x14ac:dyDescent="0.2"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</vt:lpstr>
      <vt:lpstr>1_1</vt:lpstr>
      <vt:lpstr>1_2</vt:lpstr>
      <vt:lpstr>1_3</vt:lpstr>
      <vt:lpstr>1_4</vt:lpstr>
      <vt:lpstr>1_5</vt:lpstr>
      <vt:lpstr>1_6</vt:lpstr>
      <vt:lpstr>1_7</vt:lpstr>
      <vt:lpstr>1_8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Romero</dc:creator>
  <cp:lastModifiedBy>Microsoft Office User</cp:lastModifiedBy>
  <dcterms:created xsi:type="dcterms:W3CDTF">2016-02-15T14:45:40Z</dcterms:created>
  <dcterms:modified xsi:type="dcterms:W3CDTF">2016-11-23T06:00:30Z</dcterms:modified>
</cp:coreProperties>
</file>