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<sst xmlns="http://schemas.openxmlformats.org/spreadsheetml/2006/main" count="99" uniqueCount="90">
  <si>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</si>
  <si>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</si>
  <si>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</si>
  <si>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</si>
  <si>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</si>
  <si>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</si>
  <si>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</si>
  <si>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</si>
  <si>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</si>
  <si>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</si>
  <si>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</si>
  <si>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</si>
  <si>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</si>
  <si>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</si>
  <si>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</si>
  <si>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</si>
  <si>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</si>
  <si>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</si>
  <si>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</si>
  <si>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</si>
  <si>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</si>
  <si>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</si>
  <si>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</si>
  <si>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</si>
  <si>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</si>
  <si>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</si>
  <si>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</si>
  <si>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</si>
  <si>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</si>
  <si>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</si>
  <si>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</si>
  <si>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</si>
  <si>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</si>
  <si>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</si>
  <si>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</si>
  <si>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</si>
  <si>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</si>
  <si>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</si>
  <si>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</si>
  <si>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</si>
  <si>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</si>
  <si>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</si>
  <si>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</si>
  <si>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</si>
  <si>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</si>
  <si>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</si>
  <si>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</si>
  <si>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</si>
  <si>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</si>
  <si>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</si>
  <si>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</si>
  <si>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</si>
  <si>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</si>
  <si>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</si>
  <si>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</si>
  <si>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</si>
  <si>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</si>
  <si>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</si>
  <si>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</si>
  <si>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</si>
  <si>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</si>
  <si>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</si>
  <si>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</si>
  <si>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</si>
  <si>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</si>
  <si>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</si>
  <si>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</si>
  <si>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</si>
  <si>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</si>
  <si>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</si>
  <si>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</si>
  <si>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</si>
  <si>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</si>
  <si>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</si>
  <si>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</si>
  <si>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</si>
  <si>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</si>
  <si>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</si>
  <si>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</si>
  <si>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</si>
  <si>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</si>
  <si>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</si>
  <si>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</si>
  <si>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</si>
  <si>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n</t>
  </si>
  <si>
    <t>y</t>
  </si>
  <si>
    <t>1</t>
  </si>
  <si>
    <t>1,2,10</t>
  </si>
  <si>
    <t>8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</si>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</sst>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30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  <xf numFmtId="2" fontId="8" fillId="14" borderId="5" xfId="5" applyNumberFormat="1" applyFont="1" applyFill="1" applyBorder="1" applyAlignment="1" applyProtection="1">
      <alignment horizontal="center"/>
    </xf>
    <xf numFmtId="2" fontId="8" fillId="14" borderId="4" xfId="5" applyNumberFormat="1" applyFont="1" applyFill="1" applyBorder="1" applyAlignment="1" applyProtection="1">
      <alignment horizontal="center"/>
    </xf>
    <xf numFmtId="2" fontId="8" fillId="14" borderId="8" xfId="5" applyNumberFormat="1" applyFont="1" applyFill="1" applyBorder="1" applyAlignment="1" applyProtection="1">
      <alignment horizontal="center"/>
    </xf>
    <xf numFmtId="2" fontId="8" fillId="15" borderId="4" xfId="5" applyNumberFormat="1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9999"/>
      <color rgb="FFFFFFCC"/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W8" sqref="W8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3" t="s">
        <v>3</v>
      </c>
      <c r="E2" s="113"/>
      <c r="F2" s="114" t="s">
        <v>2</v>
      </c>
      <c r="G2" s="114"/>
      <c r="H2" s="114"/>
      <c r="I2" s="116" t="s">
        <v>5</v>
      </c>
      <c r="J2" s="116"/>
      <c r="K2" s="116"/>
      <c r="L2" s="116"/>
      <c r="M2" s="107"/>
      <c r="N2" s="108"/>
      <c r="O2" s="109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2">
        <v>1</v>
      </c>
      <c r="E3" s="112"/>
      <c r="F3" s="115">
        <v>1</v>
      </c>
      <c r="G3" s="115"/>
      <c r="H3" s="115"/>
      <c r="I3" s="110">
        <v>1</v>
      </c>
      <c r="J3" s="111"/>
      <c r="K3" s="111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0.34906532456861139</v>
      </c>
      <c r="R3" s="21">
        <f>IFERROR(IF(SUM(Q5:Q19)=0,"",1-( SUMIF(S5:S19, "n",Q5:Q19)/SUM(Q5:Q19)))*AVERAGEIF(S5:S19,"&lt;&gt;n",T5:T19),"0.00")</f>
        <v>0.65093467543138861</v>
      </c>
      <c r="S3" s="22">
        <f>IF(SUM(L5:L19)=0,"0",SUMIF(S5:S19, "y",L5:L19)+SUMIF(S5:S19,"",L5:L19))</f>
        <v>64</v>
      </c>
      <c r="T3" s="65">
        <f>IFERROR(AVERAGEIF(S5:S19,"&lt;&gt;n",T5:T19),"0.00")</f>
        <v>0.9375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4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128"/>
      <c r="T5" s="85">
        <v>1</v>
      </c>
      <c r="U5" s="95"/>
      <c r="V5" s="3"/>
      <c r="W5" s="15"/>
      <c r="X5" s="3"/>
      <c r="Y5" s="3"/>
      <c r="Z5" s="3"/>
      <c r="AA5" s="3"/>
      <c r="AB5" s="3"/>
    </row>
    <row r="6" spans="2:28">
      <c r="B6" s="105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127" t="s">
        <v>85</v>
      </c>
      <c r="T6" s="62">
        <v>1</v>
      </c>
      <c r="U6" s="96" t="s">
        <v>86</v>
      </c>
      <c r="V6" s="5"/>
      <c r="W6" s="16"/>
      <c r="X6" s="3"/>
      <c r="Y6" s="3"/>
      <c r="Z6" s="3"/>
      <c r="AA6" s="3"/>
      <c r="AB6" s="3"/>
    </row>
    <row r="7" spans="2:28">
      <c r="B7" s="105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6"/>
      <c r="W7" s="15"/>
      <c r="X7" s="3"/>
      <c r="Y7" s="3"/>
      <c r="Z7" s="3"/>
      <c r="AA7" s="3"/>
      <c r="AB7" s="3"/>
    </row>
    <row r="8" spans="2:28">
      <c r="B8" s="105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127" t="s">
        <v>85</v>
      </c>
      <c r="T8" s="62">
        <v>1</v>
      </c>
      <c r="U8" s="96" t="s">
        <v>87</v>
      </c>
      <c r="W8" s="3"/>
      <c r="X8" s="3"/>
      <c r="Y8" s="3"/>
      <c r="Z8" s="3"/>
      <c r="AA8" s="3"/>
      <c r="AB8" s="3"/>
    </row>
    <row r="9" spans="2:28">
      <c r="B9" s="105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129" t="s">
        <v>84</v>
      </c>
      <c r="T9" s="62">
        <v>1</v>
      </c>
      <c r="U9" s="96" t="s">
        <v>86</v>
      </c>
      <c r="V9" s="3"/>
      <c r="W9" s="3"/>
      <c r="X9" s="3"/>
      <c r="Y9" s="3"/>
      <c r="Z9" s="3"/>
      <c r="AA9" s="3"/>
      <c r="AB9" s="3"/>
    </row>
    <row r="10" spans="2:28">
      <c r="B10" s="105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127" t="s">
        <v>85</v>
      </c>
      <c r="T10" s="62">
        <v>0.5</v>
      </c>
      <c r="U10" s="96"/>
      <c r="V10" s="3"/>
      <c r="W10" s="3"/>
      <c r="X10" s="3"/>
      <c r="Y10" s="3"/>
      <c r="Z10" s="3"/>
      <c r="AA10" s="3"/>
      <c r="AB10" s="3"/>
    </row>
    <row r="11" spans="2:28">
      <c r="B11" s="105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129" t="s">
        <v>84</v>
      </c>
      <c r="T11" s="62">
        <v>1</v>
      </c>
      <c r="U11" s="96"/>
      <c r="V11" s="3"/>
      <c r="W11" s="3"/>
      <c r="X11" s="3"/>
      <c r="Y11" s="3"/>
      <c r="Z11" s="3"/>
      <c r="AA11" s="3"/>
      <c r="AB11" s="3"/>
    </row>
    <row r="12" spans="2:28">
      <c r="B12" s="105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129"/>
      <c r="T12" s="62">
        <v>1</v>
      </c>
      <c r="U12" s="96" t="s">
        <v>89</v>
      </c>
      <c r="V12" s="3"/>
      <c r="W12" s="3"/>
      <c r="Y12" s="3"/>
      <c r="Z12" s="3"/>
      <c r="AA12" s="3"/>
      <c r="AB12" s="3"/>
    </row>
    <row r="13" spans="2:28">
      <c r="B13" s="105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129"/>
      <c r="T13" s="62">
        <v>1</v>
      </c>
      <c r="U13" s="96" t="s">
        <v>88</v>
      </c>
      <c r="V13" s="3"/>
      <c r="W13" s="3"/>
      <c r="X13" s="3"/>
      <c r="Y13" s="3"/>
      <c r="Z13" s="3"/>
      <c r="AA13" s="3"/>
      <c r="AB13" s="3"/>
    </row>
    <row r="14" spans="2:28" ht="15" thickBot="1">
      <c r="B14" s="106"/>
      <c r="C14" s="86">
        <v>10</v>
      </c>
      <c r="D14" s="87">
        <v>1</v>
      </c>
      <c r="E14" s="87">
        <v>2</v>
      </c>
      <c r="F14" s="87">
        <v>2</v>
      </c>
      <c r="G14" s="87">
        <v>3</v>
      </c>
      <c r="H14" s="87">
        <v>4</v>
      </c>
      <c r="I14" s="87">
        <v>3</v>
      </c>
      <c r="J14" s="87">
        <v>4</v>
      </c>
      <c r="K14" s="87">
        <v>5</v>
      </c>
      <c r="L14" s="87">
        <v>7</v>
      </c>
      <c r="M14" s="88">
        <f t="shared" si="0"/>
        <v>2</v>
      </c>
      <c r="N14" s="88">
        <f t="shared" si="1"/>
        <v>3</v>
      </c>
      <c r="O14" s="88">
        <f t="shared" si="2"/>
        <v>4.5</v>
      </c>
      <c r="P14" s="89" t="str">
        <f t="shared" si="3"/>
        <v>3</v>
      </c>
      <c r="Q14" s="88">
        <f t="shared" si="4"/>
        <v>22.5</v>
      </c>
      <c r="R14" s="88">
        <f t="shared" si="5"/>
        <v>3.2142857142857144</v>
      </c>
      <c r="S14" s="126"/>
      <c r="T14" s="90">
        <v>1</v>
      </c>
      <c r="U14" s="97"/>
      <c r="W14" s="6"/>
    </row>
    <row r="15" spans="2:28" ht="15" thickBot="1">
      <c r="B15" s="104" t="s">
        <v>69</v>
      </c>
      <c r="C15" s="91">
        <v>11</v>
      </c>
      <c r="D15" s="117"/>
      <c r="E15" s="118"/>
      <c r="F15" s="118"/>
      <c r="G15" s="118"/>
      <c r="H15" s="118"/>
      <c r="I15" s="118"/>
      <c r="J15" s="118"/>
      <c r="K15" s="119"/>
      <c r="L15" s="93">
        <v>10</v>
      </c>
      <c r="M15" s="88">
        <f t="shared" ref="M15:M19" si="6">((F15*$F$3)/($F$3+$D$3+$I$3))+((D15*$D$3)/($F$3+$D$3+$I$3))+((I15*$I$3)/($F$3+$D$3+$I$3))</f>
        <v>0</v>
      </c>
      <c r="N15" s="88">
        <f t="shared" ref="N15:N19" si="7">((G15*$F$3)/($F$3+$D$3+$I$3))+((E15*$D$3)/($F$3+$D$3+$I$3))+((J15*$I$3)/($F$3+$D$3+$I$3))</f>
        <v>0</v>
      </c>
      <c r="O15" s="88">
        <f t="shared" ref="O15:O19" si="8">((H15*$F$3)/($F$3+$I$3))+((K15*$I$3)/($F$3+$I$3))</f>
        <v>0</v>
      </c>
      <c r="P15" s="89" t="str">
        <f t="shared" ref="P15:P19" si="9">IF(L15=0,"",IF(L15&lt;=2,"1", IF(L15&lt;=4, "2", IF(L15&lt;=8, "3", IF(L15&lt;=12, "4", "5")))))</f>
        <v>4</v>
      </c>
      <c r="Q15" s="88">
        <f t="shared" ref="Q15:Q19" si="10">((M15*$M$3)+(N15*$N$3))*(O15*$O$3)</f>
        <v>0</v>
      </c>
      <c r="R15" s="88">
        <f t="shared" ref="R15:R19" si="11">IFERROR(Q15/(L15*$L$3),"0.00")</f>
        <v>0</v>
      </c>
      <c r="S15" s="78"/>
      <c r="T15" s="79"/>
      <c r="U15" s="98"/>
    </row>
    <row r="16" spans="2:28" ht="15" thickBot="1">
      <c r="B16" s="105"/>
      <c r="C16" s="92">
        <v>12</v>
      </c>
      <c r="D16" s="120"/>
      <c r="E16" s="121"/>
      <c r="F16" s="121"/>
      <c r="G16" s="121"/>
      <c r="H16" s="121"/>
      <c r="I16" s="121"/>
      <c r="J16" s="121"/>
      <c r="K16" s="122"/>
      <c r="L16" s="94">
        <v>6</v>
      </c>
      <c r="M16" s="88">
        <f t="shared" si="6"/>
        <v>0</v>
      </c>
      <c r="N16" s="88">
        <f t="shared" si="7"/>
        <v>0</v>
      </c>
      <c r="O16" s="88">
        <f t="shared" si="8"/>
        <v>0</v>
      </c>
      <c r="P16" s="89" t="str">
        <f t="shared" si="9"/>
        <v>3</v>
      </c>
      <c r="Q16" s="88">
        <f t="shared" si="10"/>
        <v>0</v>
      </c>
      <c r="R16" s="88">
        <f t="shared" si="11"/>
        <v>0</v>
      </c>
      <c r="S16" s="74"/>
      <c r="T16" s="73"/>
      <c r="U16" s="99"/>
    </row>
    <row r="17" spans="2:23" ht="15" thickBot="1">
      <c r="B17" s="105"/>
      <c r="C17" s="92">
        <v>13</v>
      </c>
      <c r="D17" s="120"/>
      <c r="E17" s="121"/>
      <c r="F17" s="121"/>
      <c r="G17" s="121"/>
      <c r="H17" s="121"/>
      <c r="I17" s="121"/>
      <c r="J17" s="121"/>
      <c r="K17" s="122"/>
      <c r="L17" s="75">
        <v>3</v>
      </c>
      <c r="M17" s="88">
        <f t="shared" si="6"/>
        <v>0</v>
      </c>
      <c r="N17" s="88">
        <f t="shared" si="7"/>
        <v>0</v>
      </c>
      <c r="O17" s="88">
        <f t="shared" si="8"/>
        <v>0</v>
      </c>
      <c r="P17" s="89" t="str">
        <f t="shared" si="9"/>
        <v>2</v>
      </c>
      <c r="Q17" s="88">
        <f t="shared" si="10"/>
        <v>0</v>
      </c>
      <c r="R17" s="88">
        <f t="shared" si="11"/>
        <v>0</v>
      </c>
      <c r="S17" s="74"/>
      <c r="T17" s="73"/>
      <c r="U17" s="99"/>
      <c r="W17" s="9"/>
    </row>
    <row r="18" spans="2:23" ht="15" thickBot="1">
      <c r="B18" s="105"/>
      <c r="C18" s="92">
        <v>14</v>
      </c>
      <c r="D18" s="120"/>
      <c r="E18" s="121"/>
      <c r="F18" s="121"/>
      <c r="G18" s="121"/>
      <c r="H18" s="121"/>
      <c r="I18" s="121"/>
      <c r="J18" s="121"/>
      <c r="K18" s="122"/>
      <c r="L18" s="94">
        <v>2</v>
      </c>
      <c r="M18" s="88">
        <f t="shared" si="6"/>
        <v>0</v>
      </c>
      <c r="N18" s="88">
        <f t="shared" si="7"/>
        <v>0</v>
      </c>
      <c r="O18" s="88">
        <f t="shared" si="8"/>
        <v>0</v>
      </c>
      <c r="P18" s="89" t="str">
        <f t="shared" si="9"/>
        <v>1</v>
      </c>
      <c r="Q18" s="88">
        <f t="shared" si="10"/>
        <v>0</v>
      </c>
      <c r="R18" s="88">
        <f t="shared" si="11"/>
        <v>0</v>
      </c>
      <c r="S18" s="74"/>
      <c r="T18" s="73"/>
      <c r="U18" s="99"/>
    </row>
    <row r="19" spans="2:23" ht="15" thickBot="1">
      <c r="B19" s="105"/>
      <c r="C19" s="92">
        <v>15</v>
      </c>
      <c r="D19" s="123"/>
      <c r="E19" s="124"/>
      <c r="F19" s="124"/>
      <c r="G19" s="124"/>
      <c r="H19" s="124"/>
      <c r="I19" s="124"/>
      <c r="J19" s="124"/>
      <c r="K19" s="125"/>
      <c r="L19" s="94">
        <v>1</v>
      </c>
      <c r="M19" s="88">
        <f t="shared" si="6"/>
        <v>0</v>
      </c>
      <c r="N19" s="88">
        <f t="shared" si="7"/>
        <v>0</v>
      </c>
      <c r="O19" s="88">
        <f t="shared" si="8"/>
        <v>0</v>
      </c>
      <c r="P19" s="89" t="str">
        <f t="shared" si="9"/>
        <v>1</v>
      </c>
      <c r="Q19" s="88">
        <f t="shared" si="10"/>
        <v>0</v>
      </c>
      <c r="R19" s="88">
        <f t="shared" si="11"/>
        <v>0</v>
      </c>
      <c r="S19" s="74"/>
      <c r="T19" s="73"/>
      <c r="U19" s="99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0" t="s">
        <v>70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1" t="s">
        <v>77</v>
      </c>
    </row>
    <row r="32" spans="2:27">
      <c r="B32" s="52" t="s">
        <v>52</v>
      </c>
    </row>
    <row r="33" spans="2:2">
      <c r="B33" s="102" t="s">
        <v>78</v>
      </c>
    </row>
    <row r="34" spans="2:2">
      <c r="B34" s="101" t="s">
        <v>76</v>
      </c>
    </row>
    <row r="35" spans="2:2">
      <c r="B35" s="52" t="s">
        <v>53</v>
      </c>
    </row>
    <row r="36" spans="2:2">
      <c r="B36" s="51" t="s">
        <v>54</v>
      </c>
    </row>
    <row r="37" spans="2:2">
      <c r="B37" s="101" t="s">
        <v>71</v>
      </c>
    </row>
    <row r="38" spans="2:2">
      <c r="B38" s="102" t="s">
        <v>75</v>
      </c>
    </row>
    <row r="39" spans="2:2">
      <c r="B39" s="102" t="s">
        <v>79</v>
      </c>
    </row>
    <row r="40" spans="2:2">
      <c r="B40" s="102" t="s">
        <v>74</v>
      </c>
    </row>
    <row r="41" spans="2:2">
      <c r="B41" s="52" t="s">
        <v>64</v>
      </c>
    </row>
    <row r="42" spans="2:2">
      <c r="B42" s="103" t="s">
        <v>80</v>
      </c>
    </row>
    <row r="43" spans="2:2">
      <c r="B43" s="102" t="s">
        <v>72</v>
      </c>
    </row>
    <row r="44" spans="2:2">
      <c r="B44" s="102" t="s">
        <v>83</v>
      </c>
    </row>
    <row r="45" spans="2:2">
      <c r="B45" s="102" t="s">
        <v>82</v>
      </c>
    </row>
    <row r="46" spans="2:2">
      <c r="B46" s="102" t="s">
        <v>73</v>
      </c>
    </row>
    <row r="47" spans="2:2">
      <c r="B47" s="102" t="s">
        <v>81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2017-10-18T00:16:05Z</dcterms:modified>
</cp:coreProperties>
</file>