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Calculation'!$B$4:$S$4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3" l="1"/>
  <c r="R3" i="33"/>
  <c r="S3" i="33"/>
  <c r="N6" i="33" l="1"/>
  <c r="N7" i="33"/>
  <c r="N8" i="33"/>
  <c r="N9" i="33"/>
  <c r="N10" i="33"/>
  <c r="N11" i="33"/>
  <c r="N12" i="33"/>
  <c r="N13" i="33"/>
  <c r="N14" i="33"/>
  <c r="N5" i="33"/>
  <c r="M13" i="33"/>
  <c r="M14" i="33"/>
  <c r="M6" i="33"/>
  <c r="M7" i="33"/>
  <c r="M8" i="33"/>
  <c r="M9" i="33"/>
  <c r="M10" i="33"/>
  <c r="M11" i="33"/>
  <c r="M12" i="33"/>
  <c r="M5" i="33"/>
  <c r="L12" i="33"/>
  <c r="L13" i="33"/>
  <c r="L14" i="33"/>
  <c r="L7" i="33"/>
  <c r="L8" i="33"/>
  <c r="L9" i="33"/>
  <c r="L10" i="33"/>
  <c r="L11" i="33"/>
  <c r="L6" i="33"/>
  <c r="L5" i="33"/>
  <c r="P6" i="33" l="1"/>
  <c r="Q6" i="33" s="1"/>
  <c r="P11" i="33"/>
  <c r="Q11" i="33" s="1"/>
  <c r="P7" i="33"/>
  <c r="Q7" i="33" s="1"/>
  <c r="P10" i="33"/>
  <c r="Q10" i="33" s="1"/>
  <c r="P9" i="33"/>
  <c r="Q9" i="33" s="1"/>
  <c r="P14" i="33"/>
  <c r="Q14" i="33" s="1"/>
  <c r="P13" i="33"/>
  <c r="Q13" i="33" s="1"/>
  <c r="P5" i="33"/>
  <c r="P8" i="33"/>
  <c r="Q8" i="33" s="1"/>
  <c r="P12" i="33"/>
  <c r="Q12" i="33" s="1"/>
  <c r="O14" i="33"/>
  <c r="O11" i="33"/>
  <c r="O9" i="33"/>
  <c r="O7" i="33"/>
  <c r="O8" i="33"/>
  <c r="O12" i="33"/>
  <c r="O10" i="33"/>
  <c r="O6" i="33"/>
  <c r="O5" i="33"/>
  <c r="O13" i="33"/>
  <c r="Q3" i="33" l="1"/>
  <c r="P3" i="33"/>
  <c r="Q5" i="33"/>
</calcChain>
</file>

<file path=xl/sharedStrings.xml><?xml version="1.0" encoding="utf-8"?>
<sst xmlns="http://schemas.openxmlformats.org/spreadsheetml/2006/main" count="89" uniqueCount="77">
  <si>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</si>
  <si>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</si>
  <si>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</si>
  <si>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</si>
  <si>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</si>
  <si>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</si>
  <si>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</si>
  <si>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</si>
  <si>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</si>
  <si>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t>TTL MH</t>
  </si>
  <si>
    <t>OPT MH</t>
  </si>
  <si>
    <t>Worksheet Input Columns:</t>
  </si>
  <si>
    <t>Worksheet Calculation Fields:</t>
  </si>
  <si>
    <t>Execution Steps:</t>
  </si>
  <si>
    <r>
      <rPr>
        <b/>
        <i/>
        <u/>
        <sz val="10"/>
        <rFont val="Arial"/>
        <family val="2"/>
      </rPr>
      <t>Total Impact</t>
    </r>
    <r>
      <rPr>
        <sz val="10"/>
        <rFont val="Arial"/>
        <family val="2"/>
      </rPr>
      <t xml:space="preserve"> = the weighted average of all Impact ratings</t>
    </r>
  </si>
  <si>
    <r>
      <rPr>
        <b/>
        <i/>
        <u/>
        <sz val="10"/>
        <rFont val="Arial"/>
        <family val="2"/>
      </rPr>
      <t>Total Usage</t>
    </r>
    <r>
      <rPr>
        <sz val="10"/>
        <rFont val="Arial"/>
        <family val="2"/>
      </rPr>
      <t xml:space="preserve"> = the weighted average of all Usage ratings</t>
    </r>
  </si>
  <si>
    <t>FRID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</si>
  <si>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</si>
  <si>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</si>
  <si>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</si>
  <si>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</si>
  <si>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</si>
  <si>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</si>
  <si>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</si>
  <si>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</si>
  <si>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</si>
  <si>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</si>
  <si>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</si>
  <si>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</si>
  <si>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</si>
  <si>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</si>
  <si>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From the Test Plan’s Functional Requirements table copy Functional Requirement ID (FRID) into the worksheet, “Risk Based Calculation”. (column B)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</si>
  <si>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requests that all RQ Focals (Dev, PM) complete their portion of the "Risk Based Calculation" worksheet (columns C:K)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</si>
  <si>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Each stakeholder (PM, Dev, Test) will rate their separately assigned input fields ( Impact, Usage, PoF, EXECost ) on a relative scale from 1-5 (5 = highest)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</si>
  <si>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Sort the "Priority" column in descending order to obtain the top priority requirements at the top of the list (column Q).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</si>
  <si>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meets with their manager to conduct an internal review of the completed optimized coverage plan.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</si>
  <si>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Upon approval, Test Focal uploads the approved “&lt;RQ&gt; Approved Risk Based Coverage” workbook as a Test Plan attachment.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</si>
  <si>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</si>
  <si>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</si>
  <si>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“&lt;RQ#&gt; Final Risk Based Coverage” workbook, update the “Risk Based Calculation” worksheet with the actual functional requirements coverage achieved.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</si>
  <si>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"Final %" field with the final risk percentage achieved (i.e. “Final%” field value in the worksheet)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</si>
  <si>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Upload the completed “&lt;RQ#&gt; Final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</si>
  <si>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In the worksheet, insert blank rows as necessary to get enough space to handle all the functional requirements;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</si>
  <si>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new line copy down the formulas from the row above it (columns K:O)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</si>
  <si>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Focal selects those functional requirement to remove from the coverage to meet the scheduling constraints.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</si>
  <si>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Select functional requirements to remove from coverage (column R); be cognizant of requirement dependencies in your selection.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</si>
  <si>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Test Manager executes a review process with Dev (Dev Focal and Dev Manager) to get their approval on the selected requirements and the risk being incurred.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</si>
  <si>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In the RQ’s PM Project, update the "Risk Based Coverage" milestones’ "Approved %" field with the approved risk (i.e. “Risk%” field value in the worksheet)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</si>
  <si>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As necessary update which functional requirements were covered in the actual testing (column R).</t>
    </r>
  </si>
  <si>
    <r>
      <rPr>
        <b/>
        <i/>
        <u/>
        <sz val="10"/>
        <rFont val="Arial"/>
        <family val="2"/>
      </rPr>
      <t>Weight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 xml:space="preserve">the relative weight for each stakeholder in the decision-making process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</si>
  <si>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</si>
  <si>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- defines how often a behavior is triggered. </t>
    </r>
  </si>
  <si>
    <r>
      <rPr>
        <b/>
        <i/>
        <u/>
        <sz val="10"/>
        <rFont val="Arial"/>
        <family val="2"/>
      </rPr>
      <t>Risk Value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the relative weight of functional risk associated to each Functional requirement  ( Impact + Usage * PoF )</t>
    </r>
  </si>
  <si>
    <r>
      <rPr>
        <b/>
        <i/>
        <u/>
        <sz val="10"/>
        <rFont val="Arial"/>
        <family val="2"/>
      </rPr>
      <t xml:space="preserve">Risk% </t>
    </r>
    <r>
      <rPr>
        <sz val="10"/>
        <rFont val="Arial"/>
        <family val="2"/>
      </rPr>
      <t>= the total risk percentage associated with all the functional requirements that will NOT be verified</t>
    </r>
  </si>
  <si>
    <r>
      <rPr>
        <b/>
        <i/>
        <u/>
        <sz val="10"/>
        <rFont val="Arial"/>
        <family val="2"/>
      </rPr>
      <t>Coverage%</t>
    </r>
    <r>
      <rPr>
        <sz val="10"/>
        <rFont val="Arial"/>
        <family val="2"/>
      </rPr>
      <t xml:space="preserve"> = the total percentage of functional requirements test verification</t>
    </r>
  </si>
  <si>
    <r>
      <rPr>
        <b/>
        <i/>
        <u/>
        <sz val="10"/>
        <rFont val="Arial"/>
        <family val="2"/>
      </rPr>
      <t>FRID</t>
    </r>
    <r>
      <rPr>
        <b/>
        <sz val="10"/>
        <rFont val="Arial"/>
        <family val="2"/>
      </rPr>
      <t xml:space="preserve"> -</t>
    </r>
    <r>
      <rPr>
        <sz val="10"/>
        <rFont val="Arial"/>
        <family val="2"/>
      </rPr>
      <t xml:space="preserve"> the unique Functional Requirement Identifier for a functional requirement in the Test Plans' "Functional Requirements " table.</t>
    </r>
  </si>
  <si>
    <r>
      <t>D-PoF</t>
    </r>
    <r>
      <rPr>
        <sz val="10"/>
        <rFont val="Arial"/>
        <family val="2"/>
      </rPr>
      <t xml:space="preserve"> - defines the "Dev Probability of Failure" measurement (expectation)  of a failure  (from known structural complexity or issues)</t>
    </r>
  </si>
  <si>
    <r>
      <rPr>
        <b/>
        <i/>
        <u/>
        <sz val="10"/>
        <rFont val="Arial"/>
        <family val="2"/>
      </rPr>
      <t>T-PoF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</si>
  <si>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0"/>
        <rFont val="Arial"/>
        <family val="2"/>
      </rPr>
      <t xml:space="preserve">EXECost MH </t>
    </r>
    <r>
      <rPr>
        <sz val="10"/>
        <rFont val="Arial"/>
        <family val="2"/>
      </rPr>
      <t>- the estimated Execution Cost in Man Hours to verify a functional requirement</t>
    </r>
  </si>
  <si>
    <r>
      <rPr>
        <b/>
        <i/>
        <u/>
        <sz val="10"/>
        <rFont val="Arial"/>
        <family val="2"/>
      </rPr>
      <t>Covered (n)?</t>
    </r>
    <r>
      <rPr>
        <b/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-  the selection of Functional requirements to be </t>
    </r>
    <r>
      <rPr>
        <b/>
        <sz val="12"/>
        <rFont val="Arial"/>
        <family val="2"/>
      </rPr>
      <t>removed</t>
    </r>
    <r>
      <rPr>
        <sz val="10"/>
        <rFont val="Arial"/>
        <family val="2"/>
      </rPr>
      <t xml:space="preserve"> from the coverage plan</t>
    </r>
  </si>
  <si>
    <r>
      <rPr>
        <b/>
        <i/>
        <u/>
        <sz val="10"/>
        <rFont val="Arial"/>
        <family val="2"/>
      </rPr>
      <t>EXECost Scale</t>
    </r>
    <r>
      <rPr>
        <b/>
        <i/>
        <sz val="10"/>
        <rFont val="Arial"/>
        <family val="2"/>
      </rPr>
      <t xml:space="preserve"> = </t>
    </r>
    <r>
      <rPr>
        <sz val="10"/>
        <rFont val="Arial"/>
        <family val="2"/>
      </rPr>
      <t xml:space="preserve">the relative scale of the Execution Cost Man Hours to verify this functional requirement </t>
    </r>
  </si>
  <si>
    <r>
      <rPr>
        <b/>
        <i/>
        <u/>
        <sz val="10"/>
        <rFont val="Arial"/>
        <family val="2"/>
      </rPr>
      <t>TTL MH</t>
    </r>
    <r>
      <rPr>
        <sz val="10"/>
        <rFont val="Arial"/>
        <family val="2"/>
      </rPr>
      <t xml:space="preserve"> = the Total estimatedin Time in Man Hours for all the Functional requirements</t>
    </r>
  </si>
  <si>
    <r>
      <rPr>
        <b/>
        <i/>
        <u/>
        <sz val="10"/>
        <rFont val="Arial"/>
        <family val="2"/>
      </rPr>
      <t>OPT MH</t>
    </r>
    <r>
      <rPr>
        <sz val="10"/>
        <rFont val="Arial"/>
        <family val="2"/>
      </rPr>
      <t xml:space="preserve"> = the total time in Man Hours for the  Optimized list of functional requirements to be verified</t>
    </r>
  </si>
  <si>
    <r>
      <rPr>
        <b/>
        <i/>
        <u/>
        <sz val="10"/>
        <rFont val="Arial"/>
        <family val="2"/>
      </rPr>
      <t xml:space="preserve">Test SUF% </t>
    </r>
    <r>
      <rPr>
        <sz val="10"/>
        <rFont val="Arial"/>
        <family val="2"/>
      </rPr>
      <t xml:space="preserve">- an rating of the Test coverage Sufficiency that was achieved in verifying a functional requirement  </t>
    </r>
  </si>
  <si>
    <r>
      <rPr>
        <b/>
        <i/>
        <u/>
        <sz val="10"/>
        <rFont val="Arial"/>
        <family val="2"/>
      </rPr>
      <t xml:space="preserve">SUF AVG% </t>
    </r>
    <r>
      <rPr>
        <sz val="10"/>
        <rFont val="Arial"/>
        <family val="2"/>
      </rPr>
      <t>= the Average Sufficiency achieved in test coverge achieved across all functional requirements</t>
    </r>
  </si>
  <si>
    <t>Owner</t>
  </si>
  <si>
    <t>Test SUF%</t>
  </si>
  <si>
    <t>AVG SUF%</t>
  </si>
  <si>
    <t>Coverge%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</si>
  <si>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Copy the “Risk Based Calculation” worksheet under the "Risk Based Coverage" section of the Test Plan (Section 2.2.13) in the location indicated in the test plan.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</si>
  <si>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</si>
  <si>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>For each tested functional requirement input your test coverage sufficiency evaluation (column S).</t>
    </r>
  </si>
  <si>
    <t>y</t>
  </si>
  <si>
    <t>n</t>
  </si>
  <si>
    <t>1,2,3,4,5,6</t>
  </si>
  <si>
    <t>Prerequisites</t>
  </si>
  <si>
    <t>0,1,2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</si>
</sst>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sz val="11"/>
      <color rgb="FF9C0006"/>
      <name val="Calibri"/>
      <family val="2"/>
      <scheme val="minor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rgb="FF0070C0"/>
      <name val="Arial"/>
      <family val="2"/>
    </font>
    <font>
      <i/>
      <sz val="10"/>
      <name val="Arial"/>
      <family val="2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4" fillId="10" borderId="0" applyNumberFormat="0" applyBorder="0" applyAlignment="0" applyProtection="0"/>
  </cellStyleXfs>
  <cellXfs count="85">
    <xf numFmtId="0" fontId="0" fillId="0" borderId="0" xfId="0"/>
    <xf numFmtId="2" fontId="10" fillId="4" borderId="11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0" borderId="0" xfId="3" applyProtection="1"/>
    <xf numFmtId="0" fontId="16" fillId="0" borderId="0" xfId="0" applyFont="1" applyAlignment="1" applyProtection="1">
      <alignment vertical="top"/>
    </xf>
    <xf numFmtId="0" fontId="17" fillId="0" borderId="0" xfId="0" applyFont="1" applyProtection="1"/>
    <xf numFmtId="0" fontId="5" fillId="0" borderId="0" xfId="0" applyFont="1" applyAlignment="1" applyProtection="1">
      <alignment vertical="top"/>
    </xf>
    <xf numFmtId="0" fontId="18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8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0" fontId="8" fillId="5" borderId="11" xfId="3" applyFont="1" applyFill="1" applyBorder="1" applyAlignment="1" applyProtection="1">
      <alignment horizontal="center" vertical="center"/>
    </xf>
    <xf numFmtId="2" fontId="8" fillId="5" borderId="11" xfId="5" applyNumberFormat="1" applyFont="1" applyFill="1" applyBorder="1" applyAlignment="1" applyProtection="1">
      <alignment horizontal="center"/>
    </xf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0" fillId="5" borderId="11" xfId="1" applyFont="1" applyFill="1" applyBorder="1" applyAlignment="1" applyProtection="1">
      <alignment horizontal="center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0" fontId="15" fillId="0" borderId="0" xfId="3" applyFont="1" applyBorder="1" applyAlignment="1" applyProtection="1">
      <alignment horizontal="center"/>
    </xf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13" fillId="0" borderId="0" xfId="3" applyFont="1" applyBorder="1" applyAlignment="1" applyProtection="1"/>
    <xf numFmtId="0" fontId="15" fillId="0" borderId="0" xfId="3" applyFont="1" applyBorder="1" applyAlignment="1" applyProtection="1"/>
    <xf numFmtId="0" fontId="9" fillId="0" borderId="0" xfId="3" applyFont="1" applyFill="1" applyAlignment="1" applyProtection="1">
      <alignment horizontal="center"/>
    </xf>
    <xf numFmtId="0" fontId="22" fillId="0" borderId="0" xfId="0" applyFont="1"/>
    <xf numFmtId="0" fontId="24" fillId="0" borderId="0" xfId="3" applyFont="1" applyBorder="1" applyAlignment="1" applyProtection="1">
      <alignment horizontal="left"/>
    </xf>
    <xf numFmtId="0" fontId="24" fillId="0" borderId="0" xfId="0" applyFont="1" applyAlignment="1" applyProtection="1">
      <alignment vertical="top"/>
    </xf>
    <xf numFmtId="0" fontId="10" fillId="11" borderId="11" xfId="0" applyFont="1" applyFill="1" applyBorder="1" applyAlignment="1" applyProtection="1">
      <alignment horizontal="center"/>
    </xf>
    <xf numFmtId="0" fontId="8" fillId="9" borderId="7" xfId="3" applyFont="1" applyFill="1" applyBorder="1" applyAlignment="1" applyProtection="1">
      <alignment horizontal="center"/>
    </xf>
    <xf numFmtId="0" fontId="8" fillId="7" borderId="6" xfId="3" applyFont="1" applyFill="1" applyBorder="1" applyAlignment="1" applyProtection="1">
      <alignment horizontal="center" vertical="top" wrapText="1"/>
    </xf>
    <xf numFmtId="0" fontId="11" fillId="0" borderId="0" xfId="3" applyFont="1" applyBorder="1" applyAlignment="1" applyProtection="1">
      <alignment horizontal="left" indent="1"/>
    </xf>
    <xf numFmtId="0" fontId="19" fillId="0" borderId="0" xfId="3" applyFont="1" applyBorder="1" applyAlignment="1" applyProtection="1">
      <alignment horizontal="left" indent="1"/>
    </xf>
    <xf numFmtId="0" fontId="16" fillId="0" borderId="0" xfId="0" applyFont="1" applyAlignment="1" applyProtection="1">
      <alignment horizontal="left" vertical="top" indent="1"/>
    </xf>
    <xf numFmtId="0" fontId="12" fillId="0" borderId="0" xfId="0" applyFont="1" applyAlignment="1" applyProtection="1">
      <alignment horizontal="left" vertical="top" indent="1"/>
    </xf>
    <xf numFmtId="0" fontId="5" fillId="0" borderId="0" xfId="0" applyFont="1" applyAlignment="1" applyProtection="1">
      <alignment horizontal="left" vertical="top" indent="1"/>
    </xf>
    <xf numFmtId="0" fontId="25" fillId="0" borderId="0" xfId="0" applyFont="1" applyAlignment="1" applyProtection="1">
      <alignment horizontal="left" vertical="top" indent="1"/>
    </xf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7" borderId="13" xfId="5" applyFont="1" applyFill="1" applyBorder="1" applyAlignment="1" applyProtection="1">
      <alignment horizontal="center" vertical="top" wrapText="1"/>
    </xf>
    <xf numFmtId="10" fontId="1" fillId="0" borderId="0" xfId="0" applyNumberFormat="1" applyFont="1" applyProtection="1"/>
    <xf numFmtId="0" fontId="4" fillId="7" borderId="5" xfId="5" applyFont="1" applyFill="1" applyBorder="1" applyAlignment="1" applyProtection="1">
      <alignment horizontal="center" vertical="top" wrapText="1"/>
    </xf>
    <xf numFmtId="0" fontId="8" fillId="7" borderId="5" xfId="1" applyFont="1" applyFill="1" applyBorder="1" applyAlignment="1" applyProtection="1">
      <alignment horizontal="center" vertical="top" wrapText="1"/>
    </xf>
    <xf numFmtId="0" fontId="4" fillId="7" borderId="5" xfId="0" applyFont="1" applyFill="1" applyBorder="1" applyAlignment="1" applyProtection="1">
      <alignment horizontal="center" vertical="top" wrapText="1"/>
    </xf>
    <xf numFmtId="0" fontId="0" fillId="0" borderId="0" xfId="0" applyFont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10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horizontal="left" vertical="center" indent="10"/>
    </xf>
    <xf numFmtId="0" fontId="0" fillId="0" borderId="0" xfId="0" applyAlignment="1">
      <alignment vertical="center"/>
    </xf>
    <xf numFmtId="0" fontId="27" fillId="12" borderId="3" xfId="3" applyFont="1" applyFill="1" applyBorder="1" applyAlignment="1" applyProtection="1">
      <alignment horizontal="center"/>
    </xf>
    <xf numFmtId="164" fontId="27" fillId="12" borderId="1" xfId="2" applyNumberFormat="1" applyFont="1" applyFill="1" applyAlignment="1" applyProtection="1">
      <alignment horizontal="center"/>
    </xf>
    <xf numFmtId="164" fontId="27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8" fillId="7" borderId="13" xfId="3" applyFont="1" applyFill="1" applyBorder="1" applyAlignment="1" applyProtection="1">
      <alignment horizontal="center" vertical="top" wrapText="1"/>
    </xf>
    <xf numFmtId="10" fontId="9" fillId="5" borderId="17" xfId="3" applyNumberFormat="1" applyFont="1" applyFill="1" applyBorder="1" applyAlignment="1" applyProtection="1">
      <alignment horizontal="center"/>
    </xf>
    <xf numFmtId="0" fontId="0" fillId="0" borderId="4" xfId="0" applyBorder="1" applyProtection="1"/>
    <xf numFmtId="49" fontId="0" fillId="0" borderId="4" xfId="0" applyNumberFormat="1" applyBorder="1" applyProtection="1"/>
    <xf numFmtId="49" fontId="9" fillId="0" borderId="4" xfId="3" applyNumberFormat="1" applyFont="1" applyBorder="1" applyProtection="1"/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27" fillId="12" borderId="10" xfId="2" applyNumberFormat="1" applyFont="1" applyFill="1" applyBorder="1" applyAlignment="1" applyProtection="1">
      <alignment horizontal="center"/>
    </xf>
    <xf numFmtId="164" fontId="27" fillId="12" borderId="12" xfId="2" applyNumberFormat="1" applyFont="1" applyFill="1" applyBorder="1" applyAlignment="1" applyProtection="1">
      <alignment horizontal="center"/>
    </xf>
    <xf numFmtId="164" fontId="27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27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17"/>
  <sheetViews>
    <sheetView showGridLines="0" tabSelected="1" zoomScale="85" zoomScaleNormal="85" workbookViewId="0">
      <selection activeCell="U20" sqref="U20"/>
    </sheetView>
  </sheetViews>
  <sheetFormatPr defaultColWidth="8.90625" defaultRowHeight="14.5"/>
  <cols>
    <col min="1" max="1" width="2.08984375" style="3" customWidth="1"/>
    <col min="2" max="2" width="10.6328125" style="3" customWidth="1"/>
    <col min="3" max="3" width="7.6328125" style="25" customWidth="1"/>
    <col min="4" max="4" width="6.54296875" style="25" customWidth="1"/>
    <col min="5" max="5" width="7.453125" style="25" customWidth="1"/>
    <col min="6" max="6" width="7.1796875" style="25" customWidth="1"/>
    <col min="7" max="7" width="6.36328125" style="26" customWidth="1"/>
    <col min="8" max="8" width="7.81640625" style="25" customWidth="1"/>
    <col min="9" max="9" width="6.6328125" style="25" customWidth="1"/>
    <col min="10" max="10" width="7.08984375" style="26" customWidth="1"/>
    <col min="11" max="11" width="8.36328125" style="26" customWidth="1"/>
    <col min="12" max="13" width="10" style="26" customWidth="1"/>
    <col min="14" max="14" width="8" style="26" customWidth="1"/>
    <col min="15" max="15" width="8.6328125" style="26" customWidth="1"/>
    <col min="16" max="16" width="8.90625" style="26" customWidth="1"/>
    <col min="17" max="17" width="9.6328125" style="26" customWidth="1"/>
    <col min="18" max="18" width="9" style="2" customWidth="1"/>
    <col min="19" max="19" width="9.36328125" style="25" customWidth="1"/>
    <col min="20" max="20" width="11.1796875" style="3" customWidth="1"/>
    <col min="21" max="21" width="21.08984375" style="3" bestFit="1" customWidth="1"/>
    <col min="22" max="22" width="5.1796875" style="3" bestFit="1" customWidth="1"/>
    <col min="23" max="23" width="4" style="3" bestFit="1" customWidth="1"/>
    <col min="24" max="24" width="4.36328125" style="3" bestFit="1" customWidth="1"/>
    <col min="25" max="25" width="3.36328125" style="3" bestFit="1" customWidth="1"/>
    <col min="26" max="16384" width="8.90625" style="3"/>
  </cols>
  <sheetData>
    <row r="1" spans="2:26" ht="15" thickBot="1">
      <c r="B1" s="37" t="s">
        <v>19</v>
      </c>
      <c r="G1" s="36"/>
      <c r="J1" s="36"/>
      <c r="K1" s="36"/>
      <c r="L1" s="36"/>
      <c r="M1" s="36"/>
      <c r="N1" s="36"/>
      <c r="O1" s="36"/>
    </row>
    <row r="2" spans="2:26">
      <c r="B2" s="41" t="s">
        <v>65</v>
      </c>
      <c r="C2" s="81" t="s">
        <v>3</v>
      </c>
      <c r="D2" s="81"/>
      <c r="E2" s="82" t="s">
        <v>2</v>
      </c>
      <c r="F2" s="82"/>
      <c r="G2" s="82"/>
      <c r="H2" s="84" t="s">
        <v>5</v>
      </c>
      <c r="I2" s="84"/>
      <c r="J2" s="84"/>
      <c r="K2" s="84"/>
      <c r="L2" s="75"/>
      <c r="M2" s="76"/>
      <c r="N2" s="77"/>
      <c r="O2" s="32" t="s">
        <v>9</v>
      </c>
      <c r="P2" s="31" t="s">
        <v>26</v>
      </c>
      <c r="Q2" s="57" t="s">
        <v>68</v>
      </c>
      <c r="R2" s="33" t="s">
        <v>10</v>
      </c>
      <c r="S2" s="33" t="s">
        <v>67</v>
      </c>
      <c r="T2" s="15"/>
      <c r="V2" s="15"/>
      <c r="W2" s="15"/>
      <c r="X2" s="15"/>
      <c r="Y2" s="15"/>
      <c r="Z2" s="15"/>
    </row>
    <row r="3" spans="2:26">
      <c r="B3" s="63" t="s">
        <v>17</v>
      </c>
      <c r="C3" s="80">
        <v>1</v>
      </c>
      <c r="D3" s="80"/>
      <c r="E3" s="83">
        <v>1</v>
      </c>
      <c r="F3" s="83"/>
      <c r="G3" s="83"/>
      <c r="H3" s="78">
        <v>1</v>
      </c>
      <c r="I3" s="79"/>
      <c r="J3" s="79"/>
      <c r="K3" s="64">
        <v>1</v>
      </c>
      <c r="L3" s="65">
        <v>1</v>
      </c>
      <c r="M3" s="65">
        <v>1</v>
      </c>
      <c r="N3" s="65">
        <v>1</v>
      </c>
      <c r="O3" s="66">
        <f>IF(SUM(K5:K14)=0,"0",SUM(K5:K14))</f>
        <v>56</v>
      </c>
      <c r="P3" s="67">
        <f>IFERROR(IF(SUM(P5:P14)=0,"0.00",(SUMIF(R5:R14, "n",P5:P14)/SUM(P5:P14)+(1-( SUMIF(R5:R14, "n",P5:P14)/SUM(P5:P14)))-(1-( SUMIF(R5:R14, "n",P5:P14)/SUM(P5:P14)))*AVERAGEIF(R5:R14,"&lt;&gt;n",S5:S14))),"0.00")</f>
        <v>0.13529921942758016</v>
      </c>
      <c r="Q3" s="67">
        <f>IFERROR(IF(SUM(P5:P14)=0,"",1-( SUMIF(R5:R14, "n",P5:P14)/SUM(P5:P14)))*AVERAGEIF(R5:R14,"&lt;&gt;n",S5:S14),"0.00")</f>
        <v>0.86470078057241984</v>
      </c>
      <c r="R3" s="68">
        <f>IF(SUM(K5:K14)=0,"0",SUMIF(R5:R14, "y",K5:K14)+SUMIF(R5:R14,"",K5:K14))</f>
        <v>40</v>
      </c>
      <c r="S3" s="69">
        <f>IFERROR(AVERAGEIF(R5:R14,"&lt;&gt;n",S5:S14),"0.00")</f>
        <v>1</v>
      </c>
      <c r="T3" s="15"/>
      <c r="V3" s="15"/>
      <c r="W3" s="15"/>
      <c r="X3" s="15"/>
      <c r="Y3" s="15"/>
      <c r="Z3" s="15"/>
    </row>
    <row r="4" spans="2:26" s="16" customFormat="1" ht="30" customHeight="1" thickBot="1">
      <c r="B4" s="42" t="s">
        <v>16</v>
      </c>
      <c r="C4" s="54" t="s">
        <v>1</v>
      </c>
      <c r="D4" s="54" t="s">
        <v>6</v>
      </c>
      <c r="E4" s="54" t="s">
        <v>1</v>
      </c>
      <c r="F4" s="54" t="s">
        <v>6</v>
      </c>
      <c r="G4" s="55" t="s">
        <v>24</v>
      </c>
      <c r="H4" s="54" t="s">
        <v>1</v>
      </c>
      <c r="I4" s="54" t="s">
        <v>6</v>
      </c>
      <c r="J4" s="55" t="s">
        <v>23</v>
      </c>
      <c r="K4" s="55" t="s">
        <v>20</v>
      </c>
      <c r="L4" s="53" t="s">
        <v>4</v>
      </c>
      <c r="M4" s="53" t="s">
        <v>7</v>
      </c>
      <c r="N4" s="53" t="s">
        <v>22</v>
      </c>
      <c r="O4" s="53" t="s">
        <v>21</v>
      </c>
      <c r="P4" s="53" t="s">
        <v>27</v>
      </c>
      <c r="Q4" s="53" t="s">
        <v>0</v>
      </c>
      <c r="R4" s="51" t="s">
        <v>28</v>
      </c>
      <c r="S4" s="70" t="s">
        <v>66</v>
      </c>
      <c r="T4" s="72" t="s">
        <v>75</v>
      </c>
      <c r="U4" s="15"/>
      <c r="V4" s="15"/>
      <c r="W4" s="15"/>
      <c r="X4" s="15"/>
      <c r="Y4" s="15"/>
      <c r="Z4" s="15"/>
    </row>
    <row r="5" spans="2:26">
      <c r="B5" s="1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2</v>
      </c>
      <c r="L5" s="1">
        <f t="shared" ref="L5:L14" si="0">((E5*$E$3)/($E$3+$C$3+$H$3))+((C5*$C$3)/($E$3+$C$3+$H$3))+((H5*$H$3)/($E$3+$C$3+$H$3))</f>
        <v>1</v>
      </c>
      <c r="M5" s="1">
        <f t="shared" ref="M5:M14" si="1">((F5*$E$3)/($E$3+$C$3+$H$3))+((D5*$C$3)/($E$3+$C$3+$H$3))+((I5*$H$3)/($E$3+$C$3+$H$3))</f>
        <v>1</v>
      </c>
      <c r="N5" s="1">
        <f t="shared" ref="N5:N14" si="2">((G5*$E$3)/($E$3+$H$3))+((J5*$H$3)/($E$3+$H$3))</f>
        <v>1</v>
      </c>
      <c r="O5" s="40" t="str">
        <f t="shared" ref="O5:O14" si="3">IF(K5=0,"",IF(K5&lt;=2,"1", IF(K5&lt;=4, "2", IF(K5&lt;=8, "3", IF(K5&lt;=12, "4", "5")))))</f>
        <v>1</v>
      </c>
      <c r="P5" s="1">
        <f t="shared" ref="P5:P14" si="4">((L5*$L$3)+(M5*$M$3))*(N5*$N$3)</f>
        <v>2</v>
      </c>
      <c r="Q5" s="1">
        <f>IFERROR(P5/(K5*$K$3),"0.00")</f>
        <v>1</v>
      </c>
      <c r="R5" s="18" t="s">
        <v>72</v>
      </c>
      <c r="S5" s="71">
        <v>1</v>
      </c>
      <c r="T5" s="73"/>
      <c r="U5" s="49"/>
      <c r="V5" s="15"/>
      <c r="W5" s="15"/>
      <c r="X5" s="15"/>
      <c r="Y5" s="15"/>
      <c r="Z5" s="15"/>
    </row>
    <row r="6" spans="2:26">
      <c r="B6" s="17">
        <v>2</v>
      </c>
      <c r="C6" s="27">
        <v>2</v>
      </c>
      <c r="D6" s="27">
        <v>2</v>
      </c>
      <c r="E6" s="27">
        <v>2</v>
      </c>
      <c r="F6" s="27">
        <v>2</v>
      </c>
      <c r="G6" s="27">
        <v>2</v>
      </c>
      <c r="H6" s="27">
        <v>2</v>
      </c>
      <c r="I6" s="27">
        <v>2</v>
      </c>
      <c r="J6" s="27">
        <v>2</v>
      </c>
      <c r="K6" s="27">
        <v>3</v>
      </c>
      <c r="L6" s="1">
        <f t="shared" si="0"/>
        <v>2</v>
      </c>
      <c r="M6" s="1">
        <f t="shared" si="1"/>
        <v>2</v>
      </c>
      <c r="N6" s="1">
        <f t="shared" si="2"/>
        <v>2</v>
      </c>
      <c r="O6" s="40" t="str">
        <f t="shared" si="3"/>
        <v>2</v>
      </c>
      <c r="P6" s="1">
        <f t="shared" si="4"/>
        <v>8</v>
      </c>
      <c r="Q6" s="1">
        <f t="shared" ref="Q6:Q14" si="5">IFERROR(P6/(K6*$K$3),"0.00")</f>
        <v>2.6666666666666665</v>
      </c>
      <c r="R6" s="18" t="s">
        <v>73</v>
      </c>
      <c r="S6" s="71">
        <v>1</v>
      </c>
      <c r="T6" s="73">
        <v>1</v>
      </c>
      <c r="U6" s="50"/>
      <c r="V6" s="15"/>
      <c r="W6" s="15"/>
      <c r="X6" s="15"/>
      <c r="Y6" s="15"/>
      <c r="Z6" s="15"/>
    </row>
    <row r="7" spans="2:26">
      <c r="B7" s="17">
        <v>3</v>
      </c>
      <c r="C7" s="27">
        <v>3</v>
      </c>
      <c r="D7" s="27">
        <v>3</v>
      </c>
      <c r="E7" s="27">
        <v>3</v>
      </c>
      <c r="F7" s="27">
        <v>3</v>
      </c>
      <c r="G7" s="27">
        <v>3</v>
      </c>
      <c r="H7" s="27">
        <v>3</v>
      </c>
      <c r="I7" s="27">
        <v>3</v>
      </c>
      <c r="J7" s="27">
        <v>3</v>
      </c>
      <c r="K7" s="27">
        <v>4</v>
      </c>
      <c r="L7" s="1">
        <f t="shared" si="0"/>
        <v>3</v>
      </c>
      <c r="M7" s="1">
        <f t="shared" si="1"/>
        <v>3</v>
      </c>
      <c r="N7" s="1">
        <f t="shared" si="2"/>
        <v>3</v>
      </c>
      <c r="O7" s="40" t="str">
        <f t="shared" si="3"/>
        <v>2</v>
      </c>
      <c r="P7" s="1">
        <f t="shared" si="4"/>
        <v>18</v>
      </c>
      <c r="Q7" s="1">
        <f t="shared" si="5"/>
        <v>4.5</v>
      </c>
      <c r="R7" s="18" t="s">
        <v>72</v>
      </c>
      <c r="S7" s="71">
        <v>1</v>
      </c>
      <c r="T7" s="74"/>
      <c r="U7" s="49"/>
      <c r="V7" s="15"/>
      <c r="W7" s="15"/>
      <c r="X7" s="15"/>
      <c r="Y7" s="15"/>
      <c r="Z7" s="15"/>
    </row>
    <row r="8" spans="2:26">
      <c r="B8" s="17">
        <v>4</v>
      </c>
      <c r="C8" s="27">
        <v>4</v>
      </c>
      <c r="D8" s="27">
        <v>4</v>
      </c>
      <c r="E8" s="27">
        <v>4</v>
      </c>
      <c r="F8" s="27">
        <v>4</v>
      </c>
      <c r="G8" s="27">
        <v>4</v>
      </c>
      <c r="H8" s="27">
        <v>4</v>
      </c>
      <c r="I8" s="27">
        <v>4</v>
      </c>
      <c r="J8" s="27">
        <v>4</v>
      </c>
      <c r="K8" s="27">
        <v>6</v>
      </c>
      <c r="L8" s="1">
        <f t="shared" si="0"/>
        <v>4</v>
      </c>
      <c r="M8" s="1">
        <f t="shared" si="1"/>
        <v>4</v>
      </c>
      <c r="N8" s="1">
        <f t="shared" si="2"/>
        <v>4</v>
      </c>
      <c r="O8" s="40" t="str">
        <f t="shared" si="3"/>
        <v>3</v>
      </c>
      <c r="P8" s="1">
        <f t="shared" si="4"/>
        <v>32</v>
      </c>
      <c r="Q8" s="1">
        <f t="shared" si="5"/>
        <v>5.333333333333333</v>
      </c>
      <c r="R8" s="18" t="s">
        <v>72</v>
      </c>
      <c r="S8" s="71">
        <v>1</v>
      </c>
      <c r="T8" s="74" t="s">
        <v>76</v>
      </c>
      <c r="U8" s="15"/>
      <c r="V8" s="15"/>
      <c r="W8" s="15"/>
      <c r="X8" s="15"/>
      <c r="Y8" s="15"/>
      <c r="Z8" s="15"/>
    </row>
    <row r="9" spans="2:26">
      <c r="B9" s="17">
        <v>5</v>
      </c>
      <c r="C9" s="27">
        <v>5</v>
      </c>
      <c r="D9" s="27">
        <v>5</v>
      </c>
      <c r="E9" s="27">
        <v>5</v>
      </c>
      <c r="F9" s="27">
        <v>5</v>
      </c>
      <c r="G9" s="27">
        <v>5</v>
      </c>
      <c r="H9" s="27">
        <v>5</v>
      </c>
      <c r="I9" s="27">
        <v>5</v>
      </c>
      <c r="J9" s="27">
        <v>5</v>
      </c>
      <c r="K9" s="27">
        <v>8</v>
      </c>
      <c r="L9" s="1">
        <f t="shared" si="0"/>
        <v>5</v>
      </c>
      <c r="M9" s="1">
        <f t="shared" si="1"/>
        <v>5</v>
      </c>
      <c r="N9" s="1">
        <f t="shared" si="2"/>
        <v>5</v>
      </c>
      <c r="O9" s="40" t="str">
        <f t="shared" si="3"/>
        <v>3</v>
      </c>
      <c r="P9" s="1">
        <f t="shared" si="4"/>
        <v>50</v>
      </c>
      <c r="Q9" s="1">
        <f t="shared" si="5"/>
        <v>6.25</v>
      </c>
      <c r="R9" s="18" t="s">
        <v>72</v>
      </c>
      <c r="S9" s="71">
        <v>1</v>
      </c>
      <c r="T9" s="73"/>
      <c r="U9" s="15"/>
      <c r="V9" s="15"/>
      <c r="W9" s="15"/>
      <c r="X9" s="15"/>
      <c r="Y9" s="15"/>
      <c r="Z9" s="15"/>
    </row>
    <row r="10" spans="2:26">
      <c r="B10" s="17">
        <v>6</v>
      </c>
      <c r="C10" s="27">
        <v>2</v>
      </c>
      <c r="D10" s="27">
        <v>2</v>
      </c>
      <c r="E10" s="27">
        <v>2</v>
      </c>
      <c r="F10" s="27">
        <v>2</v>
      </c>
      <c r="G10" s="27">
        <v>4</v>
      </c>
      <c r="H10" s="27">
        <v>2</v>
      </c>
      <c r="I10" s="27">
        <v>2</v>
      </c>
      <c r="J10" s="27">
        <v>5</v>
      </c>
      <c r="K10" s="27">
        <v>13</v>
      </c>
      <c r="L10" s="1">
        <f t="shared" si="0"/>
        <v>2</v>
      </c>
      <c r="M10" s="1">
        <f t="shared" si="1"/>
        <v>2</v>
      </c>
      <c r="N10" s="1">
        <f t="shared" si="2"/>
        <v>4.5</v>
      </c>
      <c r="O10" s="40" t="str">
        <f t="shared" si="3"/>
        <v>5</v>
      </c>
      <c r="P10" s="1">
        <f t="shared" si="4"/>
        <v>18</v>
      </c>
      <c r="Q10" s="1">
        <f t="shared" si="5"/>
        <v>1.3846153846153846</v>
      </c>
      <c r="R10" s="18" t="s">
        <v>73</v>
      </c>
      <c r="S10" s="71">
        <v>1</v>
      </c>
      <c r="T10" s="73"/>
      <c r="U10" s="15"/>
      <c r="V10" s="15"/>
      <c r="W10" s="15"/>
      <c r="X10" s="15"/>
      <c r="Y10" s="15"/>
      <c r="Z10" s="15"/>
    </row>
    <row r="11" spans="2:26">
      <c r="B11" s="17">
        <v>7</v>
      </c>
      <c r="C11" s="27">
        <v>3</v>
      </c>
      <c r="D11" s="27">
        <v>3</v>
      </c>
      <c r="E11" s="27">
        <v>3</v>
      </c>
      <c r="F11" s="27">
        <v>3</v>
      </c>
      <c r="G11" s="27">
        <v>1</v>
      </c>
      <c r="H11" s="27">
        <v>3</v>
      </c>
      <c r="I11" s="27">
        <v>3</v>
      </c>
      <c r="J11" s="27">
        <v>2</v>
      </c>
      <c r="K11" s="27">
        <v>10</v>
      </c>
      <c r="L11" s="1">
        <f t="shared" si="0"/>
        <v>3</v>
      </c>
      <c r="M11" s="1">
        <f t="shared" si="1"/>
        <v>3</v>
      </c>
      <c r="N11" s="1">
        <f t="shared" si="2"/>
        <v>1.5</v>
      </c>
      <c r="O11" s="40" t="str">
        <f t="shared" si="3"/>
        <v>4</v>
      </c>
      <c r="P11" s="1">
        <f t="shared" si="4"/>
        <v>9</v>
      </c>
      <c r="Q11" s="1">
        <f t="shared" si="5"/>
        <v>0.9</v>
      </c>
      <c r="R11" s="18" t="s">
        <v>72</v>
      </c>
      <c r="S11" s="71">
        <v>1</v>
      </c>
      <c r="T11" s="73"/>
      <c r="U11" s="15"/>
      <c r="V11" s="15"/>
      <c r="W11" s="15"/>
      <c r="X11" s="15"/>
      <c r="Y11" s="15"/>
      <c r="Z11" s="15"/>
    </row>
    <row r="12" spans="2:26">
      <c r="B12" s="17">
        <v>8</v>
      </c>
      <c r="C12" s="27">
        <v>5</v>
      </c>
      <c r="D12" s="27">
        <v>1</v>
      </c>
      <c r="E12" s="27">
        <v>5</v>
      </c>
      <c r="F12" s="27">
        <v>1</v>
      </c>
      <c r="G12" s="27">
        <v>3</v>
      </c>
      <c r="H12" s="27">
        <v>5</v>
      </c>
      <c r="I12" s="27">
        <v>1</v>
      </c>
      <c r="J12" s="27">
        <v>3</v>
      </c>
      <c r="K12" s="27">
        <v>5</v>
      </c>
      <c r="L12" s="1">
        <f t="shared" si="0"/>
        <v>5</v>
      </c>
      <c r="M12" s="1">
        <f t="shared" si="1"/>
        <v>1</v>
      </c>
      <c r="N12" s="1">
        <f t="shared" si="2"/>
        <v>3</v>
      </c>
      <c r="O12" s="40" t="str">
        <f t="shared" si="3"/>
        <v>3</v>
      </c>
      <c r="P12" s="1">
        <f t="shared" si="4"/>
        <v>18</v>
      </c>
      <c r="Q12" s="1">
        <f t="shared" si="5"/>
        <v>3.6</v>
      </c>
      <c r="R12" s="18" t="s">
        <v>72</v>
      </c>
      <c r="S12" s="71">
        <v>1</v>
      </c>
      <c r="T12" s="73"/>
      <c r="U12" s="15"/>
      <c r="W12" s="15"/>
      <c r="X12" s="15"/>
      <c r="Y12" s="15"/>
      <c r="Z12" s="15"/>
    </row>
    <row r="13" spans="2:26">
      <c r="B13" s="17">
        <v>9</v>
      </c>
      <c r="C13" s="27">
        <v>1</v>
      </c>
      <c r="D13" s="27">
        <v>2</v>
      </c>
      <c r="E13" s="27">
        <v>3</v>
      </c>
      <c r="F13" s="27">
        <v>4</v>
      </c>
      <c r="G13" s="27">
        <v>5</v>
      </c>
      <c r="H13" s="27">
        <v>1</v>
      </c>
      <c r="I13" s="27">
        <v>2</v>
      </c>
      <c r="J13" s="27">
        <v>3</v>
      </c>
      <c r="K13" s="27">
        <v>4</v>
      </c>
      <c r="L13" s="1">
        <f t="shared" si="0"/>
        <v>1.6666666666666665</v>
      </c>
      <c r="M13" s="1">
        <f t="shared" si="1"/>
        <v>2.6666666666666665</v>
      </c>
      <c r="N13" s="1">
        <f t="shared" si="2"/>
        <v>4</v>
      </c>
      <c r="O13" s="40" t="str">
        <f t="shared" si="3"/>
        <v>2</v>
      </c>
      <c r="P13" s="1">
        <f t="shared" si="4"/>
        <v>17.333333333333332</v>
      </c>
      <c r="Q13" s="1">
        <f t="shared" si="5"/>
        <v>4.333333333333333</v>
      </c>
      <c r="R13" s="18" t="s">
        <v>72</v>
      </c>
      <c r="S13" s="71">
        <v>1</v>
      </c>
      <c r="T13" s="73"/>
      <c r="U13" s="15"/>
      <c r="V13" s="15"/>
      <c r="W13" s="15"/>
      <c r="X13" s="15"/>
      <c r="Y13" s="15"/>
      <c r="Z13" s="15"/>
    </row>
    <row r="14" spans="2:26">
      <c r="B14" s="17">
        <v>10</v>
      </c>
      <c r="C14" s="27">
        <v>4</v>
      </c>
      <c r="D14" s="27">
        <v>3</v>
      </c>
      <c r="E14" s="27">
        <v>2</v>
      </c>
      <c r="F14" s="27">
        <v>1</v>
      </c>
      <c r="G14" s="27">
        <v>5</v>
      </c>
      <c r="H14" s="27">
        <v>4</v>
      </c>
      <c r="I14" s="27">
        <v>3</v>
      </c>
      <c r="J14" s="27">
        <v>2</v>
      </c>
      <c r="K14" s="27">
        <v>1</v>
      </c>
      <c r="L14" s="1">
        <f t="shared" si="0"/>
        <v>3.333333333333333</v>
      </c>
      <c r="M14" s="1">
        <f t="shared" si="1"/>
        <v>2.333333333333333</v>
      </c>
      <c r="N14" s="1">
        <f t="shared" si="2"/>
        <v>3.5</v>
      </c>
      <c r="O14" s="40" t="str">
        <f t="shared" si="3"/>
        <v>1</v>
      </c>
      <c r="P14" s="1">
        <f t="shared" si="4"/>
        <v>19.833333333333332</v>
      </c>
      <c r="Q14" s="1">
        <f t="shared" si="5"/>
        <v>19.833333333333332</v>
      </c>
      <c r="R14" s="18" t="s">
        <v>72</v>
      </c>
      <c r="S14" s="71">
        <v>1</v>
      </c>
      <c r="T14" s="74" t="s">
        <v>74</v>
      </c>
      <c r="U14" s="19"/>
    </row>
    <row r="15" spans="2:26">
      <c r="B15" s="20"/>
      <c r="C15" s="21"/>
      <c r="D15" s="21"/>
      <c r="E15" s="21"/>
      <c r="F15" s="21"/>
      <c r="G15" s="23"/>
      <c r="H15" s="22"/>
      <c r="I15" s="22"/>
      <c r="J15" s="23"/>
      <c r="K15" s="22"/>
      <c r="L15" s="24"/>
      <c r="M15" s="24"/>
      <c r="N15" s="24"/>
      <c r="O15" s="24"/>
      <c r="P15" s="24"/>
      <c r="Q15" s="24"/>
      <c r="S15"/>
    </row>
    <row r="16" spans="2:26">
      <c r="L16" s="29"/>
      <c r="Q16" s="28"/>
    </row>
    <row r="17" spans="11:21">
      <c r="K17" s="56"/>
      <c r="L17" s="56"/>
      <c r="O17" s="56"/>
      <c r="P17" s="56"/>
      <c r="Q17" s="52"/>
      <c r="U17" s="29"/>
    </row>
  </sheetData>
  <autoFilter ref="B4:S4" xr:uid="{00000000-0009-0000-0000-000001000000}">
    <sortState ref="B5:S14">
      <sortCondition descending="1" ref="Q4"/>
    </sortState>
  </autoFilter>
  <mergeCells count="7">
    <mergeCell ref="L2:N2"/>
    <mergeCell ref="H3:J3"/>
    <mergeCell ref="C3:D3"/>
    <mergeCell ref="C2:D2"/>
    <mergeCell ref="E2:G2"/>
    <mergeCell ref="E3:G3"/>
    <mergeCell ref="H2:K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51"/>
  <sheetViews>
    <sheetView showGridLines="0" zoomScale="85" zoomScaleNormal="85" workbookViewId="0">
      <selection activeCell="F8" sqref="F8"/>
    </sheetView>
  </sheetViews>
  <sheetFormatPr defaultColWidth="8.90625" defaultRowHeight="14.5"/>
  <cols>
    <col min="1" max="1" width="2.08984375" style="3" customWidth="1"/>
    <col min="2" max="2" width="20.08984375" style="3" customWidth="1"/>
    <col min="3" max="3" width="7.453125" style="25" customWidth="1"/>
    <col min="4" max="4" width="7.1796875" style="25" customWidth="1"/>
    <col min="5" max="5" width="7.6328125" style="25" customWidth="1"/>
    <col min="6" max="6" width="6.54296875" style="25" customWidth="1"/>
    <col min="7" max="7" width="7.81640625" style="25" customWidth="1"/>
    <col min="8" max="8" width="6.6328125" style="25" customWidth="1"/>
    <col min="9" max="9" width="10.1796875" style="26" customWidth="1"/>
    <col min="10" max="10" width="10.453125" style="26" customWidth="1"/>
    <col min="11" max="12" width="10" style="26" customWidth="1"/>
    <col min="13" max="13" width="8.90625" style="26" customWidth="1"/>
    <col min="14" max="14" width="8.36328125" style="26" customWidth="1"/>
    <col min="15" max="15" width="10.36328125" style="2" customWidth="1"/>
    <col min="16" max="17" width="8.90625" style="3"/>
    <col min="18" max="18" width="4.6328125" style="3" bestFit="1" customWidth="1"/>
    <col min="19" max="19" width="5.1796875" style="3" bestFit="1" customWidth="1"/>
    <col min="20" max="20" width="4" style="3" bestFit="1" customWidth="1"/>
    <col min="21" max="21" width="4.36328125" style="3" bestFit="1" customWidth="1"/>
    <col min="22" max="22" width="3.36328125" style="3" bestFit="1" customWidth="1"/>
    <col min="23" max="16384" width="8.90625" style="3"/>
  </cols>
  <sheetData>
    <row r="1" spans="2:27" ht="18">
      <c r="B1" s="34" t="s">
        <v>25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2:27" ht="18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2:27" ht="18">
      <c r="B3" s="38" t="s">
        <v>11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7" ht="18">
      <c r="B4" s="43" t="s">
        <v>49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2:27" ht="13.75" customHeight="1">
      <c r="B5" s="44" t="s">
        <v>55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2:27">
      <c r="B6" s="45" t="s">
        <v>50</v>
      </c>
      <c r="C6" s="4"/>
      <c r="D6" s="4"/>
      <c r="E6" s="4"/>
      <c r="F6" s="4"/>
      <c r="G6" s="4"/>
      <c r="H6" s="4"/>
      <c r="I6" s="8"/>
      <c r="J6" s="8"/>
      <c r="K6" s="8"/>
      <c r="L6" s="8"/>
      <c r="M6" s="8"/>
      <c r="N6" s="8"/>
    </row>
    <row r="7" spans="2:27">
      <c r="B7" s="45" t="s">
        <v>51</v>
      </c>
      <c r="C7" s="4"/>
      <c r="D7" s="4"/>
      <c r="E7" s="4"/>
      <c r="F7" s="4"/>
      <c r="G7" s="4"/>
      <c r="H7" s="4"/>
      <c r="I7" s="8"/>
      <c r="J7" s="8"/>
      <c r="K7" s="8"/>
      <c r="L7" s="8"/>
      <c r="M7" s="8"/>
      <c r="N7" s="8"/>
    </row>
    <row r="8" spans="2:27">
      <c r="B8" s="46" t="s">
        <v>56</v>
      </c>
      <c r="C8" s="10"/>
      <c r="D8" s="10"/>
      <c r="E8" s="10"/>
      <c r="F8" s="4"/>
      <c r="G8" s="4"/>
      <c r="H8" s="4"/>
      <c r="I8" s="8"/>
      <c r="J8" s="8"/>
      <c r="K8" s="8"/>
      <c r="L8" s="8"/>
      <c r="M8" s="8"/>
      <c r="N8" s="8"/>
    </row>
    <row r="9" spans="2:27">
      <c r="B9" s="45" t="s">
        <v>57</v>
      </c>
      <c r="C9" s="10"/>
      <c r="D9" s="10"/>
      <c r="E9" s="10"/>
      <c r="F9" s="4"/>
      <c r="G9" s="4"/>
      <c r="H9" s="4"/>
      <c r="I9" s="8"/>
      <c r="J9" s="8"/>
      <c r="K9" s="8"/>
      <c r="L9" s="8"/>
      <c r="M9" s="8"/>
      <c r="N9" s="8"/>
    </row>
    <row r="10" spans="2:27">
      <c r="B10" s="47" t="s">
        <v>58</v>
      </c>
      <c r="C10" s="4"/>
      <c r="D10" s="4"/>
      <c r="E10" s="4"/>
      <c r="F10" s="4"/>
      <c r="G10" s="4"/>
      <c r="H10" s="4"/>
      <c r="I10" s="8"/>
      <c r="J10" s="8"/>
      <c r="K10" s="8"/>
      <c r="L10" s="8"/>
      <c r="M10" s="8"/>
      <c r="N10" s="8"/>
    </row>
    <row r="11" spans="2:27" s="6" customFormat="1" ht="15.5">
      <c r="B11" s="47" t="s">
        <v>59</v>
      </c>
      <c r="C11" s="11"/>
      <c r="D11" s="11"/>
      <c r="E11" s="4"/>
      <c r="F11" s="4"/>
      <c r="G11" s="4"/>
      <c r="H11" s="4"/>
      <c r="I11" s="4"/>
      <c r="J11" s="4"/>
      <c r="K11" s="5"/>
      <c r="L11" s="5"/>
      <c r="M11" s="5"/>
      <c r="N11" s="4"/>
      <c r="O11" s="12"/>
      <c r="P11" s="12"/>
      <c r="Q11" s="13"/>
      <c r="R11" s="12"/>
      <c r="S11" s="12"/>
      <c r="T11" s="14"/>
      <c r="U11" s="14"/>
      <c r="V11" s="12"/>
      <c r="W11" s="14"/>
      <c r="X11" s="12"/>
      <c r="Y11" s="12"/>
      <c r="Z11" s="14"/>
      <c r="AA11" s="14"/>
    </row>
    <row r="12" spans="2:27" s="6" customFormat="1">
      <c r="B12" s="47" t="s">
        <v>63</v>
      </c>
      <c r="C12" s="11"/>
      <c r="D12" s="11"/>
      <c r="E12" s="4"/>
      <c r="F12" s="4"/>
      <c r="G12" s="4"/>
      <c r="H12" s="4"/>
      <c r="I12" s="4"/>
      <c r="J12" s="4"/>
      <c r="K12" s="5"/>
      <c r="L12" s="5"/>
      <c r="M12" s="5"/>
      <c r="N12" s="4"/>
      <c r="O12" s="12"/>
      <c r="P12" s="12"/>
      <c r="Q12" s="13"/>
      <c r="R12" s="12"/>
      <c r="S12" s="12"/>
      <c r="T12" s="14"/>
      <c r="U12" s="14"/>
      <c r="V12" s="12"/>
      <c r="W12" s="14"/>
      <c r="X12" s="12"/>
      <c r="Y12" s="12"/>
      <c r="Z12" s="14"/>
      <c r="AA12" s="14"/>
    </row>
    <row r="13" spans="2:27">
      <c r="B13" s="7"/>
      <c r="C13" s="10"/>
      <c r="D13" s="10"/>
      <c r="E13" s="10"/>
      <c r="F13" s="4"/>
      <c r="G13" s="4"/>
      <c r="H13" s="4"/>
      <c r="I13" s="8"/>
      <c r="J13" s="8"/>
      <c r="K13" s="8"/>
      <c r="L13" s="8"/>
      <c r="M13" s="8"/>
      <c r="N13" s="8"/>
    </row>
    <row r="14" spans="2:27" ht="15.5">
      <c r="B14" s="39" t="s">
        <v>12</v>
      </c>
      <c r="C14" s="10"/>
      <c r="D14" s="10"/>
      <c r="E14" s="10"/>
      <c r="F14" s="4"/>
      <c r="G14" s="4"/>
      <c r="H14" s="4"/>
      <c r="I14" s="8"/>
      <c r="J14" s="8"/>
      <c r="K14" s="8"/>
      <c r="L14" s="8"/>
      <c r="M14" s="8"/>
      <c r="N14" s="8"/>
    </row>
    <row r="15" spans="2:27">
      <c r="B15" s="47" t="s">
        <v>14</v>
      </c>
      <c r="C15" s="10"/>
      <c r="D15" s="10"/>
      <c r="E15" s="10"/>
      <c r="F15" s="4"/>
      <c r="G15" s="4"/>
      <c r="H15" s="4"/>
      <c r="I15" s="8"/>
      <c r="J15" s="8"/>
      <c r="K15" s="8"/>
      <c r="L15" s="8"/>
      <c r="M15" s="8"/>
      <c r="N15" s="8"/>
    </row>
    <row r="16" spans="2:27">
      <c r="B16" s="47" t="s">
        <v>15</v>
      </c>
      <c r="C16" s="10"/>
      <c r="D16" s="10"/>
      <c r="E16" s="10"/>
      <c r="F16" s="4"/>
      <c r="G16" s="4"/>
      <c r="H16" s="4"/>
      <c r="I16" s="8"/>
      <c r="J16" s="8"/>
      <c r="K16" s="8"/>
      <c r="L16" s="8"/>
      <c r="M16" s="8"/>
      <c r="N16" s="8"/>
    </row>
    <row r="17" spans="2:27">
      <c r="B17" s="47" t="s">
        <v>60</v>
      </c>
      <c r="C17" s="10"/>
      <c r="D17" s="10"/>
      <c r="E17" s="10"/>
      <c r="F17" s="4"/>
      <c r="G17" s="4"/>
      <c r="H17" s="4"/>
      <c r="I17" s="8"/>
      <c r="J17" s="8"/>
      <c r="K17" s="8"/>
      <c r="L17" s="8"/>
      <c r="M17" s="8"/>
      <c r="N17" s="8"/>
    </row>
    <row r="18" spans="2:27">
      <c r="B18" s="48" t="s">
        <v>18</v>
      </c>
      <c r="C18" s="10"/>
      <c r="D18" s="10"/>
      <c r="E18" s="10"/>
      <c r="F18" s="4"/>
      <c r="G18" s="4"/>
      <c r="H18" s="4"/>
      <c r="I18" s="8"/>
      <c r="J18" s="8"/>
      <c r="K18" s="8"/>
      <c r="L18" s="8"/>
      <c r="M18" s="8"/>
      <c r="N18" s="8"/>
    </row>
    <row r="19" spans="2:27">
      <c r="B19" s="45" t="s">
        <v>52</v>
      </c>
      <c r="C19" s="10"/>
      <c r="D19" s="10"/>
      <c r="E19" s="10"/>
      <c r="F19" s="4"/>
      <c r="G19" s="4"/>
      <c r="H19" s="4"/>
      <c r="I19" s="8"/>
      <c r="J19" s="8"/>
      <c r="K19" s="8"/>
      <c r="L19" s="8"/>
      <c r="M19" s="8"/>
      <c r="N19" s="8"/>
    </row>
    <row r="20" spans="2:27" s="6" customFormat="1">
      <c r="B20" s="47" t="s">
        <v>8</v>
      </c>
      <c r="C20" s="11"/>
      <c r="D20" s="11"/>
      <c r="E20" s="4"/>
      <c r="F20" s="4"/>
      <c r="G20" s="4"/>
      <c r="H20" s="4"/>
      <c r="I20" s="4"/>
      <c r="J20" s="4"/>
      <c r="K20" s="5"/>
      <c r="L20" s="5"/>
      <c r="M20" s="5"/>
      <c r="N20" s="4"/>
      <c r="O20" s="12"/>
      <c r="P20" s="12"/>
      <c r="Q20" s="13"/>
      <c r="R20" s="12"/>
      <c r="S20" s="12"/>
      <c r="T20" s="14"/>
      <c r="U20" s="14"/>
      <c r="V20" s="12"/>
      <c r="W20" s="14"/>
      <c r="X20" s="12"/>
      <c r="Y20" s="12"/>
      <c r="Z20" s="14"/>
      <c r="AA20" s="14"/>
    </row>
    <row r="21" spans="2:27">
      <c r="B21" s="47" t="s">
        <v>61</v>
      </c>
      <c r="C21" s="4"/>
      <c r="D21" s="4"/>
      <c r="E21" s="4"/>
      <c r="F21" s="4"/>
      <c r="G21" s="4"/>
      <c r="H21" s="4"/>
      <c r="I21" s="8"/>
      <c r="J21" s="8"/>
      <c r="K21" s="8"/>
      <c r="L21" s="8"/>
      <c r="M21" s="8"/>
    </row>
    <row r="22" spans="2:27" s="6" customFormat="1">
      <c r="B22" s="47" t="s">
        <v>53</v>
      </c>
      <c r="C22" s="11"/>
      <c r="D22" s="11"/>
      <c r="E22" s="4"/>
      <c r="F22" s="4"/>
      <c r="G22" s="4"/>
      <c r="H22" s="4"/>
      <c r="I22" s="4"/>
      <c r="J22" s="4"/>
      <c r="K22" s="5"/>
      <c r="L22" s="5"/>
      <c r="M22" s="5"/>
      <c r="N22" s="4"/>
      <c r="O22" s="12"/>
      <c r="P22" s="12"/>
      <c r="Q22" s="13"/>
      <c r="R22" s="12"/>
      <c r="S22" s="12"/>
      <c r="T22" s="14"/>
      <c r="U22" s="14"/>
      <c r="V22" s="12"/>
      <c r="W22" s="14"/>
      <c r="X22" s="12"/>
      <c r="Y22" s="12"/>
      <c r="Z22" s="14"/>
      <c r="AA22" s="14"/>
    </row>
    <row r="23" spans="2:27" s="6" customFormat="1">
      <c r="B23" s="47" t="s">
        <v>54</v>
      </c>
      <c r="C23" s="11"/>
      <c r="D23" s="11"/>
      <c r="E23" s="4"/>
      <c r="F23" s="4"/>
      <c r="G23" s="4"/>
      <c r="H23" s="4"/>
      <c r="I23" s="4"/>
      <c r="J23" s="4"/>
      <c r="K23" s="5"/>
      <c r="L23" s="5"/>
      <c r="M23" s="5"/>
      <c r="N23" s="4"/>
      <c r="O23" s="12"/>
      <c r="P23" s="12"/>
      <c r="Q23" s="13"/>
      <c r="R23" s="12"/>
      <c r="S23" s="12"/>
      <c r="T23" s="14"/>
      <c r="U23" s="14"/>
      <c r="V23" s="12"/>
      <c r="W23" s="14"/>
      <c r="X23" s="12"/>
      <c r="Y23" s="12"/>
      <c r="Z23" s="14"/>
      <c r="AA23" s="14"/>
    </row>
    <row r="24" spans="2:27">
      <c r="B24" s="47" t="s">
        <v>62</v>
      </c>
      <c r="C24" s="4"/>
      <c r="D24" s="4"/>
      <c r="E24" s="4"/>
      <c r="F24" s="4"/>
      <c r="G24" s="4"/>
      <c r="H24" s="4"/>
      <c r="I24" s="8"/>
      <c r="J24" s="8"/>
      <c r="K24" s="8"/>
      <c r="L24" s="8"/>
      <c r="M24" s="8"/>
    </row>
    <row r="25" spans="2:27">
      <c r="B25" s="47" t="s">
        <v>64</v>
      </c>
      <c r="C25" s="4"/>
      <c r="D25" s="4"/>
      <c r="E25" s="4"/>
      <c r="F25" s="4"/>
      <c r="G25" s="4"/>
      <c r="H25" s="4"/>
      <c r="I25" s="8"/>
      <c r="J25" s="8"/>
      <c r="K25" s="8"/>
      <c r="L25" s="8"/>
      <c r="M25" s="8"/>
    </row>
    <row r="26" spans="2:27" s="6" customFormat="1">
      <c r="B26" s="9"/>
      <c r="C26" s="11"/>
      <c r="D26" s="11"/>
      <c r="E26" s="4"/>
      <c r="F26" s="4"/>
      <c r="G26" s="4"/>
      <c r="H26" s="4"/>
      <c r="I26" s="4"/>
      <c r="J26" s="4"/>
      <c r="K26" s="5"/>
      <c r="L26" s="5"/>
      <c r="M26" s="5"/>
      <c r="N26" s="4"/>
      <c r="O26" s="12"/>
      <c r="P26" s="12"/>
      <c r="Q26" s="13"/>
      <c r="R26" s="12"/>
      <c r="S26" s="12"/>
      <c r="T26" s="14"/>
      <c r="U26" s="14"/>
      <c r="V26" s="12"/>
      <c r="W26" s="14"/>
      <c r="X26" s="12"/>
      <c r="Y26" s="12"/>
      <c r="Z26" s="14"/>
      <c r="AA26" s="14"/>
    </row>
    <row r="27" spans="2:27" s="6" customFormat="1" ht="15.5">
      <c r="B27" s="39" t="s">
        <v>13</v>
      </c>
      <c r="C27" s="11"/>
      <c r="D27" s="11"/>
      <c r="E27" s="4"/>
      <c r="F27" s="4"/>
      <c r="G27" s="4"/>
      <c r="H27" s="4"/>
      <c r="I27" s="4"/>
      <c r="J27" s="4"/>
      <c r="K27" s="5"/>
      <c r="L27" s="5"/>
      <c r="M27" s="5"/>
      <c r="N27" s="4"/>
      <c r="O27" s="12"/>
      <c r="P27" s="12"/>
      <c r="Q27" s="13"/>
      <c r="R27" s="12"/>
      <c r="S27" s="12"/>
      <c r="T27" s="14"/>
      <c r="U27" s="14"/>
      <c r="V27" s="12"/>
      <c r="W27" s="14"/>
      <c r="X27" s="12"/>
      <c r="Y27" s="12"/>
      <c r="Z27" s="14"/>
      <c r="AA27" s="14"/>
    </row>
    <row r="28" spans="2:27">
      <c r="B28" s="58" t="s">
        <v>29</v>
      </c>
    </row>
    <row r="29" spans="2:27">
      <c r="B29" s="59" t="s">
        <v>30</v>
      </c>
    </row>
    <row r="30" spans="2:27">
      <c r="B30" s="60" t="s">
        <v>31</v>
      </c>
    </row>
    <row r="31" spans="2:27">
      <c r="B31" s="61" t="s">
        <v>42</v>
      </c>
    </row>
    <row r="32" spans="2:27">
      <c r="B32" s="61" t="s">
        <v>43</v>
      </c>
    </row>
    <row r="33" spans="2:2">
      <c r="B33" s="60" t="s">
        <v>32</v>
      </c>
    </row>
    <row r="34" spans="2:2">
      <c r="B34" s="61" t="s">
        <v>33</v>
      </c>
    </row>
    <row r="35" spans="2:2">
      <c r="B35" s="60" t="s">
        <v>44</v>
      </c>
    </row>
    <row r="36" spans="2:2">
      <c r="B36" s="61" t="s">
        <v>34</v>
      </c>
    </row>
    <row r="37" spans="2:2">
      <c r="B37" s="61" t="s">
        <v>45</v>
      </c>
    </row>
    <row r="38" spans="2:2">
      <c r="B38" s="61" t="s">
        <v>35</v>
      </c>
    </row>
    <row r="39" spans="2:2">
      <c r="B39" s="60" t="s">
        <v>46</v>
      </c>
    </row>
    <row r="40" spans="2:2">
      <c r="B40" s="60" t="s">
        <v>36</v>
      </c>
    </row>
    <row r="41" spans="2:2">
      <c r="B41" s="61" t="s">
        <v>70</v>
      </c>
    </row>
    <row r="42" spans="2:2">
      <c r="B42" s="61" t="s">
        <v>47</v>
      </c>
    </row>
    <row r="43" spans="2:2">
      <c r="B43" s="58" t="s">
        <v>37</v>
      </c>
    </row>
    <row r="44" spans="2:2">
      <c r="B44" s="59" t="s">
        <v>38</v>
      </c>
    </row>
    <row r="45" spans="2:2">
      <c r="B45" s="60" t="s">
        <v>39</v>
      </c>
    </row>
    <row r="46" spans="2:2">
      <c r="B46" s="61" t="s">
        <v>48</v>
      </c>
    </row>
    <row r="47" spans="2:2">
      <c r="B47" s="61" t="s">
        <v>71</v>
      </c>
    </row>
    <row r="48" spans="2:2">
      <c r="B48" s="61" t="s">
        <v>40</v>
      </c>
    </row>
    <row r="49" spans="2:2">
      <c r="B49" s="61" t="s">
        <v>69</v>
      </c>
    </row>
    <row r="50" spans="2:2">
      <c r="B50" s="61" t="s">
        <v>41</v>
      </c>
    </row>
    <row r="51" spans="2:2">
      <c r="B51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2017-09-28T21:59:43Z</dcterms:modified>
</cp:coreProperties>
</file>