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2.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chart25.xml" ContentType="application/vnd.openxmlformats-officedocument.drawingml.chart+xml"/>
  <Override PartName="/xl/charts/style24.xml" ContentType="application/vnd.ms-office.chartstyle+xml"/>
  <Override PartName="/xl/charts/colors24.xml" ContentType="application/vnd.ms-office.chartcolorstyle+xml"/>
  <Override PartName="/xl/charts/chart26.xml" ContentType="application/vnd.openxmlformats-officedocument.drawingml.chart+xml"/>
  <Override PartName="/xl/charts/style25.xml" ContentType="application/vnd.ms-office.chartstyle+xml"/>
  <Override PartName="/xl/charts/colors25.xml" ContentType="application/vnd.ms-office.chartcolorstyle+xml"/>
  <Override PartName="/xl/charts/chart27.xml" ContentType="application/vnd.openxmlformats-officedocument.drawingml.chart+xml"/>
  <Override PartName="/xl/charts/style26.xml" ContentType="application/vnd.ms-office.chartstyle+xml"/>
  <Override PartName="/xl/charts/colors26.xml" ContentType="application/vnd.ms-office.chartcolorstyle+xml"/>
  <Override PartName="/xl/charts/chart28.xml" ContentType="application/vnd.openxmlformats-officedocument.drawingml.chart+xml"/>
  <Override PartName="/xl/charts/chart29.xml" ContentType="application/vnd.openxmlformats-officedocument.drawingml.chart+xml"/>
  <Override PartName="/xl/charts/style27.xml" ContentType="application/vnd.ms-office.chartstyle+xml"/>
  <Override PartName="/xl/charts/colors27.xml" ContentType="application/vnd.ms-office.chartcolorstyle+xml"/>
  <Override PartName="/xl/charts/chart30.xml" ContentType="application/vnd.openxmlformats-officedocument.drawingml.chart+xml"/>
  <Override PartName="/xl/charts/style28.xml" ContentType="application/vnd.ms-office.chartstyle+xml"/>
  <Override PartName="/xl/charts/colors28.xml" ContentType="application/vnd.ms-office.chartcolorstyle+xml"/>
  <Override PartName="/xl/charts/chart31.xml" ContentType="application/vnd.openxmlformats-officedocument.drawingml.chart+xml"/>
  <Override PartName="/xl/charts/style29.xml" ContentType="application/vnd.ms-office.chartstyle+xml"/>
  <Override PartName="/xl/charts/colors29.xml" ContentType="application/vnd.ms-office.chartcolorstyle+xml"/>
  <Override PartName="/xl/charts/chart32.xml" ContentType="application/vnd.openxmlformats-officedocument.drawingml.chart+xml"/>
  <Override PartName="/xl/charts/style30.xml" ContentType="application/vnd.ms-office.chartstyle+xml"/>
  <Override PartName="/xl/charts/colors30.xml" ContentType="application/vnd.ms-office.chartcolorstyle+xml"/>
  <Override PartName="/xl/charts/chart33.xml" ContentType="application/vnd.openxmlformats-officedocument.drawingml.chart+xml"/>
  <Override PartName="/xl/charts/style31.xml" ContentType="application/vnd.ms-office.chartstyle+xml"/>
  <Override PartName="/xl/charts/colors31.xml" ContentType="application/vnd.ms-office.chartcolorstyle+xml"/>
  <Override PartName="/xl/charts/chart34.xml" ContentType="application/vnd.openxmlformats-officedocument.drawingml.chart+xml"/>
  <Override PartName="/xl/charts/style32.xml" ContentType="application/vnd.ms-office.chartstyle+xml"/>
  <Override PartName="/xl/charts/colors32.xml" ContentType="application/vnd.ms-office.chartcolorstyle+xml"/>
  <Override PartName="/xl/charts/chart35.xml" ContentType="application/vnd.openxmlformats-officedocument.drawingml.chart+xml"/>
  <Override PartName="/xl/charts/style33.xml" ContentType="application/vnd.ms-office.chartstyle+xml"/>
  <Override PartName="/xl/charts/colors33.xml" ContentType="application/vnd.ms-office.chartcolorstyle+xml"/>
  <Override PartName="/xl/charts/chart36.xml" ContentType="application/vnd.openxmlformats-officedocument.drawingml.chart+xml"/>
  <Override PartName="/xl/charts/style34.xml" ContentType="application/vnd.ms-office.chartstyle+xml"/>
  <Override PartName="/xl/charts/colors34.xml" ContentType="application/vnd.ms-office.chartcolorstyle+xml"/>
  <Override PartName="/xl/drawings/drawing3.xml" ContentType="application/vnd.openxmlformats-officedocument.drawing+xml"/>
  <Override PartName="/xl/charts/chart37.xml" ContentType="application/vnd.openxmlformats-officedocument.drawingml.chart+xml"/>
  <Override PartName="/xl/charts/style35.xml" ContentType="application/vnd.ms-office.chartstyle+xml"/>
  <Override PartName="/xl/charts/colors35.xml" ContentType="application/vnd.ms-office.chartcolorstyle+xml"/>
  <Override PartName="/xl/drawings/drawing4.xml" ContentType="application/vnd.openxmlformats-officedocument.drawing+xml"/>
  <Override PartName="/xl/charts/chart38.xml" ContentType="application/vnd.openxmlformats-officedocument.drawingml.chart+xml"/>
  <Override PartName="/xl/charts/style36.xml" ContentType="application/vnd.ms-office.chartstyle+xml"/>
  <Override PartName="/xl/charts/colors36.xml" ContentType="application/vnd.ms-office.chartcolorstyle+xml"/>
  <Override PartName="/xl/charts/chart39.xml" ContentType="application/vnd.openxmlformats-officedocument.drawingml.chart+xml"/>
  <Override PartName="/xl/charts/style37.xml" ContentType="application/vnd.ms-office.chartstyle+xml"/>
  <Override PartName="/xl/charts/colors37.xml" ContentType="application/vnd.ms-office.chartcolorstyle+xml"/>
  <Override PartName="/xl/charts/chart40.xml" ContentType="application/vnd.openxmlformats-officedocument.drawingml.chart+xml"/>
  <Override PartName="/xl/charts/style38.xml" ContentType="application/vnd.ms-office.chartstyle+xml"/>
  <Override PartName="/xl/charts/colors38.xml" ContentType="application/vnd.ms-office.chartcolorstyle+xml"/>
  <Override PartName="/xl/charts/chart41.xml" ContentType="application/vnd.openxmlformats-officedocument.drawingml.chart+xml"/>
  <Override PartName="/xl/charts/style39.xml" ContentType="application/vnd.ms-office.chartstyle+xml"/>
  <Override PartName="/xl/charts/colors39.xml" ContentType="application/vnd.ms-office.chartcolorstyle+xml"/>
  <Override PartName="/xl/charts/chart42.xml" ContentType="application/vnd.openxmlformats-officedocument.drawingml.chart+xml"/>
  <Override PartName="/xl/charts/style40.xml" ContentType="application/vnd.ms-office.chartstyle+xml"/>
  <Override PartName="/xl/charts/colors40.xml" ContentType="application/vnd.ms-office.chartcolorstyle+xml"/>
  <Override PartName="/xl/charts/chart43.xml" ContentType="application/vnd.openxmlformats-officedocument.drawingml.chart+xml"/>
  <Override PartName="/xl/charts/style41.xml" ContentType="application/vnd.ms-office.chartstyle+xml"/>
  <Override PartName="/xl/charts/colors41.xml" ContentType="application/vnd.ms-office.chartcolorstyle+xml"/>
  <Override PartName="/xl/charts/chart44.xml" ContentType="application/vnd.openxmlformats-officedocument.drawingml.chart+xml"/>
  <Override PartName="/xl/charts/style42.xml" ContentType="application/vnd.ms-office.chartstyle+xml"/>
  <Override PartName="/xl/charts/colors42.xml" ContentType="application/vnd.ms-office.chartcolorstyle+xml"/>
  <Override PartName="/xl/charts/chart45.xml" ContentType="application/vnd.openxmlformats-officedocument.drawingml.chart+xml"/>
  <Override PartName="/xl/charts/style43.xml" ContentType="application/vnd.ms-office.chartstyle+xml"/>
  <Override PartName="/xl/charts/colors43.xml" ContentType="application/vnd.ms-office.chartcolorstyle+xml"/>
  <Override PartName="/xl/charts/chart46.xml" ContentType="application/vnd.openxmlformats-officedocument.drawingml.chart+xml"/>
  <Override PartName="/xl/charts/style44.xml" ContentType="application/vnd.ms-office.chartstyle+xml"/>
  <Override PartName="/xl/charts/colors44.xml" ContentType="application/vnd.ms-office.chartcolorstyle+xml"/>
  <Override PartName="/xl/charts/chart47.xml" ContentType="application/vnd.openxmlformats-officedocument.drawingml.chart+xml"/>
  <Override PartName="/xl/charts/style45.xml" ContentType="application/vnd.ms-office.chartstyle+xml"/>
  <Override PartName="/xl/charts/colors45.xml" ContentType="application/vnd.ms-office.chartcolorstyle+xml"/>
  <Override PartName="/xl/charts/chart48.xml" ContentType="application/vnd.openxmlformats-officedocument.drawingml.chart+xml"/>
  <Override PartName="/xl/charts/style46.xml" ContentType="application/vnd.ms-office.chartstyle+xml"/>
  <Override PartName="/xl/charts/colors46.xml" ContentType="application/vnd.ms-office.chartcolorstyle+xml"/>
  <Override PartName="/xl/charts/chart49.xml" ContentType="application/vnd.openxmlformats-officedocument.drawingml.chart+xml"/>
  <Override PartName="/xl/charts/style47.xml" ContentType="application/vnd.ms-office.chartstyle+xml"/>
  <Override PartName="/xl/charts/colors47.xml" ContentType="application/vnd.ms-office.chartcolorstyle+xml"/>
  <Override PartName="/xl/charts/chart50.xml" ContentType="application/vnd.openxmlformats-officedocument.drawingml.chart+xml"/>
  <Override PartName="/xl/charts/style48.xml" ContentType="application/vnd.ms-office.chartstyle+xml"/>
  <Override PartName="/xl/charts/colors48.xml" ContentType="application/vnd.ms-office.chartcolorstyle+xml"/>
  <Override PartName="/xl/charts/chart51.xml" ContentType="application/vnd.openxmlformats-officedocument.drawingml.chart+xml"/>
  <Override PartName="/xl/charts/style49.xml" ContentType="application/vnd.ms-office.chartstyle+xml"/>
  <Override PartName="/xl/charts/colors49.xml" ContentType="application/vnd.ms-office.chartcolorstyle+xml"/>
  <Override PartName="/xl/charts/chart52.xml" ContentType="application/vnd.openxmlformats-officedocument.drawingml.chart+xml"/>
  <Override PartName="/xl/charts/style50.xml" ContentType="application/vnd.ms-office.chartstyle+xml"/>
  <Override PartName="/xl/charts/colors50.xml" ContentType="application/vnd.ms-office.chartcolorstyle+xml"/>
  <Override PartName="/xl/charts/chart53.xml" ContentType="application/vnd.openxmlformats-officedocument.drawingml.chart+xml"/>
  <Override PartName="/xl/charts/style51.xml" ContentType="application/vnd.ms-office.chartstyle+xml"/>
  <Override PartName="/xl/charts/colors51.xml" ContentType="application/vnd.ms-office.chartcolorstyle+xml"/>
  <Override PartName="/xl/charts/chart54.xml" ContentType="application/vnd.openxmlformats-officedocument.drawingml.chart+xml"/>
  <Override PartName="/xl/charts/style52.xml" ContentType="application/vnd.ms-office.chartstyle+xml"/>
  <Override PartName="/xl/charts/colors52.xml" ContentType="application/vnd.ms-office.chartcolorstyle+xml"/>
  <Override PartName="/xl/charts/chart55.xml" ContentType="application/vnd.openxmlformats-officedocument.drawingml.chart+xml"/>
  <Override PartName="/xl/charts/style53.xml" ContentType="application/vnd.ms-office.chartstyle+xml"/>
  <Override PartName="/xl/charts/colors53.xml" ContentType="application/vnd.ms-office.chartcolorstyle+xml"/>
  <Override PartName="/xl/charts/chart56.xml" ContentType="application/vnd.openxmlformats-officedocument.drawingml.chart+xml"/>
  <Override PartName="/xl/charts/style54.xml" ContentType="application/vnd.ms-office.chartstyle+xml"/>
  <Override PartName="/xl/charts/colors54.xml" ContentType="application/vnd.ms-office.chartcolorstyle+xml"/>
  <Override PartName="/xl/charts/chart57.xml" ContentType="application/vnd.openxmlformats-officedocument.drawingml.chart+xml"/>
  <Override PartName="/xl/charts/style55.xml" ContentType="application/vnd.ms-office.chartstyle+xml"/>
  <Override PartName="/xl/charts/colors55.xml" ContentType="application/vnd.ms-office.chartcolorstyle+xml"/>
  <Override PartName="/xl/charts/chart58.xml" ContentType="application/vnd.openxmlformats-officedocument.drawingml.chart+xml"/>
  <Override PartName="/xl/charts/style56.xml" ContentType="application/vnd.ms-office.chartstyle+xml"/>
  <Override PartName="/xl/charts/colors56.xml" ContentType="application/vnd.ms-office.chartcolorstyle+xml"/>
  <Override PartName="/xl/charts/chart59.xml" ContentType="application/vnd.openxmlformats-officedocument.drawingml.chart+xml"/>
  <Override PartName="/xl/charts/style57.xml" ContentType="application/vnd.ms-office.chartstyle+xml"/>
  <Override PartName="/xl/charts/colors57.xml" ContentType="application/vnd.ms-office.chartcolorstyle+xml"/>
  <Override PartName="/xl/charts/chart60.xml" ContentType="application/vnd.openxmlformats-officedocument.drawingml.chart+xml"/>
  <Override PartName="/xl/charts/style58.xml" ContentType="application/vnd.ms-office.chartstyle+xml"/>
  <Override PartName="/xl/charts/colors58.xml" ContentType="application/vnd.ms-office.chartcolorstyle+xml"/>
  <Override PartName="/xl/charts/chart61.xml" ContentType="application/vnd.openxmlformats-officedocument.drawingml.chart+xml"/>
  <Override PartName="/xl/charts/style59.xml" ContentType="application/vnd.ms-office.chartstyle+xml"/>
  <Override PartName="/xl/charts/colors59.xml" ContentType="application/vnd.ms-office.chartcolorstyle+xml"/>
  <Override PartName="/xl/charts/chart62.xml" ContentType="application/vnd.openxmlformats-officedocument.drawingml.chart+xml"/>
  <Override PartName="/xl/charts/style60.xml" ContentType="application/vnd.ms-office.chartstyle+xml"/>
  <Override PartName="/xl/charts/colors60.xml" ContentType="application/vnd.ms-office.chartcolorstyle+xml"/>
  <Override PartName="/xl/charts/chart63.xml" ContentType="application/vnd.openxmlformats-officedocument.drawingml.chart+xml"/>
  <Override PartName="/xl/charts/style61.xml" ContentType="application/vnd.ms-office.chartstyle+xml"/>
  <Override PartName="/xl/charts/colors61.xml" ContentType="application/vnd.ms-office.chartcolorstyle+xml"/>
  <Override PartName="/xl/charts/chart64.xml" ContentType="application/vnd.openxmlformats-officedocument.drawingml.chart+xml"/>
  <Override PartName="/xl/charts/style62.xml" ContentType="application/vnd.ms-office.chartstyle+xml"/>
  <Override PartName="/xl/charts/colors62.xml" ContentType="application/vnd.ms-office.chartcolorstyle+xml"/>
  <Override PartName="/xl/charts/chart65.xml" ContentType="application/vnd.openxmlformats-officedocument.drawingml.chart+xml"/>
  <Override PartName="/xl/charts/style63.xml" ContentType="application/vnd.ms-office.chartstyle+xml"/>
  <Override PartName="/xl/charts/colors63.xml" ContentType="application/vnd.ms-office.chartcolorstyle+xml"/>
  <Override PartName="/xl/charts/chart66.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425"/>
  <workbookPr codeName="Questa_cartella_di_lavoro" defaultThemeVersion="124226"/>
  <mc:AlternateContent xmlns:mc="http://schemas.openxmlformats.org/markup-compatibility/2006">
    <mc:Choice Requires="x15">
      <x15ac:absPath xmlns:x15ac="http://schemas.microsoft.com/office/spreadsheetml/2010/11/ac" url="D:\Vault bakalarka\EU\Task B Targeted Survey on Urban Logistics\2022 New Mobility Patterns in European Cities Task B Annexes\"/>
    </mc:Choice>
  </mc:AlternateContent>
  <xr:revisionPtr revIDLastSave="0" documentId="13_ncr:1_{26A96D83-06DE-40F7-B4EC-E10DF749719F}" xr6:coauthVersionLast="47" xr6:coauthVersionMax="47" xr10:uidLastSave="{00000000-0000-0000-0000-000000000000}"/>
  <bookViews>
    <workbookView xWindow="-120" yWindow="-120" windowWidth="27645" windowHeight="16440" xr2:uid="{00000000-000D-0000-FFFF-FFFF00000000}"/>
  </bookViews>
  <sheets>
    <sheet name="Analysis" sheetId="9" r:id="rId1"/>
    <sheet name="Aggregated (2)" sheetId="8" r:id="rId2"/>
    <sheet name="Sheet1" sheetId="10" r:id="rId3"/>
    <sheet name="Aggregated" sheetId="7"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X487" i="8" l="1"/>
  <c r="X486" i="8"/>
  <c r="R486" i="8"/>
  <c r="X485" i="8"/>
  <c r="R485" i="8"/>
  <c r="X484" i="8"/>
  <c r="R484" i="8"/>
  <c r="X483" i="8"/>
  <c r="R483" i="8"/>
  <c r="X482" i="8"/>
  <c r="R482" i="8"/>
  <c r="X481" i="8"/>
  <c r="R481" i="8"/>
  <c r="X480" i="8"/>
  <c r="R480" i="8"/>
  <c r="X479" i="8"/>
  <c r="R479" i="8"/>
  <c r="X478" i="8"/>
  <c r="R478" i="8"/>
  <c r="X477" i="8"/>
  <c r="R477" i="8"/>
  <c r="X476" i="8"/>
  <c r="R476" i="8"/>
  <c r="X475" i="8"/>
  <c r="R475" i="8"/>
  <c r="X474" i="8"/>
  <c r="R474" i="8"/>
  <c r="X473" i="8"/>
  <c r="R473" i="8"/>
  <c r="X472" i="8"/>
  <c r="R472" i="8"/>
  <c r="X471" i="8"/>
  <c r="R471" i="8"/>
  <c r="X470" i="8"/>
  <c r="R470" i="8"/>
  <c r="X469" i="8"/>
  <c r="R469" i="8"/>
  <c r="X468" i="8"/>
  <c r="R468" i="8"/>
  <c r="X467" i="8"/>
  <c r="R467" i="8"/>
  <c r="X466" i="8"/>
  <c r="R466" i="8"/>
  <c r="X513" i="8"/>
  <c r="R513" i="8"/>
  <c r="X512" i="8"/>
  <c r="R512" i="8"/>
  <c r="X511" i="8"/>
  <c r="R511" i="8"/>
  <c r="X510" i="8"/>
  <c r="R510" i="8"/>
  <c r="X509" i="8"/>
  <c r="R509" i="8"/>
  <c r="X508" i="8"/>
  <c r="R508" i="8"/>
  <c r="X507" i="8"/>
  <c r="R507" i="8"/>
  <c r="X506" i="8"/>
  <c r="R506" i="8"/>
  <c r="X505" i="8"/>
  <c r="R505" i="8"/>
  <c r="X504" i="8"/>
  <c r="R504" i="8"/>
  <c r="X503" i="8"/>
  <c r="R503" i="8"/>
  <c r="X502" i="8"/>
  <c r="R502" i="8"/>
  <c r="X501" i="8"/>
  <c r="R501" i="8"/>
  <c r="X500" i="8"/>
  <c r="R500" i="8"/>
  <c r="X499" i="8"/>
  <c r="R499" i="8"/>
  <c r="X498" i="8"/>
  <c r="R498" i="8"/>
  <c r="X497" i="8"/>
  <c r="R497" i="8"/>
  <c r="X496" i="8"/>
  <c r="R496" i="8"/>
  <c r="X495" i="8"/>
  <c r="R495" i="8"/>
  <c r="X494" i="8"/>
  <c r="R494" i="8"/>
  <c r="X493" i="8"/>
  <c r="R493" i="8"/>
  <c r="AH52" i="8"/>
  <c r="AH53" i="8"/>
  <c r="AH44" i="8"/>
  <c r="AH50" i="8"/>
  <c r="AH49" i="8"/>
  <c r="AH42" i="8"/>
  <c r="AH48" i="8"/>
  <c r="AH39" i="8"/>
  <c r="AH45" i="8"/>
  <c r="AH35" i="8"/>
  <c r="AH46" i="8"/>
  <c r="AH51" i="8"/>
  <c r="AH47" i="8"/>
  <c r="AH38" i="8"/>
  <c r="AH37" i="8"/>
  <c r="AH41" i="8"/>
  <c r="AH43" i="8"/>
  <c r="AH40" i="8"/>
  <c r="AH34" i="8"/>
  <c r="AH36" i="8"/>
  <c r="AH33" i="8"/>
  <c r="W487" i="8"/>
  <c r="AF487" i="8"/>
  <c r="AE487" i="8"/>
  <c r="AD487" i="8"/>
  <c r="AC487" i="8"/>
  <c r="AB487" i="8"/>
  <c r="U487" i="8"/>
  <c r="S245" i="8"/>
  <c r="R245" i="8"/>
  <c r="Q245" i="8"/>
  <c r="P245" i="8"/>
  <c r="O245" i="8"/>
  <c r="P487" i="8"/>
  <c r="AX153" i="8"/>
  <c r="AX152" i="8"/>
  <c r="AX151" i="8"/>
  <c r="AX150" i="8"/>
  <c r="AX149" i="8"/>
  <c r="AX148" i="8"/>
  <c r="AX147" i="8"/>
  <c r="AX146" i="8"/>
  <c r="AX145" i="8"/>
  <c r="AX144" i="8"/>
  <c r="AX143" i="8"/>
  <c r="AX136" i="8"/>
  <c r="AX137" i="8"/>
  <c r="AX132" i="8"/>
  <c r="AX138" i="8"/>
  <c r="AX134" i="8"/>
  <c r="AX141" i="8"/>
  <c r="AX142" i="8"/>
  <c r="AX135" i="8"/>
  <c r="AX140" i="8"/>
  <c r="AX133" i="8"/>
  <c r="AX139" i="8"/>
  <c r="X189" i="8"/>
  <c r="X173" i="8"/>
  <c r="X176" i="8"/>
  <c r="X180" i="8"/>
  <c r="X172" i="8"/>
  <c r="X170" i="8"/>
  <c r="X169" i="8"/>
  <c r="X187" i="8"/>
  <c r="X185" i="8"/>
  <c r="X181" i="8"/>
  <c r="X174" i="8"/>
  <c r="X171" i="8"/>
  <c r="X184" i="8"/>
  <c r="X182" i="8"/>
  <c r="X179" i="8"/>
  <c r="X186" i="8"/>
  <c r="X175" i="8"/>
  <c r="T136" i="8"/>
  <c r="T130" i="8"/>
  <c r="T125" i="8"/>
  <c r="T116" i="8"/>
  <c r="T127" i="8"/>
  <c r="T135" i="8"/>
  <c r="T120" i="8"/>
  <c r="T126" i="8"/>
  <c r="T134" i="8"/>
  <c r="T124" i="8"/>
  <c r="T121" i="8"/>
  <c r="U8" i="10"/>
  <c r="T8" i="10"/>
  <c r="S8" i="10"/>
  <c r="R8" i="10"/>
  <c r="Q8" i="10"/>
  <c r="P8" i="10"/>
  <c r="R58" i="10"/>
  <c r="U53" i="10"/>
  <c r="O71" i="10"/>
  <c r="O68" i="10"/>
  <c r="O65" i="10"/>
  <c r="O62" i="10"/>
  <c r="O59" i="10"/>
  <c r="O56" i="10"/>
  <c r="O53" i="10"/>
  <c r="O50" i="10"/>
  <c r="O47" i="10"/>
  <c r="O44" i="10"/>
  <c r="O41" i="10"/>
  <c r="O38" i="10"/>
  <c r="O35" i="10"/>
  <c r="O32" i="10"/>
  <c r="O29" i="10"/>
  <c r="O26" i="10"/>
  <c r="O23" i="10"/>
  <c r="O20" i="10"/>
  <c r="O17" i="10"/>
  <c r="O14" i="10"/>
  <c r="O11" i="10"/>
  <c r="O73" i="10"/>
  <c r="O70" i="10"/>
  <c r="O67" i="10"/>
  <c r="O64" i="10"/>
  <c r="O61" i="10"/>
  <c r="O58" i="10"/>
  <c r="O55" i="10"/>
  <c r="O52" i="10"/>
  <c r="O49" i="10"/>
  <c r="O46" i="10"/>
  <c r="O43" i="10"/>
  <c r="O40" i="10"/>
  <c r="O37" i="10"/>
  <c r="O34" i="10"/>
  <c r="O31" i="10"/>
  <c r="O28" i="10"/>
  <c r="O25" i="10"/>
  <c r="O22" i="10"/>
  <c r="O19" i="10"/>
  <c r="O16" i="10"/>
  <c r="O13" i="10"/>
  <c r="O10" i="10"/>
  <c r="U74" i="10"/>
  <c r="T74" i="10"/>
  <c r="S74" i="10"/>
  <c r="R73" i="10"/>
  <c r="Q73" i="10"/>
  <c r="P73" i="10"/>
  <c r="T71" i="10"/>
  <c r="S71" i="10"/>
  <c r="Q70" i="10"/>
  <c r="P70" i="10"/>
  <c r="T68" i="10"/>
  <c r="S68" i="10"/>
  <c r="Q67" i="10"/>
  <c r="P67" i="10"/>
  <c r="T65" i="10"/>
  <c r="S65" i="10"/>
  <c r="Q64" i="10"/>
  <c r="P64" i="10"/>
  <c r="T62" i="10"/>
  <c r="S62" i="10"/>
  <c r="Q61" i="10"/>
  <c r="P61" i="10"/>
  <c r="T59" i="10"/>
  <c r="S59" i="10"/>
  <c r="Q58" i="10"/>
  <c r="P58" i="10"/>
  <c r="U56" i="10"/>
  <c r="T56" i="10"/>
  <c r="S56" i="10"/>
  <c r="R55" i="10"/>
  <c r="Q55" i="10"/>
  <c r="P55" i="10"/>
  <c r="T53" i="10"/>
  <c r="S53" i="10"/>
  <c r="Q52" i="10"/>
  <c r="P52" i="10"/>
  <c r="T50" i="10"/>
  <c r="S50" i="10"/>
  <c r="Q49" i="10"/>
  <c r="P49" i="10"/>
  <c r="T47" i="10"/>
  <c r="S47" i="10"/>
  <c r="Q46" i="10"/>
  <c r="P46" i="10"/>
  <c r="U44" i="10"/>
  <c r="T44" i="10"/>
  <c r="S44" i="10"/>
  <c r="R43" i="10"/>
  <c r="Q43" i="10"/>
  <c r="P43" i="10"/>
  <c r="U41" i="10"/>
  <c r="T41" i="10"/>
  <c r="S41" i="10"/>
  <c r="R40" i="10"/>
  <c r="Q40" i="10"/>
  <c r="P40" i="10"/>
  <c r="T38" i="10"/>
  <c r="S38" i="10"/>
  <c r="Q37" i="10"/>
  <c r="P37" i="10"/>
  <c r="T35" i="10"/>
  <c r="S35" i="10"/>
  <c r="Q34" i="10"/>
  <c r="P34" i="10"/>
  <c r="T32" i="10"/>
  <c r="S32" i="10"/>
  <c r="Q31" i="10"/>
  <c r="P31" i="10"/>
  <c r="T29" i="10"/>
  <c r="S29" i="10"/>
  <c r="Q28" i="10"/>
  <c r="P28" i="10"/>
  <c r="T26" i="10"/>
  <c r="S26" i="10"/>
  <c r="Q25" i="10"/>
  <c r="P25" i="10"/>
  <c r="T23" i="10"/>
  <c r="S23" i="10"/>
  <c r="Q22" i="10"/>
  <c r="P22" i="10"/>
  <c r="T20" i="10"/>
  <c r="S20" i="10"/>
  <c r="Q19" i="10"/>
  <c r="P19" i="10"/>
  <c r="T17" i="10"/>
  <c r="S17" i="10"/>
  <c r="Q16" i="10"/>
  <c r="P16" i="10"/>
  <c r="T14" i="10"/>
  <c r="S14" i="10"/>
  <c r="Q13" i="10"/>
  <c r="P13" i="10"/>
  <c r="T11" i="10"/>
  <c r="S11" i="10"/>
  <c r="Q10" i="10"/>
  <c r="P10" i="10"/>
  <c r="AE25" i="8"/>
  <c r="AE24" i="8"/>
  <c r="AE23" i="8"/>
  <c r="AE22" i="8"/>
  <c r="AE21" i="8"/>
  <c r="AE20" i="8"/>
  <c r="AE19" i="8"/>
  <c r="AE18" i="8"/>
  <c r="AE17" i="8"/>
  <c r="AE16" i="8"/>
  <c r="AE15" i="8"/>
  <c r="AE14" i="8"/>
  <c r="AE13" i="8"/>
  <c r="AE12" i="8"/>
  <c r="AE11" i="8"/>
  <c r="AE10" i="8"/>
  <c r="AE9" i="8"/>
  <c r="AE8" i="8"/>
  <c r="AE7" i="8"/>
  <c r="AE6" i="8"/>
  <c r="AO217" i="8"/>
  <c r="AO216" i="8"/>
  <c r="AO215" i="8"/>
  <c r="AO214" i="8"/>
  <c r="AO213" i="8"/>
  <c r="AO212" i="8"/>
  <c r="AO211" i="8"/>
  <c r="AO210" i="8"/>
  <c r="AO209" i="8"/>
  <c r="AO208" i="8"/>
  <c r="AO207" i="8"/>
  <c r="AO206" i="8"/>
  <c r="AO205" i="8"/>
  <c r="AO204" i="8"/>
  <c r="AO203" i="8"/>
  <c r="AO202" i="8"/>
  <c r="AO201" i="8"/>
  <c r="AO200" i="8"/>
  <c r="AO199" i="8"/>
  <c r="AO198" i="8"/>
  <c r="AO197" i="8"/>
  <c r="AT104" i="8"/>
  <c r="AT100" i="8"/>
  <c r="AT102" i="8"/>
  <c r="AT98" i="8"/>
  <c r="AT97" i="8"/>
  <c r="AT93" i="8"/>
  <c r="AT95" i="8"/>
  <c r="AT99" i="8"/>
  <c r="AT103" i="8"/>
  <c r="AT94" i="8"/>
  <c r="AT105" i="8"/>
  <c r="AT106" i="8"/>
  <c r="AT109" i="8"/>
  <c r="AT107" i="8"/>
  <c r="AT108" i="8"/>
  <c r="AT92" i="8"/>
  <c r="AT101" i="8"/>
  <c r="AT91" i="8"/>
  <c r="AT96" i="8"/>
  <c r="AT90" i="8"/>
  <c r="AT89" i="8"/>
  <c r="AT88" i="8"/>
  <c r="X168" i="8"/>
  <c r="X188" i="8"/>
  <c r="X177" i="8"/>
  <c r="X183" i="8"/>
  <c r="X178" i="8"/>
  <c r="F435" i="8"/>
  <c r="T133" i="8"/>
  <c r="T129" i="8"/>
  <c r="T128" i="8"/>
  <c r="T123" i="8"/>
  <c r="T131" i="8"/>
  <c r="T118" i="8"/>
  <c r="T122" i="8"/>
  <c r="T132" i="8"/>
  <c r="T117" i="8"/>
  <c r="T115" i="8"/>
  <c r="T119" i="8"/>
  <c r="K207" i="9"/>
  <c r="J207" i="9"/>
  <c r="AE26" i="8"/>
  <c r="F189" i="9"/>
  <c r="AC187" i="9"/>
  <c r="AC186" i="9"/>
  <c r="AC185" i="9"/>
  <c r="AC184" i="9"/>
  <c r="AC183" i="9"/>
  <c r="AC182" i="9"/>
  <c r="AC181" i="9"/>
  <c r="AC180" i="9"/>
  <c r="AC179" i="9"/>
  <c r="AC178" i="9"/>
  <c r="AC177" i="9"/>
  <c r="AC176" i="9"/>
  <c r="AB187" i="9"/>
  <c r="AB186" i="9"/>
  <c r="AB185" i="9"/>
  <c r="AB184" i="9"/>
  <c r="AB183" i="9"/>
  <c r="AB182" i="9"/>
  <c r="AB181" i="9"/>
  <c r="AB180" i="9"/>
  <c r="AB179" i="9"/>
  <c r="AB178" i="9"/>
  <c r="AB177" i="9"/>
  <c r="AB176" i="9"/>
  <c r="C480" i="8"/>
  <c r="E435" i="8"/>
  <c r="D435" i="8"/>
  <c r="C435" i="8"/>
  <c r="B435" i="8"/>
  <c r="E409" i="8"/>
  <c r="D409" i="8"/>
  <c r="C409" i="8"/>
  <c r="B409" i="8"/>
  <c r="K408" i="8"/>
  <c r="J408" i="8"/>
  <c r="I408" i="8"/>
  <c r="K407" i="8"/>
  <c r="J407" i="8"/>
  <c r="I407" i="8"/>
  <c r="K406" i="8"/>
  <c r="J406" i="8"/>
  <c r="I406" i="8"/>
  <c r="K405" i="8"/>
  <c r="J405" i="8"/>
  <c r="I405" i="8"/>
  <c r="K404" i="8"/>
  <c r="J404" i="8"/>
  <c r="I404" i="8"/>
  <c r="K403" i="8"/>
  <c r="J403" i="8"/>
  <c r="I403" i="8"/>
  <c r="K402" i="8"/>
  <c r="J402" i="8"/>
  <c r="I402" i="8"/>
  <c r="K401" i="8"/>
  <c r="J401" i="8"/>
  <c r="I401" i="8"/>
  <c r="K400" i="8"/>
  <c r="J400" i="8"/>
  <c r="I400" i="8"/>
  <c r="K399" i="8"/>
  <c r="J399" i="8"/>
  <c r="I399" i="8"/>
  <c r="K398" i="8"/>
  <c r="J398" i="8"/>
  <c r="I398" i="8"/>
  <c r="K397" i="8"/>
  <c r="J397" i="8"/>
  <c r="I397" i="8"/>
  <c r="K396" i="8"/>
  <c r="J396" i="8"/>
  <c r="I396" i="8"/>
  <c r="K395" i="8"/>
  <c r="J395" i="8"/>
  <c r="I395" i="8"/>
  <c r="K394" i="8"/>
  <c r="J394" i="8"/>
  <c r="I394" i="8"/>
  <c r="K393" i="8"/>
  <c r="J393" i="8"/>
  <c r="I393" i="8"/>
  <c r="K392" i="8"/>
  <c r="J392" i="8"/>
  <c r="I392" i="8"/>
  <c r="K391" i="8"/>
  <c r="J391" i="8"/>
  <c r="I391" i="8"/>
  <c r="K390" i="8"/>
  <c r="J390" i="8"/>
  <c r="I390" i="8"/>
  <c r="K389" i="8"/>
  <c r="J389" i="8"/>
  <c r="I389" i="8"/>
  <c r="K388" i="8"/>
  <c r="J388" i="8"/>
  <c r="I388" i="8"/>
  <c r="E326" i="8"/>
  <c r="D326" i="8"/>
  <c r="C326" i="8"/>
  <c r="B326" i="8"/>
  <c r="E272" i="8"/>
  <c r="D272" i="8"/>
  <c r="C272" i="8"/>
  <c r="B272" i="8"/>
  <c r="F244" i="8"/>
  <c r="E244" i="8"/>
  <c r="D244" i="8"/>
  <c r="C244" i="8"/>
  <c r="B244" i="8"/>
  <c r="E218" i="8"/>
  <c r="D218" i="8"/>
  <c r="C218" i="8"/>
  <c r="B218" i="8"/>
  <c r="K217" i="8"/>
  <c r="J217" i="8"/>
  <c r="I217" i="8"/>
  <c r="K216" i="8"/>
  <c r="J216" i="8"/>
  <c r="I216" i="8"/>
  <c r="K215" i="8"/>
  <c r="J215" i="8"/>
  <c r="I215" i="8"/>
  <c r="K214" i="8"/>
  <c r="J214" i="8"/>
  <c r="I214" i="8"/>
  <c r="K213" i="8"/>
  <c r="J213" i="8"/>
  <c r="I213" i="8"/>
  <c r="K212" i="8"/>
  <c r="J212" i="8"/>
  <c r="I212" i="8"/>
  <c r="K211" i="8"/>
  <c r="J211" i="8"/>
  <c r="I211" i="8"/>
  <c r="K210" i="8"/>
  <c r="J210" i="8"/>
  <c r="I210" i="8"/>
  <c r="K209" i="8"/>
  <c r="J209" i="8"/>
  <c r="I209" i="8"/>
  <c r="K208" i="8"/>
  <c r="J208" i="8"/>
  <c r="I208" i="8"/>
  <c r="K207" i="8"/>
  <c r="J207" i="8"/>
  <c r="I207" i="8"/>
  <c r="K206" i="8"/>
  <c r="J206" i="8"/>
  <c r="I206" i="8"/>
  <c r="K205" i="8"/>
  <c r="J205" i="8"/>
  <c r="I205" i="8"/>
  <c r="K204" i="8"/>
  <c r="J204" i="8"/>
  <c r="I204" i="8"/>
  <c r="K203" i="8"/>
  <c r="J203" i="8"/>
  <c r="I203" i="8"/>
  <c r="K202" i="8"/>
  <c r="J202" i="8"/>
  <c r="I202" i="8"/>
  <c r="K201" i="8"/>
  <c r="J201" i="8"/>
  <c r="I201" i="8"/>
  <c r="K200" i="8"/>
  <c r="J200" i="8"/>
  <c r="I200" i="8"/>
  <c r="K199" i="8"/>
  <c r="J199" i="8"/>
  <c r="I199" i="8"/>
  <c r="K198" i="8"/>
  <c r="J198" i="8"/>
  <c r="I198" i="8"/>
  <c r="K197" i="8"/>
  <c r="J197" i="8"/>
  <c r="I197" i="8"/>
  <c r="F190" i="8"/>
  <c r="E190" i="8"/>
  <c r="D190" i="8"/>
  <c r="C190" i="8"/>
  <c r="B190" i="8"/>
  <c r="E164" i="8"/>
  <c r="D164" i="8"/>
  <c r="C164" i="8"/>
  <c r="B164" i="8"/>
  <c r="F136" i="8"/>
  <c r="E136" i="8"/>
  <c r="D136" i="8"/>
  <c r="C136" i="8"/>
  <c r="B136" i="8"/>
  <c r="E110" i="8"/>
  <c r="D110" i="8"/>
  <c r="C110" i="8"/>
  <c r="B110" i="8"/>
  <c r="K109" i="8"/>
  <c r="J109" i="8"/>
  <c r="I109" i="8"/>
  <c r="K108" i="8"/>
  <c r="J108" i="8"/>
  <c r="I108" i="8"/>
  <c r="K107" i="8"/>
  <c r="J107" i="8"/>
  <c r="I107" i="8"/>
  <c r="K106" i="8"/>
  <c r="J106" i="8"/>
  <c r="I106" i="8"/>
  <c r="K105" i="8"/>
  <c r="J105" i="8"/>
  <c r="I105" i="8"/>
  <c r="K104" i="8"/>
  <c r="J104" i="8"/>
  <c r="I104" i="8"/>
  <c r="K103" i="8"/>
  <c r="J103" i="8"/>
  <c r="I103" i="8"/>
  <c r="K102" i="8"/>
  <c r="J102" i="8"/>
  <c r="I102" i="8"/>
  <c r="K101" i="8"/>
  <c r="J101" i="8"/>
  <c r="I101" i="8"/>
  <c r="K100" i="8"/>
  <c r="J100" i="8"/>
  <c r="I100" i="8"/>
  <c r="K99" i="8"/>
  <c r="J99" i="8"/>
  <c r="I99" i="8"/>
  <c r="K98" i="8"/>
  <c r="J98" i="8"/>
  <c r="I98" i="8"/>
  <c r="K97" i="8"/>
  <c r="J97" i="8"/>
  <c r="I97" i="8"/>
  <c r="K96" i="8"/>
  <c r="J96" i="8"/>
  <c r="I96" i="8"/>
  <c r="K95" i="8"/>
  <c r="J95" i="8"/>
  <c r="I95" i="8"/>
  <c r="K94" i="8"/>
  <c r="J94" i="8"/>
  <c r="I94" i="8"/>
  <c r="K93" i="8"/>
  <c r="J93" i="8"/>
  <c r="I93" i="8"/>
  <c r="K92" i="8"/>
  <c r="J92" i="8"/>
  <c r="I92" i="8"/>
  <c r="K91" i="8"/>
  <c r="J91" i="8"/>
  <c r="I91" i="8"/>
  <c r="K90" i="8"/>
  <c r="J90" i="8"/>
  <c r="I90" i="8"/>
  <c r="K89" i="8"/>
  <c r="J89" i="8"/>
  <c r="I89" i="8"/>
  <c r="H80" i="8"/>
  <c r="G80" i="8"/>
  <c r="F80" i="8"/>
  <c r="E80" i="8"/>
  <c r="D80" i="8"/>
  <c r="C80" i="8"/>
  <c r="B80" i="8"/>
  <c r="I79" i="8"/>
  <c r="N79" i="8" s="1"/>
  <c r="I78" i="8"/>
  <c r="M78" i="8" s="1"/>
  <c r="I77" i="8"/>
  <c r="O77" i="8" s="1"/>
  <c r="I76" i="8"/>
  <c r="O76" i="8" s="1"/>
  <c r="I75" i="8"/>
  <c r="O75" i="8" s="1"/>
  <c r="I74" i="8"/>
  <c r="O74" i="8" s="1"/>
  <c r="I73" i="8"/>
  <c r="O73" i="8" s="1"/>
  <c r="I72" i="8"/>
  <c r="O72" i="8" s="1"/>
  <c r="I71" i="8"/>
  <c r="N71" i="8" s="1"/>
  <c r="I70" i="8"/>
  <c r="Q70" i="8" s="1"/>
  <c r="I69" i="8"/>
  <c r="O69" i="8" s="1"/>
  <c r="I68" i="8"/>
  <c r="P68" i="8" s="1"/>
  <c r="I67" i="8"/>
  <c r="Q67" i="8" s="1"/>
  <c r="I66" i="8"/>
  <c r="R66" i="8" s="1"/>
  <c r="I65" i="8"/>
  <c r="O65" i="8" s="1"/>
  <c r="I64" i="8"/>
  <c r="P64" i="8" s="1"/>
  <c r="I63" i="8"/>
  <c r="Q63" i="8" s="1"/>
  <c r="I62" i="8"/>
  <c r="R62" i="8" s="1"/>
  <c r="I61" i="8"/>
  <c r="O61" i="8" s="1"/>
  <c r="I60" i="8"/>
  <c r="P60" i="8" s="1"/>
  <c r="I59" i="8"/>
  <c r="Q59" i="8" s="1"/>
  <c r="L54" i="8"/>
  <c r="K54" i="8"/>
  <c r="J54" i="8"/>
  <c r="I54" i="8"/>
  <c r="H54" i="8"/>
  <c r="G54" i="8"/>
  <c r="F54" i="8"/>
  <c r="E54" i="8"/>
  <c r="D54" i="8"/>
  <c r="Q54" i="8" s="1"/>
  <c r="C54" i="8"/>
  <c r="B54" i="8"/>
  <c r="X53" i="8"/>
  <c r="W53" i="8"/>
  <c r="V53" i="8"/>
  <c r="U53" i="8"/>
  <c r="T53" i="8"/>
  <c r="S53" i="8"/>
  <c r="R53" i="8"/>
  <c r="Q53" i="8"/>
  <c r="P53" i="8"/>
  <c r="O53" i="8"/>
  <c r="X52" i="8"/>
  <c r="W52" i="8"/>
  <c r="V52" i="8"/>
  <c r="U52" i="8"/>
  <c r="T52" i="8"/>
  <c r="S52" i="8"/>
  <c r="R52" i="8"/>
  <c r="Q52" i="8"/>
  <c r="P52" i="8"/>
  <c r="O52" i="8"/>
  <c r="X51" i="8"/>
  <c r="W51" i="8"/>
  <c r="V51" i="8"/>
  <c r="U51" i="8"/>
  <c r="T51" i="8"/>
  <c r="S51" i="8"/>
  <c r="R51" i="8"/>
  <c r="Q51" i="8"/>
  <c r="P51" i="8"/>
  <c r="O51" i="8"/>
  <c r="X50" i="8"/>
  <c r="W50" i="8"/>
  <c r="V50" i="8"/>
  <c r="U50" i="8"/>
  <c r="T50" i="8"/>
  <c r="S50" i="8"/>
  <c r="R50" i="8"/>
  <c r="Q50" i="8"/>
  <c r="P50" i="8"/>
  <c r="O50" i="8"/>
  <c r="X49" i="8"/>
  <c r="W49" i="8"/>
  <c r="V49" i="8"/>
  <c r="U49" i="8"/>
  <c r="T49" i="8"/>
  <c r="S49" i="8"/>
  <c r="R49" i="8"/>
  <c r="Q49" i="8"/>
  <c r="P49" i="8"/>
  <c r="O49" i="8"/>
  <c r="X48" i="8"/>
  <c r="W48" i="8"/>
  <c r="V48" i="8"/>
  <c r="U48" i="8"/>
  <c r="T48" i="8"/>
  <c r="S48" i="8"/>
  <c r="R48" i="8"/>
  <c r="Q48" i="8"/>
  <c r="P48" i="8"/>
  <c r="O48" i="8"/>
  <c r="X47" i="8"/>
  <c r="W47" i="8"/>
  <c r="V47" i="8"/>
  <c r="U47" i="8"/>
  <c r="T47" i="8"/>
  <c r="S47" i="8"/>
  <c r="R47" i="8"/>
  <c r="Q47" i="8"/>
  <c r="P47" i="8"/>
  <c r="O47" i="8"/>
  <c r="X46" i="8"/>
  <c r="W46" i="8"/>
  <c r="V46" i="8"/>
  <c r="U46" i="8"/>
  <c r="T46" i="8"/>
  <c r="S46" i="8"/>
  <c r="R46" i="8"/>
  <c r="Q46" i="8"/>
  <c r="P46" i="8"/>
  <c r="O46" i="8"/>
  <c r="X45" i="8"/>
  <c r="W45" i="8"/>
  <c r="V45" i="8"/>
  <c r="U45" i="8"/>
  <c r="T45" i="8"/>
  <c r="S45" i="8"/>
  <c r="R45" i="8"/>
  <c r="Q45" i="8"/>
  <c r="P45" i="8"/>
  <c r="O45" i="8"/>
  <c r="X44" i="8"/>
  <c r="W44" i="8"/>
  <c r="V44" i="8"/>
  <c r="U44" i="8"/>
  <c r="T44" i="8"/>
  <c r="S44" i="8"/>
  <c r="R44" i="8"/>
  <c r="Q44" i="8"/>
  <c r="P44" i="8"/>
  <c r="O44" i="8"/>
  <c r="X43" i="8"/>
  <c r="W43" i="8"/>
  <c r="V43" i="8"/>
  <c r="U43" i="8"/>
  <c r="T43" i="8"/>
  <c r="S43" i="8"/>
  <c r="R43" i="8"/>
  <c r="Q43" i="8"/>
  <c r="P43" i="8"/>
  <c r="O43" i="8"/>
  <c r="X42" i="8"/>
  <c r="W42" i="8"/>
  <c r="V42" i="8"/>
  <c r="U42" i="8"/>
  <c r="T42" i="8"/>
  <c r="S42" i="8"/>
  <c r="R42" i="8"/>
  <c r="Q42" i="8"/>
  <c r="P42" i="8"/>
  <c r="O42" i="8"/>
  <c r="X41" i="8"/>
  <c r="W41" i="8"/>
  <c r="V41" i="8"/>
  <c r="U41" i="8"/>
  <c r="T41" i="8"/>
  <c r="S41" i="8"/>
  <c r="R41" i="8"/>
  <c r="Q41" i="8"/>
  <c r="P41" i="8"/>
  <c r="O41" i="8"/>
  <c r="X40" i="8"/>
  <c r="W40" i="8"/>
  <c r="V40" i="8"/>
  <c r="U40" i="8"/>
  <c r="T40" i="8"/>
  <c r="S40" i="8"/>
  <c r="R40" i="8"/>
  <c r="Q40" i="8"/>
  <c r="P40" i="8"/>
  <c r="O40" i="8"/>
  <c r="X39" i="8"/>
  <c r="W39" i="8"/>
  <c r="V39" i="8"/>
  <c r="U39" i="8"/>
  <c r="T39" i="8"/>
  <c r="S39" i="8"/>
  <c r="R39" i="8"/>
  <c r="Q39" i="8"/>
  <c r="P39" i="8"/>
  <c r="O39" i="8"/>
  <c r="X38" i="8"/>
  <c r="W38" i="8"/>
  <c r="V38" i="8"/>
  <c r="U38" i="8"/>
  <c r="T38" i="8"/>
  <c r="S38" i="8"/>
  <c r="R38" i="8"/>
  <c r="Q38" i="8"/>
  <c r="P38" i="8"/>
  <c r="O38" i="8"/>
  <c r="X37" i="8"/>
  <c r="W37" i="8"/>
  <c r="V37" i="8"/>
  <c r="U37" i="8"/>
  <c r="T37" i="8"/>
  <c r="S37" i="8"/>
  <c r="R37" i="8"/>
  <c r="Q37" i="8"/>
  <c r="P37" i="8"/>
  <c r="O37" i="8"/>
  <c r="X36" i="8"/>
  <c r="W36" i="8"/>
  <c r="V36" i="8"/>
  <c r="U36" i="8"/>
  <c r="T36" i="8"/>
  <c r="S36" i="8"/>
  <c r="R36" i="8"/>
  <c r="Q36" i="8"/>
  <c r="P36" i="8"/>
  <c r="O36" i="8"/>
  <c r="X35" i="8"/>
  <c r="W35" i="8"/>
  <c r="V35" i="8"/>
  <c r="U35" i="8"/>
  <c r="T35" i="8"/>
  <c r="S35" i="8"/>
  <c r="R35" i="8"/>
  <c r="Q35" i="8"/>
  <c r="P35" i="8"/>
  <c r="O35" i="8"/>
  <c r="X34" i="8"/>
  <c r="W34" i="8"/>
  <c r="V34" i="8"/>
  <c r="U34" i="8"/>
  <c r="T34" i="8"/>
  <c r="S34" i="8"/>
  <c r="R34" i="8"/>
  <c r="Q34" i="8"/>
  <c r="P34" i="8"/>
  <c r="O34" i="8"/>
  <c r="X33" i="8"/>
  <c r="W33" i="8"/>
  <c r="V33" i="8"/>
  <c r="U33" i="8"/>
  <c r="T33" i="8"/>
  <c r="S33" i="8"/>
  <c r="R33" i="8"/>
  <c r="Q33" i="8"/>
  <c r="P33" i="8"/>
  <c r="O33" i="8"/>
  <c r="E27" i="8"/>
  <c r="D27" i="8"/>
  <c r="C27" i="8"/>
  <c r="B27" i="8"/>
  <c r="J26" i="8"/>
  <c r="I26" i="8"/>
  <c r="H26" i="8"/>
  <c r="J25" i="8"/>
  <c r="I25" i="8"/>
  <c r="H25" i="8"/>
  <c r="J24" i="8"/>
  <c r="I24" i="8"/>
  <c r="H24" i="8"/>
  <c r="J23" i="8"/>
  <c r="I23" i="8"/>
  <c r="H23" i="8"/>
  <c r="J22" i="8"/>
  <c r="I22" i="8"/>
  <c r="H22" i="8"/>
  <c r="J21" i="8"/>
  <c r="I21" i="8"/>
  <c r="H21" i="8"/>
  <c r="J20" i="8"/>
  <c r="I20" i="8"/>
  <c r="H20" i="8"/>
  <c r="J19" i="8"/>
  <c r="I19" i="8"/>
  <c r="H19" i="8"/>
  <c r="J18" i="8"/>
  <c r="I18" i="8"/>
  <c r="H18" i="8"/>
  <c r="J17" i="8"/>
  <c r="I17" i="8"/>
  <c r="H17" i="8"/>
  <c r="J16" i="8"/>
  <c r="I16" i="8"/>
  <c r="H16" i="8"/>
  <c r="J15" i="8"/>
  <c r="I15" i="8"/>
  <c r="H15" i="8"/>
  <c r="J14" i="8"/>
  <c r="I14" i="8"/>
  <c r="H14" i="8"/>
  <c r="J13" i="8"/>
  <c r="I13" i="8"/>
  <c r="H13" i="8"/>
  <c r="J12" i="8"/>
  <c r="I12" i="8"/>
  <c r="H12" i="8"/>
  <c r="J11" i="8"/>
  <c r="I11" i="8"/>
  <c r="H11" i="8"/>
  <c r="J10" i="8"/>
  <c r="I10" i="8"/>
  <c r="H10" i="8"/>
  <c r="J9" i="8"/>
  <c r="I9" i="8"/>
  <c r="H9" i="8"/>
  <c r="J8" i="8"/>
  <c r="I8" i="8"/>
  <c r="H8" i="8"/>
  <c r="J7" i="8"/>
  <c r="I7" i="8"/>
  <c r="H7" i="8"/>
  <c r="J6" i="8"/>
  <c r="I6" i="8"/>
  <c r="H6" i="8"/>
  <c r="X105" i="7"/>
  <c r="W105" i="7"/>
  <c r="V105" i="7"/>
  <c r="U105" i="7"/>
  <c r="T105" i="7"/>
  <c r="S105" i="7"/>
  <c r="R105" i="7"/>
  <c r="Q105" i="7"/>
  <c r="Y105" i="7" s="1"/>
  <c r="P105" i="7"/>
  <c r="O105" i="7"/>
  <c r="X104" i="7"/>
  <c r="W104" i="7"/>
  <c r="V104" i="7"/>
  <c r="U104" i="7"/>
  <c r="T104" i="7"/>
  <c r="S104" i="7"/>
  <c r="R104" i="7"/>
  <c r="Q104" i="7"/>
  <c r="P104" i="7"/>
  <c r="O104" i="7"/>
  <c r="Y104" i="7" s="1"/>
  <c r="X103" i="7"/>
  <c r="W103" i="7"/>
  <c r="V103" i="7"/>
  <c r="U103" i="7"/>
  <c r="T103" i="7"/>
  <c r="S103" i="7"/>
  <c r="R103" i="7"/>
  <c r="Q103" i="7"/>
  <c r="P103" i="7"/>
  <c r="O103" i="7"/>
  <c r="X102" i="7"/>
  <c r="W102" i="7"/>
  <c r="V102" i="7"/>
  <c r="U102" i="7"/>
  <c r="T102" i="7"/>
  <c r="S102" i="7"/>
  <c r="R102" i="7"/>
  <c r="Q102" i="7"/>
  <c r="P102" i="7"/>
  <c r="O102" i="7"/>
  <c r="X101" i="7"/>
  <c r="W101" i="7"/>
  <c r="V101" i="7"/>
  <c r="U101" i="7"/>
  <c r="T101" i="7"/>
  <c r="S101" i="7"/>
  <c r="R101" i="7"/>
  <c r="Q101" i="7"/>
  <c r="Y101" i="7" s="1"/>
  <c r="P101" i="7"/>
  <c r="O101" i="7"/>
  <c r="X100" i="7"/>
  <c r="W100" i="7"/>
  <c r="V100" i="7"/>
  <c r="U100" i="7"/>
  <c r="T100" i="7"/>
  <c r="S100" i="7"/>
  <c r="R100" i="7"/>
  <c r="Q100" i="7"/>
  <c r="P100" i="7"/>
  <c r="O100" i="7"/>
  <c r="Y100" i="7" s="1"/>
  <c r="X99" i="7"/>
  <c r="W99" i="7"/>
  <c r="V99" i="7"/>
  <c r="U99" i="7"/>
  <c r="T99" i="7"/>
  <c r="S99" i="7"/>
  <c r="R99" i="7"/>
  <c r="Q99" i="7"/>
  <c r="P99" i="7"/>
  <c r="O99" i="7"/>
  <c r="X98" i="7"/>
  <c r="W98" i="7"/>
  <c r="V98" i="7"/>
  <c r="U98" i="7"/>
  <c r="T98" i="7"/>
  <c r="S98" i="7"/>
  <c r="R98" i="7"/>
  <c r="Q98" i="7"/>
  <c r="P98" i="7"/>
  <c r="O98" i="7"/>
  <c r="X97" i="7"/>
  <c r="W97" i="7"/>
  <c r="V97" i="7"/>
  <c r="U97" i="7"/>
  <c r="T97" i="7"/>
  <c r="S97" i="7"/>
  <c r="R97" i="7"/>
  <c r="Q97" i="7"/>
  <c r="P97" i="7"/>
  <c r="O97" i="7"/>
  <c r="Y97" i="7" s="1"/>
  <c r="X96" i="7"/>
  <c r="W96" i="7"/>
  <c r="V96" i="7"/>
  <c r="U96" i="7"/>
  <c r="T96" i="7"/>
  <c r="S96" i="7"/>
  <c r="R96" i="7"/>
  <c r="Q96" i="7"/>
  <c r="P96" i="7"/>
  <c r="O96" i="7"/>
  <c r="X95" i="7"/>
  <c r="W95" i="7"/>
  <c r="V95" i="7"/>
  <c r="U95" i="7"/>
  <c r="T95" i="7"/>
  <c r="S95" i="7"/>
  <c r="R95" i="7"/>
  <c r="Q95" i="7"/>
  <c r="P95" i="7"/>
  <c r="O95" i="7"/>
  <c r="X94" i="7"/>
  <c r="W94" i="7"/>
  <c r="V94" i="7"/>
  <c r="U94" i="7"/>
  <c r="T94" i="7"/>
  <c r="S94" i="7"/>
  <c r="R94" i="7"/>
  <c r="Q94" i="7"/>
  <c r="P94" i="7"/>
  <c r="O94" i="7"/>
  <c r="X93" i="7"/>
  <c r="W93" i="7"/>
  <c r="V93" i="7"/>
  <c r="U93" i="7"/>
  <c r="T93" i="7"/>
  <c r="S93" i="7"/>
  <c r="R93" i="7"/>
  <c r="Q93" i="7"/>
  <c r="P93" i="7"/>
  <c r="O93" i="7"/>
  <c r="Y93" i="7" s="1"/>
  <c r="X92" i="7"/>
  <c r="W92" i="7"/>
  <c r="V92" i="7"/>
  <c r="U92" i="7"/>
  <c r="T92" i="7"/>
  <c r="S92" i="7"/>
  <c r="R92" i="7"/>
  <c r="Q92" i="7"/>
  <c r="P92" i="7"/>
  <c r="O92" i="7"/>
  <c r="X91" i="7"/>
  <c r="W91" i="7"/>
  <c r="V91" i="7"/>
  <c r="U91" i="7"/>
  <c r="T91" i="7"/>
  <c r="S91" i="7"/>
  <c r="R91" i="7"/>
  <c r="Q91" i="7"/>
  <c r="P91" i="7"/>
  <c r="O91" i="7"/>
  <c r="Y91" i="7" s="1"/>
  <c r="X90" i="7"/>
  <c r="W90" i="7"/>
  <c r="V90" i="7"/>
  <c r="U90" i="7"/>
  <c r="T90" i="7"/>
  <c r="S90" i="7"/>
  <c r="R90" i="7"/>
  <c r="Q90" i="7"/>
  <c r="Y90" i="7" s="1"/>
  <c r="P90" i="7"/>
  <c r="O90" i="7"/>
  <c r="X89" i="7"/>
  <c r="W89" i="7"/>
  <c r="V89" i="7"/>
  <c r="U89" i="7"/>
  <c r="T89" i="7"/>
  <c r="S89" i="7"/>
  <c r="R89" i="7"/>
  <c r="Q89" i="7"/>
  <c r="P89" i="7"/>
  <c r="O89" i="7"/>
  <c r="X88" i="7"/>
  <c r="W88" i="7"/>
  <c r="V88" i="7"/>
  <c r="U88" i="7"/>
  <c r="T88" i="7"/>
  <c r="S88" i="7"/>
  <c r="R88" i="7"/>
  <c r="Q88" i="7"/>
  <c r="P88" i="7"/>
  <c r="O88" i="7"/>
  <c r="X87" i="7"/>
  <c r="W87" i="7"/>
  <c r="V87" i="7"/>
  <c r="U87" i="7"/>
  <c r="T87" i="7"/>
  <c r="S87" i="7"/>
  <c r="R87" i="7"/>
  <c r="Q87" i="7"/>
  <c r="P87" i="7"/>
  <c r="O87" i="7"/>
  <c r="Y87" i="7" s="1"/>
  <c r="X86" i="7"/>
  <c r="W86" i="7"/>
  <c r="V86" i="7"/>
  <c r="U86" i="7"/>
  <c r="T86" i="7"/>
  <c r="S86" i="7"/>
  <c r="R86" i="7"/>
  <c r="Q86" i="7"/>
  <c r="Y86" i="7" s="1"/>
  <c r="P86" i="7"/>
  <c r="O86" i="7"/>
  <c r="X85" i="7"/>
  <c r="W85" i="7"/>
  <c r="V85" i="7"/>
  <c r="U85" i="7"/>
  <c r="T85" i="7"/>
  <c r="S85" i="7"/>
  <c r="R85" i="7"/>
  <c r="Q85" i="7"/>
  <c r="P85" i="7"/>
  <c r="O85" i="7"/>
  <c r="Y79" i="7"/>
  <c r="X79" i="7"/>
  <c r="W79" i="7"/>
  <c r="V79" i="7"/>
  <c r="U79" i="7"/>
  <c r="T79" i="7"/>
  <c r="S79" i="7"/>
  <c r="R79" i="7"/>
  <c r="Q79" i="7"/>
  <c r="P79" i="7"/>
  <c r="O79" i="7"/>
  <c r="X78" i="7"/>
  <c r="W78" i="7"/>
  <c r="V78" i="7"/>
  <c r="U78" i="7"/>
  <c r="T78" i="7"/>
  <c r="S78" i="7"/>
  <c r="R78" i="7"/>
  <c r="Q78" i="7"/>
  <c r="P78" i="7"/>
  <c r="O78" i="7"/>
  <c r="Y78" i="7" s="1"/>
  <c r="X77" i="7"/>
  <c r="W77" i="7"/>
  <c r="V77" i="7"/>
  <c r="U77" i="7"/>
  <c r="T77" i="7"/>
  <c r="S77" i="7"/>
  <c r="R77" i="7"/>
  <c r="Q77" i="7"/>
  <c r="P77" i="7"/>
  <c r="O77" i="7"/>
  <c r="X76" i="7"/>
  <c r="W76" i="7"/>
  <c r="V76" i="7"/>
  <c r="U76" i="7"/>
  <c r="T76" i="7"/>
  <c r="S76" i="7"/>
  <c r="R76" i="7"/>
  <c r="Q76" i="7"/>
  <c r="P76" i="7"/>
  <c r="O76" i="7"/>
  <c r="Y76" i="7" s="1"/>
  <c r="X75" i="7"/>
  <c r="W75" i="7"/>
  <c r="V75" i="7"/>
  <c r="U75" i="7"/>
  <c r="T75" i="7"/>
  <c r="S75" i="7"/>
  <c r="R75" i="7"/>
  <c r="Q75" i="7"/>
  <c r="P75" i="7"/>
  <c r="O75" i="7"/>
  <c r="X74" i="7"/>
  <c r="W74" i="7"/>
  <c r="V74" i="7"/>
  <c r="U74" i="7"/>
  <c r="T74" i="7"/>
  <c r="S74" i="7"/>
  <c r="R74" i="7"/>
  <c r="Q74" i="7"/>
  <c r="P74" i="7"/>
  <c r="O74" i="7"/>
  <c r="X73" i="7"/>
  <c r="W73" i="7"/>
  <c r="V73" i="7"/>
  <c r="U73" i="7"/>
  <c r="T73" i="7"/>
  <c r="S73" i="7"/>
  <c r="R73" i="7"/>
  <c r="Q73" i="7"/>
  <c r="P73" i="7"/>
  <c r="O73" i="7"/>
  <c r="X72" i="7"/>
  <c r="W72" i="7"/>
  <c r="V72" i="7"/>
  <c r="U72" i="7"/>
  <c r="T72" i="7"/>
  <c r="S72" i="7"/>
  <c r="R72" i="7"/>
  <c r="Q72" i="7"/>
  <c r="P72" i="7"/>
  <c r="O72" i="7"/>
  <c r="Y72" i="7" s="1"/>
  <c r="X71" i="7"/>
  <c r="W71" i="7"/>
  <c r="V71" i="7"/>
  <c r="U71" i="7"/>
  <c r="T71" i="7"/>
  <c r="S71" i="7"/>
  <c r="R71" i="7"/>
  <c r="Q71" i="7"/>
  <c r="P71" i="7"/>
  <c r="O71" i="7"/>
  <c r="Y71" i="7" s="1"/>
  <c r="X70" i="7"/>
  <c r="W70" i="7"/>
  <c r="V70" i="7"/>
  <c r="U70" i="7"/>
  <c r="T70" i="7"/>
  <c r="S70" i="7"/>
  <c r="R70" i="7"/>
  <c r="Q70" i="7"/>
  <c r="P70" i="7"/>
  <c r="O70" i="7"/>
  <c r="X69" i="7"/>
  <c r="W69" i="7"/>
  <c r="V69" i="7"/>
  <c r="U69" i="7"/>
  <c r="T69" i="7"/>
  <c r="S69" i="7"/>
  <c r="R69" i="7"/>
  <c r="Q69" i="7"/>
  <c r="P69" i="7"/>
  <c r="O69" i="7"/>
  <c r="X68" i="7"/>
  <c r="W68" i="7"/>
  <c r="V68" i="7"/>
  <c r="U68" i="7"/>
  <c r="T68" i="7"/>
  <c r="S68" i="7"/>
  <c r="R68" i="7"/>
  <c r="Q68" i="7"/>
  <c r="P68" i="7"/>
  <c r="O68" i="7"/>
  <c r="X67" i="7"/>
  <c r="W67" i="7"/>
  <c r="V67" i="7"/>
  <c r="U67" i="7"/>
  <c r="T67" i="7"/>
  <c r="S67" i="7"/>
  <c r="R67" i="7"/>
  <c r="Q67" i="7"/>
  <c r="P67" i="7"/>
  <c r="O67" i="7"/>
  <c r="X66" i="7"/>
  <c r="W66" i="7"/>
  <c r="V66" i="7"/>
  <c r="U66" i="7"/>
  <c r="T66" i="7"/>
  <c r="S66" i="7"/>
  <c r="R66" i="7"/>
  <c r="Q66" i="7"/>
  <c r="P66" i="7"/>
  <c r="Y66" i="7" s="1"/>
  <c r="O66" i="7"/>
  <c r="X65" i="7"/>
  <c r="W65" i="7"/>
  <c r="V65" i="7"/>
  <c r="U65" i="7"/>
  <c r="T65" i="7"/>
  <c r="S65" i="7"/>
  <c r="R65" i="7"/>
  <c r="Q65" i="7"/>
  <c r="P65" i="7"/>
  <c r="O65" i="7"/>
  <c r="X64" i="7"/>
  <c r="W64" i="7"/>
  <c r="V64" i="7"/>
  <c r="U64" i="7"/>
  <c r="T64" i="7"/>
  <c r="S64" i="7"/>
  <c r="R64" i="7"/>
  <c r="Q64" i="7"/>
  <c r="P64" i="7"/>
  <c r="O64" i="7"/>
  <c r="X63" i="7"/>
  <c r="W63" i="7"/>
  <c r="V63" i="7"/>
  <c r="U63" i="7"/>
  <c r="T63" i="7"/>
  <c r="S63" i="7"/>
  <c r="R63" i="7"/>
  <c r="Q63" i="7"/>
  <c r="P63" i="7"/>
  <c r="O63" i="7"/>
  <c r="X62" i="7"/>
  <c r="W62" i="7"/>
  <c r="V62" i="7"/>
  <c r="U62" i="7"/>
  <c r="T62" i="7"/>
  <c r="S62" i="7"/>
  <c r="R62" i="7"/>
  <c r="Q62" i="7"/>
  <c r="P62" i="7"/>
  <c r="O62" i="7"/>
  <c r="X61" i="7"/>
  <c r="W61" i="7"/>
  <c r="V61" i="7"/>
  <c r="U61" i="7"/>
  <c r="T61" i="7"/>
  <c r="S61" i="7"/>
  <c r="R61" i="7"/>
  <c r="Q61" i="7"/>
  <c r="P61" i="7"/>
  <c r="O61" i="7"/>
  <c r="X60" i="7"/>
  <c r="W60" i="7"/>
  <c r="V60" i="7"/>
  <c r="U60" i="7"/>
  <c r="T60" i="7"/>
  <c r="S60" i="7"/>
  <c r="R60" i="7"/>
  <c r="Q60" i="7"/>
  <c r="P60" i="7"/>
  <c r="O60" i="7"/>
  <c r="X59" i="7"/>
  <c r="W59" i="7"/>
  <c r="V59" i="7"/>
  <c r="U59" i="7"/>
  <c r="T59" i="7"/>
  <c r="S59" i="7"/>
  <c r="R59" i="7"/>
  <c r="Q59" i="7"/>
  <c r="P59" i="7"/>
  <c r="O59" i="7"/>
  <c r="C1079" i="7"/>
  <c r="K409" i="8" l="1"/>
  <c r="U54" i="8"/>
  <c r="R77" i="8"/>
  <c r="Q64" i="8"/>
  <c r="N60" i="8"/>
  <c r="O79" i="8"/>
  <c r="W54" i="8"/>
  <c r="Q60" i="8"/>
  <c r="O70" i="8"/>
  <c r="N73" i="8"/>
  <c r="I27" i="8"/>
  <c r="M64" i="8"/>
  <c r="N68" i="8"/>
  <c r="L70" i="8"/>
  <c r="M77" i="8"/>
  <c r="O78" i="8"/>
  <c r="J409" i="8"/>
  <c r="M68" i="8"/>
  <c r="J27" i="8"/>
  <c r="Y34" i="8"/>
  <c r="Y38" i="8"/>
  <c r="Y42" i="8"/>
  <c r="Y46" i="8"/>
  <c r="Y50" i="8"/>
  <c r="P54" i="8"/>
  <c r="T54" i="8"/>
  <c r="X54" i="8"/>
  <c r="M60" i="8"/>
  <c r="N64" i="8"/>
  <c r="Q68" i="8"/>
  <c r="M70" i="8"/>
  <c r="N77" i="8"/>
  <c r="J110" i="8"/>
  <c r="P61" i="8"/>
  <c r="P65" i="8"/>
  <c r="P69" i="8"/>
  <c r="Q74" i="8"/>
  <c r="Y37" i="8"/>
  <c r="Y45" i="8"/>
  <c r="Y49" i="8"/>
  <c r="N59" i="8"/>
  <c r="L61" i="8"/>
  <c r="N63" i="8"/>
  <c r="Q65" i="8"/>
  <c r="Q69" i="8"/>
  <c r="L74" i="8"/>
  <c r="R59" i="8"/>
  <c r="S59" i="8" s="1"/>
  <c r="M61" i="8"/>
  <c r="R61" i="8"/>
  <c r="R63" i="8"/>
  <c r="S63" i="8" s="1"/>
  <c r="M65" i="8"/>
  <c r="R69" i="8"/>
  <c r="O71" i="8"/>
  <c r="L73" i="8"/>
  <c r="M74" i="8"/>
  <c r="N75" i="8"/>
  <c r="P77" i="8"/>
  <c r="Y33" i="8"/>
  <c r="Y41" i="8"/>
  <c r="Y53" i="8"/>
  <c r="Q61" i="8"/>
  <c r="L65" i="8"/>
  <c r="N67" i="8"/>
  <c r="L69" i="8"/>
  <c r="P73" i="8"/>
  <c r="Q78" i="8"/>
  <c r="R65" i="8"/>
  <c r="R67" i="8"/>
  <c r="S67" i="8" s="1"/>
  <c r="M69" i="8"/>
  <c r="Q73" i="8"/>
  <c r="L78" i="8"/>
  <c r="H27" i="8"/>
  <c r="Y35" i="8"/>
  <c r="Y36" i="8"/>
  <c r="Y39" i="8"/>
  <c r="Y40" i="8"/>
  <c r="Y43" i="8"/>
  <c r="Y44" i="8"/>
  <c r="Y47" i="8"/>
  <c r="Y48" i="8"/>
  <c r="Y51" i="8"/>
  <c r="Y52" i="8"/>
  <c r="R60" i="8"/>
  <c r="N61" i="8"/>
  <c r="R64" i="8"/>
  <c r="N65" i="8"/>
  <c r="R68" i="8"/>
  <c r="N69" i="8"/>
  <c r="M73" i="8"/>
  <c r="R73" i="8"/>
  <c r="L77" i="8"/>
  <c r="Q77" i="8"/>
  <c r="K110" i="8"/>
  <c r="J218" i="8"/>
  <c r="I110" i="8"/>
  <c r="I409" i="8"/>
  <c r="O62" i="8"/>
  <c r="O66" i="8"/>
  <c r="I80" i="8"/>
  <c r="N80" i="8" s="1"/>
  <c r="R54" i="8"/>
  <c r="V54" i="8"/>
  <c r="O59" i="8"/>
  <c r="L62" i="8"/>
  <c r="P62" i="8"/>
  <c r="O63" i="8"/>
  <c r="L66" i="8"/>
  <c r="P66" i="8"/>
  <c r="O67" i="8"/>
  <c r="P72" i="8"/>
  <c r="L72" i="8"/>
  <c r="Q72" i="8"/>
  <c r="P76" i="8"/>
  <c r="L76" i="8"/>
  <c r="Q76" i="8"/>
  <c r="O54" i="8"/>
  <c r="S54" i="8"/>
  <c r="L59" i="8"/>
  <c r="P59" i="8"/>
  <c r="O60" i="8"/>
  <c r="M62" i="8"/>
  <c r="Q62" i="8"/>
  <c r="S62" i="8" s="1"/>
  <c r="L63" i="8"/>
  <c r="P63" i="8"/>
  <c r="O64" i="8"/>
  <c r="M66" i="8"/>
  <c r="Q66" i="8"/>
  <c r="S66" i="8" s="1"/>
  <c r="L67" i="8"/>
  <c r="P67" i="8"/>
  <c r="O68" i="8"/>
  <c r="Q71" i="8"/>
  <c r="M71" i="8"/>
  <c r="P71" i="8"/>
  <c r="M72" i="8"/>
  <c r="R72" i="8"/>
  <c r="Q75" i="8"/>
  <c r="M75" i="8"/>
  <c r="P75" i="8"/>
  <c r="M76" i="8"/>
  <c r="R76" i="8"/>
  <c r="Q79" i="8"/>
  <c r="M79" i="8"/>
  <c r="P79" i="8"/>
  <c r="M59" i="8"/>
  <c r="L60" i="8"/>
  <c r="N62" i="8"/>
  <c r="M63" i="8"/>
  <c r="L64" i="8"/>
  <c r="N66" i="8"/>
  <c r="M67" i="8"/>
  <c r="L68" i="8"/>
  <c r="R70" i="8"/>
  <c r="S70" i="8" s="1"/>
  <c r="N70" i="8"/>
  <c r="P70" i="8"/>
  <c r="L71" i="8"/>
  <c r="R71" i="8"/>
  <c r="N72" i="8"/>
  <c r="R74" i="8"/>
  <c r="N74" i="8"/>
  <c r="P74" i="8"/>
  <c r="L75" i="8"/>
  <c r="R75" i="8"/>
  <c r="N76" i="8"/>
  <c r="R78" i="8"/>
  <c r="N78" i="8"/>
  <c r="P78" i="8"/>
  <c r="L79" i="8"/>
  <c r="R79" i="8"/>
  <c r="K218" i="8"/>
  <c r="I218" i="8"/>
  <c r="Y85" i="7"/>
  <c r="Y88" i="7"/>
  <c r="Y89" i="7"/>
  <c r="Y92" i="7"/>
  <c r="Y98" i="7"/>
  <c r="Y99" i="7"/>
  <c r="Y102" i="7"/>
  <c r="Y103" i="7"/>
  <c r="Y61" i="7"/>
  <c r="Y73" i="7"/>
  <c r="Y75" i="7"/>
  <c r="Y77" i="7"/>
  <c r="Y96" i="7"/>
  <c r="Y59" i="7"/>
  <c r="Y65" i="7"/>
  <c r="Y67" i="7"/>
  <c r="Y69" i="7"/>
  <c r="Y74" i="7"/>
  <c r="Y60" i="7"/>
  <c r="Y62" i="7"/>
  <c r="Y63" i="7"/>
  <c r="Y64" i="7"/>
  <c r="Y68" i="7"/>
  <c r="Y70" i="7"/>
  <c r="Y94" i="7"/>
  <c r="Y95" i="7"/>
  <c r="L930" i="7"/>
  <c r="C930" i="7"/>
  <c r="D930" i="7"/>
  <c r="Q930" i="7" s="1"/>
  <c r="E930" i="7"/>
  <c r="F930" i="7"/>
  <c r="S930" i="7" s="1"/>
  <c r="G930" i="7"/>
  <c r="T930" i="7" s="1"/>
  <c r="H930" i="7"/>
  <c r="U930" i="7" s="1"/>
  <c r="I930" i="7"/>
  <c r="V930" i="7" s="1"/>
  <c r="J930" i="7"/>
  <c r="W930" i="7" s="1"/>
  <c r="K930" i="7"/>
  <c r="B930" i="7"/>
  <c r="R930" i="7"/>
  <c r="P930" i="7"/>
  <c r="X929" i="7"/>
  <c r="W929" i="7"/>
  <c r="V929" i="7"/>
  <c r="U929" i="7"/>
  <c r="T929" i="7"/>
  <c r="S929" i="7"/>
  <c r="R929" i="7"/>
  <c r="Q929" i="7"/>
  <c r="P929" i="7"/>
  <c r="O929" i="7"/>
  <c r="X928" i="7"/>
  <c r="W928" i="7"/>
  <c r="V928" i="7"/>
  <c r="U928" i="7"/>
  <c r="T928" i="7"/>
  <c r="S928" i="7"/>
  <c r="R928" i="7"/>
  <c r="Q928" i="7"/>
  <c r="P928" i="7"/>
  <c r="O928" i="7"/>
  <c r="X927" i="7"/>
  <c r="W927" i="7"/>
  <c r="V927" i="7"/>
  <c r="U927" i="7"/>
  <c r="T927" i="7"/>
  <c r="S927" i="7"/>
  <c r="R927" i="7"/>
  <c r="Q927" i="7"/>
  <c r="P927" i="7"/>
  <c r="O927" i="7"/>
  <c r="X926" i="7"/>
  <c r="W926" i="7"/>
  <c r="V926" i="7"/>
  <c r="U926" i="7"/>
  <c r="T926" i="7"/>
  <c r="S926" i="7"/>
  <c r="R926" i="7"/>
  <c r="Q926" i="7"/>
  <c r="P926" i="7"/>
  <c r="O926" i="7"/>
  <c r="X925" i="7"/>
  <c r="W925" i="7"/>
  <c r="V925" i="7"/>
  <c r="U925" i="7"/>
  <c r="T925" i="7"/>
  <c r="S925" i="7"/>
  <c r="R925" i="7"/>
  <c r="Q925" i="7"/>
  <c r="P925" i="7"/>
  <c r="O925" i="7"/>
  <c r="X924" i="7"/>
  <c r="W924" i="7"/>
  <c r="V924" i="7"/>
  <c r="U924" i="7"/>
  <c r="T924" i="7"/>
  <c r="S924" i="7"/>
  <c r="R924" i="7"/>
  <c r="Q924" i="7"/>
  <c r="P924" i="7"/>
  <c r="O924" i="7"/>
  <c r="X923" i="7"/>
  <c r="W923" i="7"/>
  <c r="V923" i="7"/>
  <c r="U923" i="7"/>
  <c r="T923" i="7"/>
  <c r="S923" i="7"/>
  <c r="R923" i="7"/>
  <c r="Q923" i="7"/>
  <c r="P923" i="7"/>
  <c r="O923" i="7"/>
  <c r="X922" i="7"/>
  <c r="W922" i="7"/>
  <c r="V922" i="7"/>
  <c r="U922" i="7"/>
  <c r="T922" i="7"/>
  <c r="S922" i="7"/>
  <c r="R922" i="7"/>
  <c r="Q922" i="7"/>
  <c r="P922" i="7"/>
  <c r="O922" i="7"/>
  <c r="X921" i="7"/>
  <c r="W921" i="7"/>
  <c r="V921" i="7"/>
  <c r="U921" i="7"/>
  <c r="T921" i="7"/>
  <c r="S921" i="7"/>
  <c r="R921" i="7"/>
  <c r="Q921" i="7"/>
  <c r="P921" i="7"/>
  <c r="O921" i="7"/>
  <c r="X920" i="7"/>
  <c r="W920" i="7"/>
  <c r="V920" i="7"/>
  <c r="U920" i="7"/>
  <c r="T920" i="7"/>
  <c r="S920" i="7"/>
  <c r="R920" i="7"/>
  <c r="Q920" i="7"/>
  <c r="P920" i="7"/>
  <c r="O920" i="7"/>
  <c r="X919" i="7"/>
  <c r="W919" i="7"/>
  <c r="V919" i="7"/>
  <c r="U919" i="7"/>
  <c r="T919" i="7"/>
  <c r="S919" i="7"/>
  <c r="R919" i="7"/>
  <c r="Q919" i="7"/>
  <c r="P919" i="7"/>
  <c r="O919" i="7"/>
  <c r="X918" i="7"/>
  <c r="W918" i="7"/>
  <c r="V918" i="7"/>
  <c r="U918" i="7"/>
  <c r="T918" i="7"/>
  <c r="S918" i="7"/>
  <c r="R918" i="7"/>
  <c r="Q918" i="7"/>
  <c r="P918" i="7"/>
  <c r="O918" i="7"/>
  <c r="X917" i="7"/>
  <c r="W917" i="7"/>
  <c r="V917" i="7"/>
  <c r="U917" i="7"/>
  <c r="T917" i="7"/>
  <c r="S917" i="7"/>
  <c r="R917" i="7"/>
  <c r="Q917" i="7"/>
  <c r="P917" i="7"/>
  <c r="O917" i="7"/>
  <c r="X916" i="7"/>
  <c r="W916" i="7"/>
  <c r="V916" i="7"/>
  <c r="U916" i="7"/>
  <c r="T916" i="7"/>
  <c r="S916" i="7"/>
  <c r="R916" i="7"/>
  <c r="Q916" i="7"/>
  <c r="P916" i="7"/>
  <c r="O916" i="7"/>
  <c r="X915" i="7"/>
  <c r="W915" i="7"/>
  <c r="V915" i="7"/>
  <c r="U915" i="7"/>
  <c r="T915" i="7"/>
  <c r="S915" i="7"/>
  <c r="R915" i="7"/>
  <c r="Q915" i="7"/>
  <c r="P915" i="7"/>
  <c r="O915" i="7"/>
  <c r="X914" i="7"/>
  <c r="W914" i="7"/>
  <c r="V914" i="7"/>
  <c r="U914" i="7"/>
  <c r="T914" i="7"/>
  <c r="S914" i="7"/>
  <c r="R914" i="7"/>
  <c r="Q914" i="7"/>
  <c r="P914" i="7"/>
  <c r="O914" i="7"/>
  <c r="X913" i="7"/>
  <c r="W913" i="7"/>
  <c r="V913" i="7"/>
  <c r="U913" i="7"/>
  <c r="T913" i="7"/>
  <c r="S913" i="7"/>
  <c r="R913" i="7"/>
  <c r="Q913" i="7"/>
  <c r="P913" i="7"/>
  <c r="O913" i="7"/>
  <c r="X912" i="7"/>
  <c r="W912" i="7"/>
  <c r="V912" i="7"/>
  <c r="U912" i="7"/>
  <c r="T912" i="7"/>
  <c r="S912" i="7"/>
  <c r="R912" i="7"/>
  <c r="Q912" i="7"/>
  <c r="P912" i="7"/>
  <c r="O912" i="7"/>
  <c r="X911" i="7"/>
  <c r="W911" i="7"/>
  <c r="V911" i="7"/>
  <c r="U911" i="7"/>
  <c r="T911" i="7"/>
  <c r="S911" i="7"/>
  <c r="R911" i="7"/>
  <c r="Q911" i="7"/>
  <c r="P911" i="7"/>
  <c r="O911" i="7"/>
  <c r="X910" i="7"/>
  <c r="W910" i="7"/>
  <c r="V910" i="7"/>
  <c r="U910" i="7"/>
  <c r="T910" i="7"/>
  <c r="S910" i="7"/>
  <c r="R910" i="7"/>
  <c r="Q910" i="7"/>
  <c r="P910" i="7"/>
  <c r="O910" i="7"/>
  <c r="X909" i="7"/>
  <c r="W909" i="7"/>
  <c r="V909" i="7"/>
  <c r="U909" i="7"/>
  <c r="T909" i="7"/>
  <c r="S909" i="7"/>
  <c r="R909" i="7"/>
  <c r="Q909" i="7"/>
  <c r="P909" i="7"/>
  <c r="O909" i="7"/>
  <c r="X478" i="7"/>
  <c r="W478" i="7"/>
  <c r="V478" i="7"/>
  <c r="U478" i="7"/>
  <c r="T478" i="7"/>
  <c r="S478" i="7"/>
  <c r="R478" i="7"/>
  <c r="Q478" i="7"/>
  <c r="P478" i="7"/>
  <c r="O478" i="7"/>
  <c r="X477" i="7"/>
  <c r="W477" i="7"/>
  <c r="V477" i="7"/>
  <c r="U477" i="7"/>
  <c r="T477" i="7"/>
  <c r="S477" i="7"/>
  <c r="R477" i="7"/>
  <c r="Q477" i="7"/>
  <c r="P477" i="7"/>
  <c r="O477" i="7"/>
  <c r="X476" i="7"/>
  <c r="W476" i="7"/>
  <c r="V476" i="7"/>
  <c r="U476" i="7"/>
  <c r="T476" i="7"/>
  <c r="S476" i="7"/>
  <c r="R476" i="7"/>
  <c r="Q476" i="7"/>
  <c r="P476" i="7"/>
  <c r="O476" i="7"/>
  <c r="X475" i="7"/>
  <c r="W475" i="7"/>
  <c r="V475" i="7"/>
  <c r="U475" i="7"/>
  <c r="T475" i="7"/>
  <c r="S475" i="7"/>
  <c r="R475" i="7"/>
  <c r="Q475" i="7"/>
  <c r="P475" i="7"/>
  <c r="O475" i="7"/>
  <c r="X474" i="7"/>
  <c r="W474" i="7"/>
  <c r="V474" i="7"/>
  <c r="U474" i="7"/>
  <c r="T474" i="7"/>
  <c r="S474" i="7"/>
  <c r="R474" i="7"/>
  <c r="Q474" i="7"/>
  <c r="P474" i="7"/>
  <c r="O474" i="7"/>
  <c r="X473" i="7"/>
  <c r="W473" i="7"/>
  <c r="V473" i="7"/>
  <c r="U473" i="7"/>
  <c r="T473" i="7"/>
  <c r="S473" i="7"/>
  <c r="R473" i="7"/>
  <c r="Q473" i="7"/>
  <c r="P473" i="7"/>
  <c r="O473" i="7"/>
  <c r="X472" i="7"/>
  <c r="W472" i="7"/>
  <c r="V472" i="7"/>
  <c r="U472" i="7"/>
  <c r="T472" i="7"/>
  <c r="S472" i="7"/>
  <c r="R472" i="7"/>
  <c r="Q472" i="7"/>
  <c r="P472" i="7"/>
  <c r="O472" i="7"/>
  <c r="X471" i="7"/>
  <c r="W471" i="7"/>
  <c r="V471" i="7"/>
  <c r="U471" i="7"/>
  <c r="T471" i="7"/>
  <c r="S471" i="7"/>
  <c r="R471" i="7"/>
  <c r="Q471" i="7"/>
  <c r="P471" i="7"/>
  <c r="O471" i="7"/>
  <c r="X470" i="7"/>
  <c r="W470" i="7"/>
  <c r="V470" i="7"/>
  <c r="U470" i="7"/>
  <c r="T470" i="7"/>
  <c r="S470" i="7"/>
  <c r="R470" i="7"/>
  <c r="Q470" i="7"/>
  <c r="P470" i="7"/>
  <c r="O470" i="7"/>
  <c r="X469" i="7"/>
  <c r="W469" i="7"/>
  <c r="V469" i="7"/>
  <c r="U469" i="7"/>
  <c r="T469" i="7"/>
  <c r="S469" i="7"/>
  <c r="R469" i="7"/>
  <c r="Q469" i="7"/>
  <c r="P469" i="7"/>
  <c r="O469" i="7"/>
  <c r="X468" i="7"/>
  <c r="W468" i="7"/>
  <c r="V468" i="7"/>
  <c r="U468" i="7"/>
  <c r="T468" i="7"/>
  <c r="S468" i="7"/>
  <c r="R468" i="7"/>
  <c r="Q468" i="7"/>
  <c r="P468" i="7"/>
  <c r="O468" i="7"/>
  <c r="X467" i="7"/>
  <c r="W467" i="7"/>
  <c r="V467" i="7"/>
  <c r="U467" i="7"/>
  <c r="T467" i="7"/>
  <c r="S467" i="7"/>
  <c r="R467" i="7"/>
  <c r="Q467" i="7"/>
  <c r="P467" i="7"/>
  <c r="O467" i="7"/>
  <c r="X466" i="7"/>
  <c r="W466" i="7"/>
  <c r="V466" i="7"/>
  <c r="U466" i="7"/>
  <c r="T466" i="7"/>
  <c r="S466" i="7"/>
  <c r="R466" i="7"/>
  <c r="Q466" i="7"/>
  <c r="P466" i="7"/>
  <c r="O466" i="7"/>
  <c r="X465" i="7"/>
  <c r="W465" i="7"/>
  <c r="V465" i="7"/>
  <c r="U465" i="7"/>
  <c r="T465" i="7"/>
  <c r="S465" i="7"/>
  <c r="R465" i="7"/>
  <c r="Q465" i="7"/>
  <c r="P465" i="7"/>
  <c r="O465" i="7"/>
  <c r="X464" i="7"/>
  <c r="W464" i="7"/>
  <c r="V464" i="7"/>
  <c r="U464" i="7"/>
  <c r="T464" i="7"/>
  <c r="S464" i="7"/>
  <c r="R464" i="7"/>
  <c r="Q464" i="7"/>
  <c r="P464" i="7"/>
  <c r="O464" i="7"/>
  <c r="X463" i="7"/>
  <c r="W463" i="7"/>
  <c r="V463" i="7"/>
  <c r="U463" i="7"/>
  <c r="T463" i="7"/>
  <c r="S463" i="7"/>
  <c r="R463" i="7"/>
  <c r="Q463" i="7"/>
  <c r="P463" i="7"/>
  <c r="O463" i="7"/>
  <c r="X462" i="7"/>
  <c r="W462" i="7"/>
  <c r="V462" i="7"/>
  <c r="U462" i="7"/>
  <c r="T462" i="7"/>
  <c r="S462" i="7"/>
  <c r="R462" i="7"/>
  <c r="Q462" i="7"/>
  <c r="P462" i="7"/>
  <c r="O462" i="7"/>
  <c r="X461" i="7"/>
  <c r="W461" i="7"/>
  <c r="V461" i="7"/>
  <c r="U461" i="7"/>
  <c r="T461" i="7"/>
  <c r="S461" i="7"/>
  <c r="R461" i="7"/>
  <c r="Q461" i="7"/>
  <c r="P461" i="7"/>
  <c r="O461" i="7"/>
  <c r="X460" i="7"/>
  <c r="W460" i="7"/>
  <c r="V460" i="7"/>
  <c r="U460" i="7"/>
  <c r="T460" i="7"/>
  <c r="S460" i="7"/>
  <c r="R460" i="7"/>
  <c r="Q460" i="7"/>
  <c r="P460" i="7"/>
  <c r="O460" i="7"/>
  <c r="X459" i="7"/>
  <c r="W459" i="7"/>
  <c r="V459" i="7"/>
  <c r="U459" i="7"/>
  <c r="T459" i="7"/>
  <c r="S459" i="7"/>
  <c r="R459" i="7"/>
  <c r="Q459" i="7"/>
  <c r="P459" i="7"/>
  <c r="O459" i="7"/>
  <c r="X458" i="7"/>
  <c r="W458" i="7"/>
  <c r="V458" i="7"/>
  <c r="U458" i="7"/>
  <c r="T458" i="7"/>
  <c r="S458" i="7"/>
  <c r="R458" i="7"/>
  <c r="Q458" i="7"/>
  <c r="P458" i="7"/>
  <c r="O458" i="7"/>
  <c r="P193" i="7"/>
  <c r="X211" i="7"/>
  <c r="W211" i="7"/>
  <c r="V211" i="7"/>
  <c r="U211" i="7"/>
  <c r="T211" i="7"/>
  <c r="S211" i="7"/>
  <c r="R211" i="7"/>
  <c r="Q211" i="7"/>
  <c r="P211" i="7"/>
  <c r="O211" i="7"/>
  <c r="X210" i="7"/>
  <c r="W210" i="7"/>
  <c r="V210" i="7"/>
  <c r="U210" i="7"/>
  <c r="T210" i="7"/>
  <c r="S210" i="7"/>
  <c r="R210" i="7"/>
  <c r="Q210" i="7"/>
  <c r="P210" i="7"/>
  <c r="O210" i="7"/>
  <c r="X209" i="7"/>
  <c r="W209" i="7"/>
  <c r="V209" i="7"/>
  <c r="U209" i="7"/>
  <c r="T209" i="7"/>
  <c r="S209" i="7"/>
  <c r="R209" i="7"/>
  <c r="Q209" i="7"/>
  <c r="P209" i="7"/>
  <c r="O209" i="7"/>
  <c r="X208" i="7"/>
  <c r="W208" i="7"/>
  <c r="V208" i="7"/>
  <c r="U208" i="7"/>
  <c r="T208" i="7"/>
  <c r="S208" i="7"/>
  <c r="R208" i="7"/>
  <c r="Q208" i="7"/>
  <c r="P208" i="7"/>
  <c r="O208" i="7"/>
  <c r="X207" i="7"/>
  <c r="W207" i="7"/>
  <c r="V207" i="7"/>
  <c r="U207" i="7"/>
  <c r="T207" i="7"/>
  <c r="S207" i="7"/>
  <c r="R207" i="7"/>
  <c r="Q207" i="7"/>
  <c r="P207" i="7"/>
  <c r="O207" i="7"/>
  <c r="X206" i="7"/>
  <c r="W206" i="7"/>
  <c r="V206" i="7"/>
  <c r="U206" i="7"/>
  <c r="T206" i="7"/>
  <c r="S206" i="7"/>
  <c r="R206" i="7"/>
  <c r="Q206" i="7"/>
  <c r="P206" i="7"/>
  <c r="O206" i="7"/>
  <c r="X205" i="7"/>
  <c r="W205" i="7"/>
  <c r="V205" i="7"/>
  <c r="U205" i="7"/>
  <c r="T205" i="7"/>
  <c r="S205" i="7"/>
  <c r="R205" i="7"/>
  <c r="Q205" i="7"/>
  <c r="P205" i="7"/>
  <c r="O205" i="7"/>
  <c r="X204" i="7"/>
  <c r="W204" i="7"/>
  <c r="V204" i="7"/>
  <c r="U204" i="7"/>
  <c r="T204" i="7"/>
  <c r="S204" i="7"/>
  <c r="R204" i="7"/>
  <c r="Q204" i="7"/>
  <c r="P204" i="7"/>
  <c r="O204" i="7"/>
  <c r="X203" i="7"/>
  <c r="W203" i="7"/>
  <c r="V203" i="7"/>
  <c r="U203" i="7"/>
  <c r="T203" i="7"/>
  <c r="S203" i="7"/>
  <c r="R203" i="7"/>
  <c r="Q203" i="7"/>
  <c r="P203" i="7"/>
  <c r="O203" i="7"/>
  <c r="X202" i="7"/>
  <c r="W202" i="7"/>
  <c r="V202" i="7"/>
  <c r="U202" i="7"/>
  <c r="T202" i="7"/>
  <c r="S202" i="7"/>
  <c r="R202" i="7"/>
  <c r="Q202" i="7"/>
  <c r="P202" i="7"/>
  <c r="O202" i="7"/>
  <c r="X201" i="7"/>
  <c r="W201" i="7"/>
  <c r="V201" i="7"/>
  <c r="U201" i="7"/>
  <c r="T201" i="7"/>
  <c r="S201" i="7"/>
  <c r="R201" i="7"/>
  <c r="Q201" i="7"/>
  <c r="P201" i="7"/>
  <c r="O201" i="7"/>
  <c r="X200" i="7"/>
  <c r="W200" i="7"/>
  <c r="V200" i="7"/>
  <c r="U200" i="7"/>
  <c r="T200" i="7"/>
  <c r="S200" i="7"/>
  <c r="R200" i="7"/>
  <c r="Q200" i="7"/>
  <c r="P200" i="7"/>
  <c r="O200" i="7"/>
  <c r="X199" i="7"/>
  <c r="W199" i="7"/>
  <c r="V199" i="7"/>
  <c r="U199" i="7"/>
  <c r="T199" i="7"/>
  <c r="S199" i="7"/>
  <c r="R199" i="7"/>
  <c r="Q199" i="7"/>
  <c r="P199" i="7"/>
  <c r="O199" i="7"/>
  <c r="X198" i="7"/>
  <c r="W198" i="7"/>
  <c r="V198" i="7"/>
  <c r="U198" i="7"/>
  <c r="T198" i="7"/>
  <c r="S198" i="7"/>
  <c r="R198" i="7"/>
  <c r="Q198" i="7"/>
  <c r="P198" i="7"/>
  <c r="O198" i="7"/>
  <c r="X197" i="7"/>
  <c r="W197" i="7"/>
  <c r="V197" i="7"/>
  <c r="U197" i="7"/>
  <c r="T197" i="7"/>
  <c r="S197" i="7"/>
  <c r="R197" i="7"/>
  <c r="Q197" i="7"/>
  <c r="P197" i="7"/>
  <c r="O197" i="7"/>
  <c r="X196" i="7"/>
  <c r="W196" i="7"/>
  <c r="V196" i="7"/>
  <c r="U196" i="7"/>
  <c r="T196" i="7"/>
  <c r="S196" i="7"/>
  <c r="R196" i="7"/>
  <c r="Q196" i="7"/>
  <c r="P196" i="7"/>
  <c r="O196" i="7"/>
  <c r="X195" i="7"/>
  <c r="W195" i="7"/>
  <c r="V195" i="7"/>
  <c r="U195" i="7"/>
  <c r="T195" i="7"/>
  <c r="S195" i="7"/>
  <c r="R195" i="7"/>
  <c r="Q195" i="7"/>
  <c r="P195" i="7"/>
  <c r="O195" i="7"/>
  <c r="X194" i="7"/>
  <c r="W194" i="7"/>
  <c r="V194" i="7"/>
  <c r="U194" i="7"/>
  <c r="T194" i="7"/>
  <c r="S194" i="7"/>
  <c r="R194" i="7"/>
  <c r="Q194" i="7"/>
  <c r="P194" i="7"/>
  <c r="O194" i="7"/>
  <c r="X193" i="7"/>
  <c r="W193" i="7"/>
  <c r="V193" i="7"/>
  <c r="U193" i="7"/>
  <c r="T193" i="7"/>
  <c r="S193" i="7"/>
  <c r="R193" i="7"/>
  <c r="Q193" i="7"/>
  <c r="O193" i="7"/>
  <c r="X192" i="7"/>
  <c r="W192" i="7"/>
  <c r="V192" i="7"/>
  <c r="U192" i="7"/>
  <c r="T192" i="7"/>
  <c r="S192" i="7"/>
  <c r="R192" i="7"/>
  <c r="Q192" i="7"/>
  <c r="P192" i="7"/>
  <c r="O192" i="7"/>
  <c r="X191" i="7"/>
  <c r="W191" i="7"/>
  <c r="V191" i="7"/>
  <c r="U191" i="7"/>
  <c r="T191" i="7"/>
  <c r="S191" i="7"/>
  <c r="R191" i="7"/>
  <c r="Q191" i="7"/>
  <c r="P191" i="7"/>
  <c r="O191" i="7"/>
  <c r="L80" i="8" l="1"/>
  <c r="S77" i="8"/>
  <c r="S64" i="8"/>
  <c r="S79" i="8"/>
  <c r="S78" i="8"/>
  <c r="S60" i="8"/>
  <c r="S73" i="8"/>
  <c r="S74" i="8"/>
  <c r="Q80" i="8"/>
  <c r="S68" i="8"/>
  <c r="S61" i="8"/>
  <c r="S69" i="8"/>
  <c r="S76" i="8"/>
  <c r="S65" i="8"/>
  <c r="M80" i="8"/>
  <c r="S75" i="8"/>
  <c r="Y54" i="8"/>
  <c r="P80" i="8"/>
  <c r="S71" i="8"/>
  <c r="S72" i="8"/>
  <c r="O80" i="8"/>
  <c r="R80" i="8"/>
  <c r="Y909" i="7"/>
  <c r="Y914" i="7"/>
  <c r="Y917" i="7"/>
  <c r="Y922" i="7"/>
  <c r="Y925" i="7"/>
  <c r="Y926" i="7"/>
  <c r="Y929" i="7"/>
  <c r="Y473" i="7"/>
  <c r="Y208" i="7"/>
  <c r="Y201" i="7"/>
  <c r="Y205" i="7"/>
  <c r="Y193" i="7"/>
  <c r="Y197" i="7"/>
  <c r="Y461" i="7"/>
  <c r="Y198" i="7"/>
  <c r="Y202" i="7"/>
  <c r="Y462" i="7"/>
  <c r="Y465" i="7"/>
  <c r="Y470" i="7"/>
  <c r="Y478" i="7"/>
  <c r="Y910" i="7"/>
  <c r="Y915" i="7"/>
  <c r="Y918" i="7"/>
  <c r="Y923" i="7"/>
  <c r="Y927" i="7"/>
  <c r="Y195" i="7"/>
  <c r="Y206" i="7"/>
  <c r="Y210" i="7"/>
  <c r="Y911" i="7"/>
  <c r="Y919" i="7"/>
  <c r="Y209" i="7"/>
  <c r="Y199" i="7"/>
  <c r="Y203" i="7"/>
  <c r="Y458" i="7"/>
  <c r="Y459" i="7"/>
  <c r="Y463" i="7"/>
  <c r="Y466" i="7"/>
  <c r="Y467" i="7"/>
  <c r="Y471" i="7"/>
  <c r="Y474" i="7"/>
  <c r="Y475" i="7"/>
  <c r="Y912" i="7"/>
  <c r="Y920" i="7"/>
  <c r="Y928" i="7"/>
  <c r="Y191" i="7"/>
  <c r="Y196" i="7"/>
  <c r="Y207" i="7"/>
  <c r="Y211" i="7"/>
  <c r="Y469" i="7"/>
  <c r="Y477" i="7"/>
  <c r="Y204" i="7"/>
  <c r="Y460" i="7"/>
  <c r="Y464" i="7"/>
  <c r="Y468" i="7"/>
  <c r="Y472" i="7"/>
  <c r="Y476" i="7"/>
  <c r="Y916" i="7"/>
  <c r="Y924" i="7"/>
  <c r="Y194" i="7"/>
  <c r="Y192" i="7"/>
  <c r="Y200" i="7"/>
  <c r="Y913" i="7"/>
  <c r="Y921" i="7"/>
  <c r="O930" i="7"/>
  <c r="X930" i="7"/>
  <c r="S80" i="8" l="1"/>
  <c r="Y930" i="7"/>
  <c r="P54" i="7" l="1"/>
  <c r="Q54" i="7"/>
  <c r="R54" i="7"/>
  <c r="S54" i="7"/>
  <c r="T54" i="7"/>
  <c r="U54" i="7"/>
  <c r="V54" i="7"/>
  <c r="W54" i="7"/>
  <c r="X54" i="7"/>
  <c r="O35" i="7"/>
  <c r="P35" i="7"/>
  <c r="Q35" i="7"/>
  <c r="R35" i="7"/>
  <c r="S35" i="7"/>
  <c r="T35" i="7"/>
  <c r="U35" i="7"/>
  <c r="V35" i="7"/>
  <c r="W35" i="7"/>
  <c r="X35" i="7"/>
  <c r="O36" i="7"/>
  <c r="P36" i="7"/>
  <c r="Q36" i="7"/>
  <c r="R36" i="7"/>
  <c r="S36" i="7"/>
  <c r="T36" i="7"/>
  <c r="U36" i="7"/>
  <c r="V36" i="7"/>
  <c r="W36" i="7"/>
  <c r="X36" i="7"/>
  <c r="O37" i="7"/>
  <c r="P37" i="7"/>
  <c r="Q37" i="7"/>
  <c r="R37" i="7"/>
  <c r="S37" i="7"/>
  <c r="T37" i="7"/>
  <c r="U37" i="7"/>
  <c r="V37" i="7"/>
  <c r="W37" i="7"/>
  <c r="X37" i="7"/>
  <c r="O38" i="7"/>
  <c r="P38" i="7"/>
  <c r="Q38" i="7"/>
  <c r="R38" i="7"/>
  <c r="S38" i="7"/>
  <c r="T38" i="7"/>
  <c r="U38" i="7"/>
  <c r="V38" i="7"/>
  <c r="W38" i="7"/>
  <c r="X38" i="7"/>
  <c r="O39" i="7"/>
  <c r="P39" i="7"/>
  <c r="Q39" i="7"/>
  <c r="R39" i="7"/>
  <c r="S39" i="7"/>
  <c r="T39" i="7"/>
  <c r="U39" i="7"/>
  <c r="V39" i="7"/>
  <c r="W39" i="7"/>
  <c r="X39" i="7"/>
  <c r="O40" i="7"/>
  <c r="P40" i="7"/>
  <c r="Q40" i="7"/>
  <c r="R40" i="7"/>
  <c r="S40" i="7"/>
  <c r="T40" i="7"/>
  <c r="U40" i="7"/>
  <c r="V40" i="7"/>
  <c r="W40" i="7"/>
  <c r="X40" i="7"/>
  <c r="O41" i="7"/>
  <c r="P41" i="7"/>
  <c r="Q41" i="7"/>
  <c r="R41" i="7"/>
  <c r="S41" i="7"/>
  <c r="T41" i="7"/>
  <c r="U41" i="7"/>
  <c r="V41" i="7"/>
  <c r="W41" i="7"/>
  <c r="X41" i="7"/>
  <c r="O42" i="7"/>
  <c r="P42" i="7"/>
  <c r="Q42" i="7"/>
  <c r="R42" i="7"/>
  <c r="S42" i="7"/>
  <c r="T42" i="7"/>
  <c r="U42" i="7"/>
  <c r="V42" i="7"/>
  <c r="W42" i="7"/>
  <c r="X42" i="7"/>
  <c r="O43" i="7"/>
  <c r="P43" i="7"/>
  <c r="Q43" i="7"/>
  <c r="R43" i="7"/>
  <c r="S43" i="7"/>
  <c r="T43" i="7"/>
  <c r="U43" i="7"/>
  <c r="V43" i="7"/>
  <c r="W43" i="7"/>
  <c r="X43" i="7"/>
  <c r="O44" i="7"/>
  <c r="P44" i="7"/>
  <c r="Q44" i="7"/>
  <c r="R44" i="7"/>
  <c r="S44" i="7"/>
  <c r="T44" i="7"/>
  <c r="U44" i="7"/>
  <c r="V44" i="7"/>
  <c r="W44" i="7"/>
  <c r="X44" i="7"/>
  <c r="O45" i="7"/>
  <c r="P45" i="7"/>
  <c r="Q45" i="7"/>
  <c r="R45" i="7"/>
  <c r="S45" i="7"/>
  <c r="T45" i="7"/>
  <c r="U45" i="7"/>
  <c r="V45" i="7"/>
  <c r="W45" i="7"/>
  <c r="X45" i="7"/>
  <c r="O46" i="7"/>
  <c r="P46" i="7"/>
  <c r="Q46" i="7"/>
  <c r="R46" i="7"/>
  <c r="S46" i="7"/>
  <c r="T46" i="7"/>
  <c r="U46" i="7"/>
  <c r="V46" i="7"/>
  <c r="W46" i="7"/>
  <c r="X46" i="7"/>
  <c r="O47" i="7"/>
  <c r="P47" i="7"/>
  <c r="Q47" i="7"/>
  <c r="R47" i="7"/>
  <c r="S47" i="7"/>
  <c r="T47" i="7"/>
  <c r="U47" i="7"/>
  <c r="V47" i="7"/>
  <c r="W47" i="7"/>
  <c r="X47" i="7"/>
  <c r="O48" i="7"/>
  <c r="P48" i="7"/>
  <c r="Q48" i="7"/>
  <c r="R48" i="7"/>
  <c r="S48" i="7"/>
  <c r="T48" i="7"/>
  <c r="U48" i="7"/>
  <c r="V48" i="7"/>
  <c r="W48" i="7"/>
  <c r="X48" i="7"/>
  <c r="O49" i="7"/>
  <c r="P49" i="7"/>
  <c r="Q49" i="7"/>
  <c r="R49" i="7"/>
  <c r="S49" i="7"/>
  <c r="T49" i="7"/>
  <c r="U49" i="7"/>
  <c r="V49" i="7"/>
  <c r="W49" i="7"/>
  <c r="X49" i="7"/>
  <c r="O50" i="7"/>
  <c r="P50" i="7"/>
  <c r="Q50" i="7"/>
  <c r="R50" i="7"/>
  <c r="S50" i="7"/>
  <c r="T50" i="7"/>
  <c r="U50" i="7"/>
  <c r="V50" i="7"/>
  <c r="W50" i="7"/>
  <c r="X50" i="7"/>
  <c r="O51" i="7"/>
  <c r="P51" i="7"/>
  <c r="Q51" i="7"/>
  <c r="R51" i="7"/>
  <c r="S51" i="7"/>
  <c r="T51" i="7"/>
  <c r="U51" i="7"/>
  <c r="V51" i="7"/>
  <c r="W51" i="7"/>
  <c r="X51" i="7"/>
  <c r="O52" i="7"/>
  <c r="P52" i="7"/>
  <c r="Q52" i="7"/>
  <c r="R52" i="7"/>
  <c r="S52" i="7"/>
  <c r="T52" i="7"/>
  <c r="U52" i="7"/>
  <c r="V52" i="7"/>
  <c r="W52" i="7"/>
  <c r="X52" i="7"/>
  <c r="O53" i="7"/>
  <c r="P53" i="7"/>
  <c r="Q53" i="7"/>
  <c r="R53" i="7"/>
  <c r="S53" i="7"/>
  <c r="T53" i="7"/>
  <c r="U53" i="7"/>
  <c r="V53" i="7"/>
  <c r="W53" i="7"/>
  <c r="X53" i="7"/>
  <c r="O54" i="7"/>
  <c r="P34" i="7"/>
  <c r="Q34" i="7"/>
  <c r="R34" i="7"/>
  <c r="S34" i="7"/>
  <c r="T34" i="7"/>
  <c r="U34" i="7"/>
  <c r="V34" i="7"/>
  <c r="W34" i="7"/>
  <c r="X34" i="7"/>
  <c r="O34" i="7"/>
  <c r="Y37" i="7" l="1"/>
  <c r="Y49" i="7"/>
  <c r="Y35" i="7"/>
  <c r="Y52" i="7"/>
  <c r="Y48" i="7"/>
  <c r="Y44" i="7"/>
  <c r="Y40" i="7"/>
  <c r="Y36" i="7"/>
  <c r="Y51" i="7"/>
  <c r="Y47" i="7"/>
  <c r="Y43" i="7"/>
  <c r="Y39" i="7"/>
  <c r="Y41" i="7"/>
  <c r="Y34" i="7"/>
  <c r="Y53" i="7"/>
  <c r="Y50" i="7"/>
  <c r="Y46" i="7"/>
  <c r="Y45" i="7"/>
  <c r="Y42" i="7"/>
  <c r="Y38" i="7"/>
  <c r="Y54" i="7"/>
  <c r="H962" i="7"/>
  <c r="H963" i="7"/>
  <c r="H964" i="7"/>
  <c r="H965" i="7"/>
  <c r="H966" i="7"/>
  <c r="H967" i="7"/>
  <c r="H968" i="7"/>
  <c r="H969" i="7"/>
  <c r="H970" i="7"/>
  <c r="H971" i="7"/>
  <c r="H972" i="7"/>
  <c r="H973" i="7"/>
  <c r="H974" i="7"/>
  <c r="H975" i="7"/>
  <c r="H976" i="7"/>
  <c r="H977" i="7"/>
  <c r="H978" i="7"/>
  <c r="H979" i="7"/>
  <c r="H980" i="7"/>
  <c r="H981" i="7"/>
  <c r="H961" i="7"/>
  <c r="B689" i="7"/>
  <c r="C557" i="7"/>
  <c r="D557" i="7"/>
  <c r="E557" i="7"/>
  <c r="F557" i="7"/>
  <c r="G557" i="7"/>
  <c r="H557" i="7"/>
  <c r="I557" i="7"/>
  <c r="J557" i="7"/>
  <c r="K557" i="7"/>
  <c r="L557" i="7"/>
  <c r="M557" i="7"/>
  <c r="N557" i="7"/>
  <c r="O557" i="7"/>
  <c r="B557" i="7"/>
  <c r="H511" i="7"/>
  <c r="H512" i="7"/>
  <c r="H513" i="7"/>
  <c r="H514" i="7"/>
  <c r="H515" i="7"/>
  <c r="H516" i="7"/>
  <c r="H517" i="7"/>
  <c r="H518" i="7"/>
  <c r="H519" i="7"/>
  <c r="H520" i="7"/>
  <c r="H521" i="7"/>
  <c r="H522" i="7"/>
  <c r="H523" i="7"/>
  <c r="H524" i="7"/>
  <c r="H525" i="7"/>
  <c r="H526" i="7"/>
  <c r="H527" i="7"/>
  <c r="H528" i="7"/>
  <c r="H529" i="7"/>
  <c r="H530" i="7"/>
  <c r="H510" i="7"/>
  <c r="C479" i="7"/>
  <c r="D479" i="7"/>
  <c r="E479" i="7"/>
  <c r="F479" i="7"/>
  <c r="G479" i="7"/>
  <c r="H479" i="7"/>
  <c r="I479" i="7"/>
  <c r="J479" i="7"/>
  <c r="K479" i="7"/>
  <c r="L479" i="7"/>
  <c r="B479" i="7"/>
  <c r="H248" i="7"/>
  <c r="H249" i="7"/>
  <c r="H250" i="7"/>
  <c r="H251" i="7"/>
  <c r="H252" i="7"/>
  <c r="H253" i="7"/>
  <c r="H254" i="7"/>
  <c r="H255" i="7"/>
  <c r="H256" i="7"/>
  <c r="H257" i="7"/>
  <c r="H258" i="7"/>
  <c r="H259" i="7"/>
  <c r="H260" i="7"/>
  <c r="H261" i="7"/>
  <c r="H262" i="7"/>
  <c r="H263" i="7"/>
  <c r="H264" i="7"/>
  <c r="H265" i="7"/>
  <c r="H266" i="7"/>
  <c r="H267" i="7"/>
  <c r="H247" i="7"/>
  <c r="C212" i="7"/>
  <c r="D212" i="7"/>
  <c r="E212" i="7"/>
  <c r="F212" i="7"/>
  <c r="G212" i="7"/>
  <c r="H212" i="7"/>
  <c r="I212" i="7"/>
  <c r="J212" i="7"/>
  <c r="K212" i="7"/>
  <c r="L212" i="7"/>
  <c r="B212" i="7"/>
  <c r="C106" i="7"/>
  <c r="D106" i="7"/>
  <c r="E106" i="7"/>
  <c r="R106" i="7" s="1"/>
  <c r="F106" i="7"/>
  <c r="G106" i="7"/>
  <c r="H106" i="7"/>
  <c r="I106" i="7"/>
  <c r="V106" i="7" s="1"/>
  <c r="J106" i="7"/>
  <c r="W106" i="7" s="1"/>
  <c r="K106" i="7"/>
  <c r="X106" i="7" s="1"/>
  <c r="L106" i="7"/>
  <c r="B106" i="7"/>
  <c r="O106" i="7" s="1"/>
  <c r="C80" i="7"/>
  <c r="D80" i="7"/>
  <c r="E80" i="7"/>
  <c r="F80" i="7"/>
  <c r="S80" i="7" s="1"/>
  <c r="G80" i="7"/>
  <c r="H80" i="7"/>
  <c r="I80" i="7"/>
  <c r="J80" i="7"/>
  <c r="W80" i="7" s="1"/>
  <c r="K80" i="7"/>
  <c r="X80" i="7" s="1"/>
  <c r="L80" i="7"/>
  <c r="B80" i="7"/>
  <c r="O80" i="7" s="1"/>
  <c r="C55" i="7"/>
  <c r="D55" i="7"/>
  <c r="E55" i="7"/>
  <c r="F55" i="7"/>
  <c r="G55" i="7"/>
  <c r="H55" i="7"/>
  <c r="I55" i="7"/>
  <c r="J55" i="7"/>
  <c r="K55" i="7"/>
  <c r="L55" i="7"/>
  <c r="B55" i="7"/>
  <c r="V80" i="7" l="1"/>
  <c r="R80" i="7"/>
  <c r="U106" i="7"/>
  <c r="Q106" i="7"/>
  <c r="U80" i="7"/>
  <c r="Q80" i="7"/>
  <c r="T106" i="7"/>
  <c r="P106" i="7"/>
  <c r="Y106" i="7" s="1"/>
  <c r="T80" i="7"/>
  <c r="P80" i="7"/>
  <c r="S106" i="7"/>
  <c r="X212" i="7"/>
  <c r="X479" i="7"/>
  <c r="W212" i="7"/>
  <c r="O212" i="7"/>
  <c r="R212" i="7"/>
  <c r="O479" i="7"/>
  <c r="T55" i="7"/>
  <c r="U212" i="7"/>
  <c r="U479" i="7"/>
  <c r="S55" i="7"/>
  <c r="T212" i="7"/>
  <c r="T479" i="7"/>
  <c r="S479" i="7"/>
  <c r="O55" i="7"/>
  <c r="R55" i="7"/>
  <c r="S212" i="7"/>
  <c r="Q55" i="7"/>
  <c r="R479" i="7"/>
  <c r="X55" i="7"/>
  <c r="P55" i="7"/>
  <c r="Q212" i="7"/>
  <c r="Q479" i="7"/>
  <c r="W55" i="7"/>
  <c r="P212" i="7"/>
  <c r="P479" i="7"/>
  <c r="V55" i="7"/>
  <c r="W479" i="7"/>
  <c r="U55" i="7"/>
  <c r="V212" i="7"/>
  <c r="V479" i="7"/>
  <c r="G663" i="7"/>
  <c r="Y80" i="7" l="1"/>
  <c r="Y479" i="7"/>
  <c r="Y212" i="7"/>
  <c r="Y55" i="7"/>
  <c r="I485" i="7"/>
  <c r="I486" i="7"/>
  <c r="I487" i="7"/>
  <c r="I484" i="7"/>
  <c r="AE1007" i="7" l="1"/>
  <c r="AD1007" i="7"/>
  <c r="AC1007" i="7"/>
  <c r="AB1007" i="7"/>
  <c r="AA1007" i="7"/>
  <c r="Z1007" i="7"/>
  <c r="Y1007" i="7"/>
  <c r="X1007" i="7"/>
  <c r="W1007" i="7"/>
  <c r="V1007" i="7"/>
  <c r="U1007" i="7"/>
  <c r="T1007" i="7"/>
  <c r="S1007" i="7"/>
  <c r="AE1006" i="7"/>
  <c r="AD1006" i="7"/>
  <c r="AC1006" i="7"/>
  <c r="AB1006" i="7"/>
  <c r="AA1006" i="7"/>
  <c r="Z1006" i="7"/>
  <c r="Y1006" i="7"/>
  <c r="X1006" i="7"/>
  <c r="W1006" i="7"/>
  <c r="V1006" i="7"/>
  <c r="U1006" i="7"/>
  <c r="T1006" i="7"/>
  <c r="S1006" i="7"/>
  <c r="AE1005" i="7"/>
  <c r="AD1005" i="7"/>
  <c r="AC1005" i="7"/>
  <c r="AB1005" i="7"/>
  <c r="AA1005" i="7"/>
  <c r="Z1005" i="7"/>
  <c r="Y1005" i="7"/>
  <c r="X1005" i="7"/>
  <c r="W1005" i="7"/>
  <c r="V1005" i="7"/>
  <c r="U1005" i="7"/>
  <c r="T1005" i="7"/>
  <c r="S1005" i="7"/>
  <c r="AE1004" i="7"/>
  <c r="AD1004" i="7"/>
  <c r="AC1004" i="7"/>
  <c r="AB1004" i="7"/>
  <c r="AA1004" i="7"/>
  <c r="Z1004" i="7"/>
  <c r="Y1004" i="7"/>
  <c r="X1004" i="7"/>
  <c r="W1004" i="7"/>
  <c r="V1004" i="7"/>
  <c r="U1004" i="7"/>
  <c r="T1004" i="7"/>
  <c r="S1004" i="7"/>
  <c r="AE1003" i="7"/>
  <c r="AD1003" i="7"/>
  <c r="AC1003" i="7"/>
  <c r="AB1003" i="7"/>
  <c r="AA1003" i="7"/>
  <c r="Z1003" i="7"/>
  <c r="Y1003" i="7"/>
  <c r="X1003" i="7"/>
  <c r="W1003" i="7"/>
  <c r="V1003" i="7"/>
  <c r="U1003" i="7"/>
  <c r="T1003" i="7"/>
  <c r="S1003" i="7"/>
  <c r="AE1002" i="7"/>
  <c r="AD1002" i="7"/>
  <c r="AC1002" i="7"/>
  <c r="AB1002" i="7"/>
  <c r="AA1002" i="7"/>
  <c r="Z1002" i="7"/>
  <c r="Y1002" i="7"/>
  <c r="X1002" i="7"/>
  <c r="W1002" i="7"/>
  <c r="V1002" i="7"/>
  <c r="U1002" i="7"/>
  <c r="T1002" i="7"/>
  <c r="S1002" i="7"/>
  <c r="AE1001" i="7"/>
  <c r="AD1001" i="7"/>
  <c r="AC1001" i="7"/>
  <c r="AB1001" i="7"/>
  <c r="AA1001" i="7"/>
  <c r="Z1001" i="7"/>
  <c r="Y1001" i="7"/>
  <c r="X1001" i="7"/>
  <c r="W1001" i="7"/>
  <c r="V1001" i="7"/>
  <c r="U1001" i="7"/>
  <c r="T1001" i="7"/>
  <c r="S1001" i="7"/>
  <c r="AE1000" i="7"/>
  <c r="AD1000" i="7"/>
  <c r="AC1000" i="7"/>
  <c r="AB1000" i="7"/>
  <c r="AA1000" i="7"/>
  <c r="Z1000" i="7"/>
  <c r="Y1000" i="7"/>
  <c r="X1000" i="7"/>
  <c r="W1000" i="7"/>
  <c r="V1000" i="7"/>
  <c r="U1000" i="7"/>
  <c r="T1000" i="7"/>
  <c r="S1000" i="7"/>
  <c r="AE999" i="7"/>
  <c r="AD999" i="7"/>
  <c r="AC999" i="7"/>
  <c r="AB999" i="7"/>
  <c r="AA999" i="7"/>
  <c r="Z999" i="7"/>
  <c r="Y999" i="7"/>
  <c r="X999" i="7"/>
  <c r="W999" i="7"/>
  <c r="V999" i="7"/>
  <c r="U999" i="7"/>
  <c r="T999" i="7"/>
  <c r="S999" i="7"/>
  <c r="AE998" i="7"/>
  <c r="AD998" i="7"/>
  <c r="AC998" i="7"/>
  <c r="AB998" i="7"/>
  <c r="AA998" i="7"/>
  <c r="Z998" i="7"/>
  <c r="Y998" i="7"/>
  <c r="X998" i="7"/>
  <c r="W998" i="7"/>
  <c r="V998" i="7"/>
  <c r="U998" i="7"/>
  <c r="T998" i="7"/>
  <c r="S998" i="7"/>
  <c r="AE997" i="7"/>
  <c r="AD997" i="7"/>
  <c r="AC997" i="7"/>
  <c r="AB997" i="7"/>
  <c r="AA997" i="7"/>
  <c r="Z997" i="7"/>
  <c r="Y997" i="7"/>
  <c r="X997" i="7"/>
  <c r="W997" i="7"/>
  <c r="V997" i="7"/>
  <c r="U997" i="7"/>
  <c r="T997" i="7"/>
  <c r="S997" i="7"/>
  <c r="AE996" i="7"/>
  <c r="AD996" i="7"/>
  <c r="AC996" i="7"/>
  <c r="AB996" i="7"/>
  <c r="AA996" i="7"/>
  <c r="Z996" i="7"/>
  <c r="Y996" i="7"/>
  <c r="X996" i="7"/>
  <c r="W996" i="7"/>
  <c r="V996" i="7"/>
  <c r="U996" i="7"/>
  <c r="T996" i="7"/>
  <c r="S996" i="7"/>
  <c r="AE995" i="7"/>
  <c r="AD995" i="7"/>
  <c r="AC995" i="7"/>
  <c r="AB995" i="7"/>
  <c r="AA995" i="7"/>
  <c r="Z995" i="7"/>
  <c r="Y995" i="7"/>
  <c r="X995" i="7"/>
  <c r="W995" i="7"/>
  <c r="V995" i="7"/>
  <c r="U995" i="7"/>
  <c r="T995" i="7"/>
  <c r="S995" i="7"/>
  <c r="AE994" i="7"/>
  <c r="AD994" i="7"/>
  <c r="AC994" i="7"/>
  <c r="AB994" i="7"/>
  <c r="AA994" i="7"/>
  <c r="Z994" i="7"/>
  <c r="Y994" i="7"/>
  <c r="X994" i="7"/>
  <c r="W994" i="7"/>
  <c r="V994" i="7"/>
  <c r="U994" i="7"/>
  <c r="T994" i="7"/>
  <c r="S994" i="7"/>
  <c r="AE993" i="7"/>
  <c r="AD993" i="7"/>
  <c r="AC993" i="7"/>
  <c r="AB993" i="7"/>
  <c r="AA993" i="7"/>
  <c r="Z993" i="7"/>
  <c r="Y993" i="7"/>
  <c r="X993" i="7"/>
  <c r="W993" i="7"/>
  <c r="V993" i="7"/>
  <c r="U993" i="7"/>
  <c r="T993" i="7"/>
  <c r="S993" i="7"/>
  <c r="AE992" i="7"/>
  <c r="AD992" i="7"/>
  <c r="AC992" i="7"/>
  <c r="AB992" i="7"/>
  <c r="AA992" i="7"/>
  <c r="Z992" i="7"/>
  <c r="Y992" i="7"/>
  <c r="X992" i="7"/>
  <c r="W992" i="7"/>
  <c r="V992" i="7"/>
  <c r="U992" i="7"/>
  <c r="T992" i="7"/>
  <c r="S992" i="7"/>
  <c r="AE991" i="7"/>
  <c r="AD991" i="7"/>
  <c r="AC991" i="7"/>
  <c r="AB991" i="7"/>
  <c r="AA991" i="7"/>
  <c r="Z991" i="7"/>
  <c r="Y991" i="7"/>
  <c r="X991" i="7"/>
  <c r="W991" i="7"/>
  <c r="V991" i="7"/>
  <c r="U991" i="7"/>
  <c r="T991" i="7"/>
  <c r="S991" i="7"/>
  <c r="AE990" i="7"/>
  <c r="AD990" i="7"/>
  <c r="AC990" i="7"/>
  <c r="AB990" i="7"/>
  <c r="AA990" i="7"/>
  <c r="Z990" i="7"/>
  <c r="Y990" i="7"/>
  <c r="X990" i="7"/>
  <c r="W990" i="7"/>
  <c r="V990" i="7"/>
  <c r="U990" i="7"/>
  <c r="T990" i="7"/>
  <c r="S990" i="7"/>
  <c r="AE989" i="7"/>
  <c r="AD989" i="7"/>
  <c r="AC989" i="7"/>
  <c r="AB989" i="7"/>
  <c r="AA989" i="7"/>
  <c r="Z989" i="7"/>
  <c r="Y989" i="7"/>
  <c r="X989" i="7"/>
  <c r="W989" i="7"/>
  <c r="V989" i="7"/>
  <c r="U989" i="7"/>
  <c r="T989" i="7"/>
  <c r="S989" i="7"/>
  <c r="AE988" i="7"/>
  <c r="AD988" i="7"/>
  <c r="AC988" i="7"/>
  <c r="AB988" i="7"/>
  <c r="AA988" i="7"/>
  <c r="Z988" i="7"/>
  <c r="Y988" i="7"/>
  <c r="X988" i="7"/>
  <c r="W988" i="7"/>
  <c r="V988" i="7"/>
  <c r="U988" i="7"/>
  <c r="T988" i="7"/>
  <c r="S988" i="7"/>
  <c r="AE987" i="7"/>
  <c r="AD987" i="7"/>
  <c r="AC987" i="7"/>
  <c r="AB987" i="7"/>
  <c r="AA987" i="7"/>
  <c r="Z987" i="7"/>
  <c r="Y987" i="7"/>
  <c r="X987" i="7"/>
  <c r="W987" i="7"/>
  <c r="V987" i="7"/>
  <c r="U987" i="7"/>
  <c r="T987" i="7"/>
  <c r="S987" i="7"/>
  <c r="I955" i="7"/>
  <c r="P955" i="7" s="1"/>
  <c r="I954" i="7"/>
  <c r="P954" i="7" s="1"/>
  <c r="I953" i="7"/>
  <c r="P953" i="7" s="1"/>
  <c r="I952" i="7"/>
  <c r="P952" i="7" s="1"/>
  <c r="I951" i="7"/>
  <c r="P951" i="7" s="1"/>
  <c r="I950" i="7"/>
  <c r="P950" i="7" s="1"/>
  <c r="I949" i="7"/>
  <c r="P949" i="7" s="1"/>
  <c r="I948" i="7"/>
  <c r="P948" i="7" s="1"/>
  <c r="I947" i="7"/>
  <c r="P947" i="7" s="1"/>
  <c r="I946" i="7"/>
  <c r="P946" i="7" s="1"/>
  <c r="I945" i="7"/>
  <c r="P945" i="7" s="1"/>
  <c r="I944" i="7"/>
  <c r="P944" i="7" s="1"/>
  <c r="I943" i="7"/>
  <c r="P943" i="7" s="1"/>
  <c r="I942" i="7"/>
  <c r="P942" i="7" s="1"/>
  <c r="I941" i="7"/>
  <c r="P941" i="7" s="1"/>
  <c r="I940" i="7"/>
  <c r="P940" i="7" s="1"/>
  <c r="I939" i="7"/>
  <c r="P939" i="7" s="1"/>
  <c r="I938" i="7"/>
  <c r="P938" i="7" s="1"/>
  <c r="I937" i="7"/>
  <c r="P937" i="7" s="1"/>
  <c r="I936" i="7"/>
  <c r="P936" i="7" s="1"/>
  <c r="I935" i="7"/>
  <c r="P935" i="7" s="1"/>
  <c r="K904" i="7"/>
  <c r="J904" i="7"/>
  <c r="I904" i="7"/>
  <c r="K903" i="7"/>
  <c r="J903" i="7"/>
  <c r="I903" i="7"/>
  <c r="K902" i="7"/>
  <c r="J902" i="7"/>
  <c r="I902" i="7"/>
  <c r="K901" i="7"/>
  <c r="J901" i="7"/>
  <c r="I901" i="7"/>
  <c r="K900" i="7"/>
  <c r="J900" i="7"/>
  <c r="I900" i="7"/>
  <c r="K899" i="7"/>
  <c r="J899" i="7"/>
  <c r="I899" i="7"/>
  <c r="K898" i="7"/>
  <c r="J898" i="7"/>
  <c r="I898" i="7"/>
  <c r="K897" i="7"/>
  <c r="J897" i="7"/>
  <c r="I897" i="7"/>
  <c r="K896" i="7"/>
  <c r="J896" i="7"/>
  <c r="I896" i="7"/>
  <c r="K895" i="7"/>
  <c r="J895" i="7"/>
  <c r="I895" i="7"/>
  <c r="K894" i="7"/>
  <c r="J894" i="7"/>
  <c r="I894" i="7"/>
  <c r="K893" i="7"/>
  <c r="J893" i="7"/>
  <c r="I893" i="7"/>
  <c r="K892" i="7"/>
  <c r="J892" i="7"/>
  <c r="I892" i="7"/>
  <c r="K891" i="7"/>
  <c r="J891" i="7"/>
  <c r="I891" i="7"/>
  <c r="K890" i="7"/>
  <c r="J890" i="7"/>
  <c r="I890" i="7"/>
  <c r="K889" i="7"/>
  <c r="J889" i="7"/>
  <c r="I889" i="7"/>
  <c r="K888" i="7"/>
  <c r="J888" i="7"/>
  <c r="I888" i="7"/>
  <c r="K887" i="7"/>
  <c r="J887" i="7"/>
  <c r="I887" i="7"/>
  <c r="K886" i="7"/>
  <c r="J886" i="7"/>
  <c r="I886" i="7"/>
  <c r="K885" i="7"/>
  <c r="J885" i="7"/>
  <c r="I885" i="7"/>
  <c r="K884" i="7"/>
  <c r="J884" i="7"/>
  <c r="I884" i="7"/>
  <c r="AE556" i="7"/>
  <c r="AD556" i="7"/>
  <c r="AC556" i="7"/>
  <c r="AB556" i="7"/>
  <c r="AA556" i="7"/>
  <c r="Z556" i="7"/>
  <c r="Y556" i="7"/>
  <c r="X556" i="7"/>
  <c r="W556" i="7"/>
  <c r="V556" i="7"/>
  <c r="U556" i="7"/>
  <c r="T556" i="7"/>
  <c r="S556" i="7"/>
  <c r="AE555" i="7"/>
  <c r="AD555" i="7"/>
  <c r="AC555" i="7"/>
  <c r="AB555" i="7"/>
  <c r="AA555" i="7"/>
  <c r="Z555" i="7"/>
  <c r="Y555" i="7"/>
  <c r="X555" i="7"/>
  <c r="W555" i="7"/>
  <c r="V555" i="7"/>
  <c r="U555" i="7"/>
  <c r="T555" i="7"/>
  <c r="S555" i="7"/>
  <c r="AE554" i="7"/>
  <c r="AD554" i="7"/>
  <c r="AC554" i="7"/>
  <c r="AB554" i="7"/>
  <c r="AA554" i="7"/>
  <c r="Z554" i="7"/>
  <c r="Y554" i="7"/>
  <c r="X554" i="7"/>
  <c r="W554" i="7"/>
  <c r="V554" i="7"/>
  <c r="U554" i="7"/>
  <c r="T554" i="7"/>
  <c r="S554" i="7"/>
  <c r="AE553" i="7"/>
  <c r="AD553" i="7"/>
  <c r="AC553" i="7"/>
  <c r="AB553" i="7"/>
  <c r="AA553" i="7"/>
  <c r="Z553" i="7"/>
  <c r="Y553" i="7"/>
  <c r="X553" i="7"/>
  <c r="W553" i="7"/>
  <c r="V553" i="7"/>
  <c r="U553" i="7"/>
  <c r="T553" i="7"/>
  <c r="S553" i="7"/>
  <c r="AE552" i="7"/>
  <c r="AD552" i="7"/>
  <c r="AC552" i="7"/>
  <c r="AB552" i="7"/>
  <c r="AA552" i="7"/>
  <c r="Z552" i="7"/>
  <c r="Y552" i="7"/>
  <c r="X552" i="7"/>
  <c r="W552" i="7"/>
  <c r="V552" i="7"/>
  <c r="U552" i="7"/>
  <c r="T552" i="7"/>
  <c r="S552" i="7"/>
  <c r="AE551" i="7"/>
  <c r="AD551" i="7"/>
  <c r="AC551" i="7"/>
  <c r="AB551" i="7"/>
  <c r="AA551" i="7"/>
  <c r="Z551" i="7"/>
  <c r="Y551" i="7"/>
  <c r="X551" i="7"/>
  <c r="W551" i="7"/>
  <c r="V551" i="7"/>
  <c r="U551" i="7"/>
  <c r="T551" i="7"/>
  <c r="S551" i="7"/>
  <c r="AE550" i="7"/>
  <c r="AD550" i="7"/>
  <c r="AC550" i="7"/>
  <c r="AB550" i="7"/>
  <c r="AA550" i="7"/>
  <c r="Z550" i="7"/>
  <c r="Y550" i="7"/>
  <c r="X550" i="7"/>
  <c r="W550" i="7"/>
  <c r="V550" i="7"/>
  <c r="U550" i="7"/>
  <c r="T550" i="7"/>
  <c r="S550" i="7"/>
  <c r="AE549" i="7"/>
  <c r="AD549" i="7"/>
  <c r="AC549" i="7"/>
  <c r="AB549" i="7"/>
  <c r="AA549" i="7"/>
  <c r="Z549" i="7"/>
  <c r="Y549" i="7"/>
  <c r="X549" i="7"/>
  <c r="W549" i="7"/>
  <c r="V549" i="7"/>
  <c r="U549" i="7"/>
  <c r="T549" i="7"/>
  <c r="S549" i="7"/>
  <c r="AE548" i="7"/>
  <c r="AD548" i="7"/>
  <c r="AC548" i="7"/>
  <c r="AB548" i="7"/>
  <c r="AA548" i="7"/>
  <c r="Z548" i="7"/>
  <c r="Y548" i="7"/>
  <c r="X548" i="7"/>
  <c r="W548" i="7"/>
  <c r="V548" i="7"/>
  <c r="U548" i="7"/>
  <c r="T548" i="7"/>
  <c r="S548" i="7"/>
  <c r="AE547" i="7"/>
  <c r="AD547" i="7"/>
  <c r="AC547" i="7"/>
  <c r="AB547" i="7"/>
  <c r="AA547" i="7"/>
  <c r="Z547" i="7"/>
  <c r="Y547" i="7"/>
  <c r="X547" i="7"/>
  <c r="W547" i="7"/>
  <c r="V547" i="7"/>
  <c r="U547" i="7"/>
  <c r="T547" i="7"/>
  <c r="S547" i="7"/>
  <c r="AE546" i="7"/>
  <c r="AD546" i="7"/>
  <c r="AC546" i="7"/>
  <c r="AB546" i="7"/>
  <c r="AA546" i="7"/>
  <c r="Z546" i="7"/>
  <c r="Y546" i="7"/>
  <c r="X546" i="7"/>
  <c r="W546" i="7"/>
  <c r="V546" i="7"/>
  <c r="U546" i="7"/>
  <c r="T546" i="7"/>
  <c r="S546" i="7"/>
  <c r="AE545" i="7"/>
  <c r="AD545" i="7"/>
  <c r="AC545" i="7"/>
  <c r="AB545" i="7"/>
  <c r="AA545" i="7"/>
  <c r="Z545" i="7"/>
  <c r="Y545" i="7"/>
  <c r="X545" i="7"/>
  <c r="W545" i="7"/>
  <c r="V545" i="7"/>
  <c r="U545" i="7"/>
  <c r="T545" i="7"/>
  <c r="S545" i="7"/>
  <c r="AE544" i="7"/>
  <c r="AD544" i="7"/>
  <c r="AC544" i="7"/>
  <c r="AB544" i="7"/>
  <c r="AA544" i="7"/>
  <c r="Z544" i="7"/>
  <c r="Y544" i="7"/>
  <c r="X544" i="7"/>
  <c r="W544" i="7"/>
  <c r="V544" i="7"/>
  <c r="U544" i="7"/>
  <c r="T544" i="7"/>
  <c r="S544" i="7"/>
  <c r="AE543" i="7"/>
  <c r="AD543" i="7"/>
  <c r="AC543" i="7"/>
  <c r="AB543" i="7"/>
  <c r="AA543" i="7"/>
  <c r="Z543" i="7"/>
  <c r="Y543" i="7"/>
  <c r="X543" i="7"/>
  <c r="W543" i="7"/>
  <c r="V543" i="7"/>
  <c r="U543" i="7"/>
  <c r="T543" i="7"/>
  <c r="S543" i="7"/>
  <c r="AE542" i="7"/>
  <c r="AD542" i="7"/>
  <c r="AC542" i="7"/>
  <c r="AB542" i="7"/>
  <c r="AA542" i="7"/>
  <c r="Z542" i="7"/>
  <c r="Y542" i="7"/>
  <c r="X542" i="7"/>
  <c r="W542" i="7"/>
  <c r="V542" i="7"/>
  <c r="U542" i="7"/>
  <c r="T542" i="7"/>
  <c r="S542" i="7"/>
  <c r="AE541" i="7"/>
  <c r="AD541" i="7"/>
  <c r="AC541" i="7"/>
  <c r="AB541" i="7"/>
  <c r="AA541" i="7"/>
  <c r="Z541" i="7"/>
  <c r="Y541" i="7"/>
  <c r="X541" i="7"/>
  <c r="W541" i="7"/>
  <c r="V541" i="7"/>
  <c r="U541" i="7"/>
  <c r="T541" i="7"/>
  <c r="S541" i="7"/>
  <c r="AE540" i="7"/>
  <c r="AD540" i="7"/>
  <c r="AC540" i="7"/>
  <c r="AB540" i="7"/>
  <c r="AA540" i="7"/>
  <c r="Z540" i="7"/>
  <c r="Y540" i="7"/>
  <c r="X540" i="7"/>
  <c r="W540" i="7"/>
  <c r="V540" i="7"/>
  <c r="U540" i="7"/>
  <c r="T540" i="7"/>
  <c r="S540" i="7"/>
  <c r="AE539" i="7"/>
  <c r="AD539" i="7"/>
  <c r="AC539" i="7"/>
  <c r="AB539" i="7"/>
  <c r="AA539" i="7"/>
  <c r="Z539" i="7"/>
  <c r="Y539" i="7"/>
  <c r="X539" i="7"/>
  <c r="W539" i="7"/>
  <c r="V539" i="7"/>
  <c r="U539" i="7"/>
  <c r="T539" i="7"/>
  <c r="S539" i="7"/>
  <c r="AE538" i="7"/>
  <c r="AD538" i="7"/>
  <c r="AC538" i="7"/>
  <c r="AB538" i="7"/>
  <c r="AA538" i="7"/>
  <c r="Z538" i="7"/>
  <c r="Y538" i="7"/>
  <c r="X538" i="7"/>
  <c r="W538" i="7"/>
  <c r="V538" i="7"/>
  <c r="U538" i="7"/>
  <c r="T538" i="7"/>
  <c r="S538" i="7"/>
  <c r="AE537" i="7"/>
  <c r="AD537" i="7"/>
  <c r="AC537" i="7"/>
  <c r="AB537" i="7"/>
  <c r="AA537" i="7"/>
  <c r="Z537" i="7"/>
  <c r="Y537" i="7"/>
  <c r="X537" i="7"/>
  <c r="W537" i="7"/>
  <c r="V537" i="7"/>
  <c r="U537" i="7"/>
  <c r="T537" i="7"/>
  <c r="S537" i="7"/>
  <c r="AE536" i="7"/>
  <c r="AD536" i="7"/>
  <c r="AC536" i="7"/>
  <c r="AB536" i="7"/>
  <c r="AA536" i="7"/>
  <c r="Z536" i="7"/>
  <c r="Y536" i="7"/>
  <c r="X536" i="7"/>
  <c r="W536" i="7"/>
  <c r="V536" i="7"/>
  <c r="U536" i="7"/>
  <c r="T536" i="7"/>
  <c r="S536" i="7"/>
  <c r="I504" i="7"/>
  <c r="M504" i="7" s="1"/>
  <c r="I503" i="7"/>
  <c r="M503" i="7" s="1"/>
  <c r="I502" i="7"/>
  <c r="M502" i="7" s="1"/>
  <c r="I501" i="7"/>
  <c r="M501" i="7" s="1"/>
  <c r="I500" i="7"/>
  <c r="M500" i="7" s="1"/>
  <c r="I499" i="7"/>
  <c r="M499" i="7" s="1"/>
  <c r="I498" i="7"/>
  <c r="M498" i="7" s="1"/>
  <c r="I497" i="7"/>
  <c r="M497" i="7" s="1"/>
  <c r="I496" i="7"/>
  <c r="M496" i="7" s="1"/>
  <c r="I495" i="7"/>
  <c r="M495" i="7" s="1"/>
  <c r="I494" i="7"/>
  <c r="M494" i="7" s="1"/>
  <c r="I493" i="7"/>
  <c r="M493" i="7" s="1"/>
  <c r="I492" i="7"/>
  <c r="M492" i="7" s="1"/>
  <c r="I491" i="7"/>
  <c r="M491" i="7" s="1"/>
  <c r="I490" i="7"/>
  <c r="M490" i="7" s="1"/>
  <c r="I489" i="7"/>
  <c r="M489" i="7" s="1"/>
  <c r="I488" i="7"/>
  <c r="M488" i="7" s="1"/>
  <c r="M487" i="7"/>
  <c r="M486" i="7"/>
  <c r="M485" i="7"/>
  <c r="M484" i="7"/>
  <c r="I433" i="7"/>
  <c r="K453" i="7"/>
  <c r="J453" i="7"/>
  <c r="I453" i="7"/>
  <c r="K452" i="7"/>
  <c r="J452" i="7"/>
  <c r="I452" i="7"/>
  <c r="K451" i="7"/>
  <c r="J451" i="7"/>
  <c r="I451" i="7"/>
  <c r="K450" i="7"/>
  <c r="J450" i="7"/>
  <c r="I450" i="7"/>
  <c r="K449" i="7"/>
  <c r="J449" i="7"/>
  <c r="I449" i="7"/>
  <c r="K448" i="7"/>
  <c r="J448" i="7"/>
  <c r="I448" i="7"/>
  <c r="K447" i="7"/>
  <c r="J447" i="7"/>
  <c r="I447" i="7"/>
  <c r="K446" i="7"/>
  <c r="J446" i="7"/>
  <c r="I446" i="7"/>
  <c r="K445" i="7"/>
  <c r="J445" i="7"/>
  <c r="I445" i="7"/>
  <c r="K444" i="7"/>
  <c r="J444" i="7"/>
  <c r="I444" i="7"/>
  <c r="K443" i="7"/>
  <c r="J443" i="7"/>
  <c r="I443" i="7"/>
  <c r="K442" i="7"/>
  <c r="J442" i="7"/>
  <c r="I442" i="7"/>
  <c r="K441" i="7"/>
  <c r="J441" i="7"/>
  <c r="I441" i="7"/>
  <c r="K440" i="7"/>
  <c r="J440" i="7"/>
  <c r="I440" i="7"/>
  <c r="K439" i="7"/>
  <c r="J439" i="7"/>
  <c r="I439" i="7"/>
  <c r="K438" i="7"/>
  <c r="J438" i="7"/>
  <c r="I438" i="7"/>
  <c r="K437" i="7"/>
  <c r="J437" i="7"/>
  <c r="I437" i="7"/>
  <c r="K436" i="7"/>
  <c r="J436" i="7"/>
  <c r="I436" i="7"/>
  <c r="K435" i="7"/>
  <c r="J435" i="7"/>
  <c r="I435" i="7"/>
  <c r="K434" i="7"/>
  <c r="J434" i="7"/>
  <c r="I434" i="7"/>
  <c r="K433" i="7"/>
  <c r="J433" i="7"/>
  <c r="Y558" i="7" l="1"/>
  <c r="P502" i="7"/>
  <c r="Q491" i="7"/>
  <c r="R495" i="7"/>
  <c r="N487" i="7"/>
  <c r="P487" i="7"/>
  <c r="N494" i="7"/>
  <c r="O498" i="7"/>
  <c r="Q502" i="7"/>
  <c r="O494" i="7"/>
  <c r="P498" i="7"/>
  <c r="P485" i="7"/>
  <c r="Q951" i="7"/>
  <c r="P491" i="7"/>
  <c r="Q495" i="7"/>
  <c r="R499" i="7"/>
  <c r="R486" i="7"/>
  <c r="P493" i="7"/>
  <c r="N495" i="7"/>
  <c r="P499" i="7"/>
  <c r="N502" i="7"/>
  <c r="Q503" i="7"/>
  <c r="Q945" i="7"/>
  <c r="R950" i="7"/>
  <c r="P489" i="7"/>
  <c r="N491" i="7"/>
  <c r="P495" i="7"/>
  <c r="N498" i="7"/>
  <c r="Q499" i="7"/>
  <c r="O502" i="7"/>
  <c r="R503" i="7"/>
  <c r="Q937" i="7"/>
  <c r="R942" i="7"/>
  <c r="N490" i="7"/>
  <c r="N504" i="7"/>
  <c r="Z558" i="7"/>
  <c r="Q943" i="7"/>
  <c r="N486" i="7"/>
  <c r="Q487" i="7"/>
  <c r="O490" i="7"/>
  <c r="R491" i="7"/>
  <c r="P494" i="7"/>
  <c r="Q498" i="7"/>
  <c r="N500" i="7"/>
  <c r="R502" i="7"/>
  <c r="Q952" i="7"/>
  <c r="O486" i="7"/>
  <c r="R487" i="7"/>
  <c r="P490" i="7"/>
  <c r="Q494" i="7"/>
  <c r="N496" i="7"/>
  <c r="R498" i="7"/>
  <c r="Q944" i="7"/>
  <c r="Q949" i="7"/>
  <c r="R952" i="7"/>
  <c r="P486" i="7"/>
  <c r="Q490" i="7"/>
  <c r="N492" i="7"/>
  <c r="R494" i="7"/>
  <c r="P501" i="7"/>
  <c r="N503" i="7"/>
  <c r="Q936" i="7"/>
  <c r="Q941" i="7"/>
  <c r="R944" i="7"/>
  <c r="R949" i="7"/>
  <c r="Q486" i="7"/>
  <c r="N488" i="7"/>
  <c r="R490" i="7"/>
  <c r="P497" i="7"/>
  <c r="N499" i="7"/>
  <c r="P503" i="7"/>
  <c r="R936" i="7"/>
  <c r="R941" i="7"/>
  <c r="Q953" i="7"/>
  <c r="Q485" i="7"/>
  <c r="O488" i="7"/>
  <c r="Q489" i="7"/>
  <c r="O492" i="7"/>
  <c r="Q493" i="7"/>
  <c r="O496" i="7"/>
  <c r="Q497" i="7"/>
  <c r="O500" i="7"/>
  <c r="Q501" i="7"/>
  <c r="O504" i="7"/>
  <c r="R937" i="7"/>
  <c r="Q940" i="7"/>
  <c r="R945" i="7"/>
  <c r="Q948" i="7"/>
  <c r="R953" i="7"/>
  <c r="R485" i="7"/>
  <c r="P488" i="7"/>
  <c r="R493" i="7"/>
  <c r="P496" i="7"/>
  <c r="R501" i="7"/>
  <c r="AB1009" i="7"/>
  <c r="R489" i="7"/>
  <c r="P492" i="7"/>
  <c r="R497" i="7"/>
  <c r="P500" i="7"/>
  <c r="P504" i="7"/>
  <c r="R940" i="7"/>
  <c r="R948" i="7"/>
  <c r="T1009" i="7"/>
  <c r="O487" i="7"/>
  <c r="Q488" i="7"/>
  <c r="O491" i="7"/>
  <c r="Q492" i="7"/>
  <c r="O495" i="7"/>
  <c r="Q496" i="7"/>
  <c r="O499" i="7"/>
  <c r="Q500" i="7"/>
  <c r="O503" i="7"/>
  <c r="Q504" i="7"/>
  <c r="T558" i="7"/>
  <c r="AB558" i="7"/>
  <c r="W558" i="7"/>
  <c r="AE558" i="7"/>
  <c r="Q938" i="7"/>
  <c r="R943" i="7"/>
  <c r="Q946" i="7"/>
  <c r="R951" i="7"/>
  <c r="Q954" i="7"/>
  <c r="U1009" i="7"/>
  <c r="AC1009" i="7"/>
  <c r="R488" i="7"/>
  <c r="R492" i="7"/>
  <c r="R496" i="7"/>
  <c r="R500" i="7"/>
  <c r="R504" i="7"/>
  <c r="U558" i="7"/>
  <c r="AC558" i="7"/>
  <c r="R938" i="7"/>
  <c r="R946" i="7"/>
  <c r="R954" i="7"/>
  <c r="V1009" i="7"/>
  <c r="AD1009" i="7"/>
  <c r="Y1009" i="7"/>
  <c r="V558" i="7"/>
  <c r="AD558" i="7"/>
  <c r="W1009" i="7"/>
  <c r="AE1009" i="7"/>
  <c r="N485" i="7"/>
  <c r="N489" i="7"/>
  <c r="N493" i="7"/>
  <c r="N497" i="7"/>
  <c r="N501" i="7"/>
  <c r="Q939" i="7"/>
  <c r="Q947" i="7"/>
  <c r="Q955" i="7"/>
  <c r="S1009" i="7"/>
  <c r="AA1009" i="7"/>
  <c r="O485" i="7"/>
  <c r="O489" i="7"/>
  <c r="O493" i="7"/>
  <c r="O497" i="7"/>
  <c r="O501" i="7"/>
  <c r="X558" i="7"/>
  <c r="S558" i="7"/>
  <c r="AA558" i="7"/>
  <c r="R939" i="7"/>
  <c r="Q942" i="7"/>
  <c r="R947" i="7"/>
  <c r="Q950" i="7"/>
  <c r="R955" i="7"/>
  <c r="Z1009" i="7"/>
  <c r="X1009" i="7"/>
  <c r="Q935" i="7"/>
  <c r="R935" i="7"/>
  <c r="N484" i="7"/>
  <c r="O484" i="7"/>
  <c r="P484" i="7"/>
  <c r="Q484" i="7"/>
  <c r="L484" i="7"/>
  <c r="R484" i="7"/>
  <c r="L936" i="7"/>
  <c r="L940" i="7"/>
  <c r="L942" i="7"/>
  <c r="L945" i="7"/>
  <c r="L947" i="7"/>
  <c r="L949" i="7"/>
  <c r="L951" i="7"/>
  <c r="M935" i="7"/>
  <c r="M936" i="7"/>
  <c r="M937" i="7"/>
  <c r="M938" i="7"/>
  <c r="M939" i="7"/>
  <c r="M940" i="7"/>
  <c r="M941" i="7"/>
  <c r="M942" i="7"/>
  <c r="M943" i="7"/>
  <c r="M944" i="7"/>
  <c r="M945" i="7"/>
  <c r="M946" i="7"/>
  <c r="M947" i="7"/>
  <c r="M948" i="7"/>
  <c r="M949" i="7"/>
  <c r="M950" i="7"/>
  <c r="M951" i="7"/>
  <c r="M952" i="7"/>
  <c r="M953" i="7"/>
  <c r="M954" i="7"/>
  <c r="M955" i="7"/>
  <c r="L935" i="7"/>
  <c r="L937" i="7"/>
  <c r="L941" i="7"/>
  <c r="L943" i="7"/>
  <c r="L946" i="7"/>
  <c r="L948" i="7"/>
  <c r="L950" i="7"/>
  <c r="L952" i="7"/>
  <c r="L955" i="7"/>
  <c r="N935" i="7"/>
  <c r="N936" i="7"/>
  <c r="N937" i="7"/>
  <c r="N938" i="7"/>
  <c r="N939" i="7"/>
  <c r="N940" i="7"/>
  <c r="N941" i="7"/>
  <c r="N942" i="7"/>
  <c r="N943" i="7"/>
  <c r="N944" i="7"/>
  <c r="N945" i="7"/>
  <c r="N946" i="7"/>
  <c r="N947" i="7"/>
  <c r="N948" i="7"/>
  <c r="N949" i="7"/>
  <c r="N950" i="7"/>
  <c r="N951" i="7"/>
  <c r="N952" i="7"/>
  <c r="N953" i="7"/>
  <c r="N954" i="7"/>
  <c r="N955" i="7"/>
  <c r="L938" i="7"/>
  <c r="L944" i="7"/>
  <c r="L954" i="7"/>
  <c r="O935" i="7"/>
  <c r="O936" i="7"/>
  <c r="O937" i="7"/>
  <c r="O938" i="7"/>
  <c r="O939" i="7"/>
  <c r="O940" i="7"/>
  <c r="O941" i="7"/>
  <c r="O942" i="7"/>
  <c r="O943" i="7"/>
  <c r="O944" i="7"/>
  <c r="O945" i="7"/>
  <c r="O946" i="7"/>
  <c r="O947" i="7"/>
  <c r="O948" i="7"/>
  <c r="O949" i="7"/>
  <c r="O950" i="7"/>
  <c r="O951" i="7"/>
  <c r="O952" i="7"/>
  <c r="O953" i="7"/>
  <c r="O954" i="7"/>
  <c r="O955" i="7"/>
  <c r="L939" i="7"/>
  <c r="L953" i="7"/>
  <c r="L485" i="7"/>
  <c r="L486" i="7"/>
  <c r="L487" i="7"/>
  <c r="L488" i="7"/>
  <c r="L489" i="7"/>
  <c r="L490" i="7"/>
  <c r="L491" i="7"/>
  <c r="L492" i="7"/>
  <c r="L493" i="7"/>
  <c r="L494" i="7"/>
  <c r="L495" i="7"/>
  <c r="L496" i="7"/>
  <c r="L497" i="7"/>
  <c r="L498" i="7"/>
  <c r="L499" i="7"/>
  <c r="L500" i="7"/>
  <c r="L501" i="7"/>
  <c r="L502" i="7"/>
  <c r="L503" i="7"/>
  <c r="L504" i="7"/>
  <c r="J138" i="7" l="1"/>
  <c r="J139" i="7"/>
  <c r="J140" i="7"/>
  <c r="J141" i="7"/>
  <c r="J142" i="7"/>
  <c r="J143" i="7"/>
  <c r="J144" i="7"/>
  <c r="J145" i="7"/>
  <c r="J146" i="7"/>
  <c r="J147" i="7"/>
  <c r="J148" i="7"/>
  <c r="J149" i="7"/>
  <c r="J150" i="7"/>
  <c r="J151" i="7"/>
  <c r="J152" i="7"/>
  <c r="J153" i="7"/>
  <c r="J154" i="7"/>
  <c r="J155" i="7"/>
  <c r="J156" i="7"/>
  <c r="J157" i="7"/>
  <c r="J137" i="7"/>
  <c r="P137" i="7" s="1"/>
  <c r="S137" i="7" l="1"/>
  <c r="R137" i="7"/>
  <c r="T137" i="7" s="1"/>
  <c r="Q137" i="7"/>
  <c r="O137" i="7"/>
  <c r="S274" i="7"/>
  <c r="T274" i="7"/>
  <c r="U274" i="7"/>
  <c r="V274" i="7"/>
  <c r="W274" i="7"/>
  <c r="X274" i="7"/>
  <c r="Y274" i="7"/>
  <c r="Z274" i="7"/>
  <c r="AA274" i="7"/>
  <c r="AB274" i="7"/>
  <c r="AC274" i="7"/>
  <c r="AD274" i="7"/>
  <c r="AE274" i="7"/>
  <c r="S275" i="7"/>
  <c r="T275" i="7"/>
  <c r="U275" i="7"/>
  <c r="V275" i="7"/>
  <c r="W275" i="7"/>
  <c r="X275" i="7"/>
  <c r="Y275" i="7"/>
  <c r="Z275" i="7"/>
  <c r="AA275" i="7"/>
  <c r="AB275" i="7"/>
  <c r="AC275" i="7"/>
  <c r="AD275" i="7"/>
  <c r="AE275" i="7"/>
  <c r="S276" i="7"/>
  <c r="T276" i="7"/>
  <c r="U276" i="7"/>
  <c r="V276" i="7"/>
  <c r="W276" i="7"/>
  <c r="X276" i="7"/>
  <c r="Y276" i="7"/>
  <c r="Z276" i="7"/>
  <c r="AA276" i="7"/>
  <c r="AB276" i="7"/>
  <c r="AC276" i="7"/>
  <c r="AD276" i="7"/>
  <c r="AE276" i="7"/>
  <c r="S277" i="7"/>
  <c r="T277" i="7"/>
  <c r="U277" i="7"/>
  <c r="V277" i="7"/>
  <c r="W277" i="7"/>
  <c r="X277" i="7"/>
  <c r="Y277" i="7"/>
  <c r="Z277" i="7"/>
  <c r="AA277" i="7"/>
  <c r="AB277" i="7"/>
  <c r="AC277" i="7"/>
  <c r="AD277" i="7"/>
  <c r="AE277" i="7"/>
  <c r="S278" i="7"/>
  <c r="T278" i="7"/>
  <c r="U278" i="7"/>
  <c r="V278" i="7"/>
  <c r="W278" i="7"/>
  <c r="X278" i="7"/>
  <c r="Y278" i="7"/>
  <c r="Z278" i="7"/>
  <c r="AA278" i="7"/>
  <c r="AB278" i="7"/>
  <c r="AC278" i="7"/>
  <c r="AD278" i="7"/>
  <c r="AE278" i="7"/>
  <c r="S279" i="7"/>
  <c r="T279" i="7"/>
  <c r="U279" i="7"/>
  <c r="V279" i="7"/>
  <c r="W279" i="7"/>
  <c r="X279" i="7"/>
  <c r="Y279" i="7"/>
  <c r="Z279" i="7"/>
  <c r="AA279" i="7"/>
  <c r="AB279" i="7"/>
  <c r="AC279" i="7"/>
  <c r="AD279" i="7"/>
  <c r="AE279" i="7"/>
  <c r="S280" i="7"/>
  <c r="T280" i="7"/>
  <c r="U280" i="7"/>
  <c r="V280" i="7"/>
  <c r="W280" i="7"/>
  <c r="X280" i="7"/>
  <c r="Y280" i="7"/>
  <c r="Z280" i="7"/>
  <c r="AA280" i="7"/>
  <c r="AB280" i="7"/>
  <c r="AC280" i="7"/>
  <c r="AD280" i="7"/>
  <c r="AE280" i="7"/>
  <c r="S281" i="7"/>
  <c r="T281" i="7"/>
  <c r="U281" i="7"/>
  <c r="V281" i="7"/>
  <c r="W281" i="7"/>
  <c r="X281" i="7"/>
  <c r="Y281" i="7"/>
  <c r="Z281" i="7"/>
  <c r="AA281" i="7"/>
  <c r="AB281" i="7"/>
  <c r="AC281" i="7"/>
  <c r="AD281" i="7"/>
  <c r="AE281" i="7"/>
  <c r="S282" i="7"/>
  <c r="T282" i="7"/>
  <c r="U282" i="7"/>
  <c r="V282" i="7"/>
  <c r="W282" i="7"/>
  <c r="X282" i="7"/>
  <c r="Y282" i="7"/>
  <c r="Z282" i="7"/>
  <c r="AA282" i="7"/>
  <c r="AB282" i="7"/>
  <c r="AC282" i="7"/>
  <c r="AD282" i="7"/>
  <c r="AE282" i="7"/>
  <c r="S283" i="7"/>
  <c r="T283" i="7"/>
  <c r="U283" i="7"/>
  <c r="V283" i="7"/>
  <c r="W283" i="7"/>
  <c r="X283" i="7"/>
  <c r="Y283" i="7"/>
  <c r="Z283" i="7"/>
  <c r="AA283" i="7"/>
  <c r="AB283" i="7"/>
  <c r="AC283" i="7"/>
  <c r="AD283" i="7"/>
  <c r="AE283" i="7"/>
  <c r="S284" i="7"/>
  <c r="T284" i="7"/>
  <c r="U284" i="7"/>
  <c r="V284" i="7"/>
  <c r="W284" i="7"/>
  <c r="X284" i="7"/>
  <c r="Y284" i="7"/>
  <c r="Z284" i="7"/>
  <c r="AA284" i="7"/>
  <c r="AB284" i="7"/>
  <c r="AC284" i="7"/>
  <c r="AD284" i="7"/>
  <c r="AE284" i="7"/>
  <c r="S285" i="7"/>
  <c r="T285" i="7"/>
  <c r="U285" i="7"/>
  <c r="V285" i="7"/>
  <c r="W285" i="7"/>
  <c r="X285" i="7"/>
  <c r="Y285" i="7"/>
  <c r="Z285" i="7"/>
  <c r="AA285" i="7"/>
  <c r="AB285" i="7"/>
  <c r="AC285" i="7"/>
  <c r="AD285" i="7"/>
  <c r="AE285" i="7"/>
  <c r="S286" i="7"/>
  <c r="T286" i="7"/>
  <c r="U286" i="7"/>
  <c r="V286" i="7"/>
  <c r="W286" i="7"/>
  <c r="X286" i="7"/>
  <c r="Y286" i="7"/>
  <c r="Z286" i="7"/>
  <c r="AA286" i="7"/>
  <c r="AB286" i="7"/>
  <c r="AC286" i="7"/>
  <c r="AD286" i="7"/>
  <c r="AE286" i="7"/>
  <c r="S287" i="7"/>
  <c r="T287" i="7"/>
  <c r="U287" i="7"/>
  <c r="V287" i="7"/>
  <c r="W287" i="7"/>
  <c r="X287" i="7"/>
  <c r="Y287" i="7"/>
  <c r="Z287" i="7"/>
  <c r="AA287" i="7"/>
  <c r="AB287" i="7"/>
  <c r="AC287" i="7"/>
  <c r="AD287" i="7"/>
  <c r="AE287" i="7"/>
  <c r="S288" i="7"/>
  <c r="T288" i="7"/>
  <c r="U288" i="7"/>
  <c r="V288" i="7"/>
  <c r="W288" i="7"/>
  <c r="X288" i="7"/>
  <c r="Y288" i="7"/>
  <c r="Z288" i="7"/>
  <c r="AA288" i="7"/>
  <c r="AB288" i="7"/>
  <c r="AC288" i="7"/>
  <c r="AD288" i="7"/>
  <c r="AE288" i="7"/>
  <c r="S289" i="7"/>
  <c r="T289" i="7"/>
  <c r="U289" i="7"/>
  <c r="V289" i="7"/>
  <c r="W289" i="7"/>
  <c r="X289" i="7"/>
  <c r="Y289" i="7"/>
  <c r="Z289" i="7"/>
  <c r="AA289" i="7"/>
  <c r="AB289" i="7"/>
  <c r="AC289" i="7"/>
  <c r="AD289" i="7"/>
  <c r="AE289" i="7"/>
  <c r="S290" i="7"/>
  <c r="T290" i="7"/>
  <c r="U290" i="7"/>
  <c r="V290" i="7"/>
  <c r="W290" i="7"/>
  <c r="X290" i="7"/>
  <c r="Y290" i="7"/>
  <c r="Z290" i="7"/>
  <c r="AA290" i="7"/>
  <c r="AB290" i="7"/>
  <c r="AC290" i="7"/>
  <c r="AD290" i="7"/>
  <c r="AE290" i="7"/>
  <c r="S291" i="7"/>
  <c r="T291" i="7"/>
  <c r="U291" i="7"/>
  <c r="V291" i="7"/>
  <c r="W291" i="7"/>
  <c r="X291" i="7"/>
  <c r="Y291" i="7"/>
  <c r="Z291" i="7"/>
  <c r="AA291" i="7"/>
  <c r="AB291" i="7"/>
  <c r="AC291" i="7"/>
  <c r="AD291" i="7"/>
  <c r="AE291" i="7"/>
  <c r="S292" i="7"/>
  <c r="T292" i="7"/>
  <c r="U292" i="7"/>
  <c r="V292" i="7"/>
  <c r="W292" i="7"/>
  <c r="X292" i="7"/>
  <c r="Y292" i="7"/>
  <c r="Z292" i="7"/>
  <c r="AA292" i="7"/>
  <c r="AB292" i="7"/>
  <c r="AC292" i="7"/>
  <c r="AD292" i="7"/>
  <c r="AE292" i="7"/>
  <c r="S293" i="7"/>
  <c r="T293" i="7"/>
  <c r="U293" i="7"/>
  <c r="V293" i="7"/>
  <c r="W293" i="7"/>
  <c r="X293" i="7"/>
  <c r="Y293" i="7"/>
  <c r="Z293" i="7"/>
  <c r="AA293" i="7"/>
  <c r="AB293" i="7"/>
  <c r="AC293" i="7"/>
  <c r="AD293" i="7"/>
  <c r="AE293" i="7"/>
  <c r="T273" i="7"/>
  <c r="U273" i="7"/>
  <c r="V273" i="7"/>
  <c r="W273" i="7"/>
  <c r="X273" i="7"/>
  <c r="Y273" i="7"/>
  <c r="Z273" i="7"/>
  <c r="AA273" i="7"/>
  <c r="AB273" i="7"/>
  <c r="AC273" i="7"/>
  <c r="AD273" i="7"/>
  <c r="AE273" i="7"/>
  <c r="S273" i="7"/>
  <c r="I240" i="7"/>
  <c r="O240" i="7" s="1"/>
  <c r="I239" i="7"/>
  <c r="O239" i="7" s="1"/>
  <c r="I238" i="7"/>
  <c r="O238" i="7" s="1"/>
  <c r="I237" i="7"/>
  <c r="O237" i="7" s="1"/>
  <c r="I236" i="7"/>
  <c r="O236" i="7" s="1"/>
  <c r="I235" i="7"/>
  <c r="O235" i="7" s="1"/>
  <c r="I234" i="7"/>
  <c r="O234" i="7" s="1"/>
  <c r="I233" i="7"/>
  <c r="O233" i="7" s="1"/>
  <c r="I232" i="7"/>
  <c r="O232" i="7" s="1"/>
  <c r="I231" i="7"/>
  <c r="O231" i="7" s="1"/>
  <c r="I230" i="7"/>
  <c r="O230" i="7" s="1"/>
  <c r="I229" i="7"/>
  <c r="O229" i="7" s="1"/>
  <c r="I228" i="7"/>
  <c r="O228" i="7" s="1"/>
  <c r="I227" i="7"/>
  <c r="O227" i="7" s="1"/>
  <c r="I226" i="7"/>
  <c r="O226" i="7" s="1"/>
  <c r="I225" i="7"/>
  <c r="O225" i="7" s="1"/>
  <c r="I224" i="7"/>
  <c r="O224" i="7" s="1"/>
  <c r="I223" i="7"/>
  <c r="O223" i="7" s="1"/>
  <c r="I222" i="7"/>
  <c r="O222" i="7" s="1"/>
  <c r="I221" i="7"/>
  <c r="O221" i="7" s="1"/>
  <c r="I220" i="7"/>
  <c r="O220" i="7" s="1"/>
  <c r="I166" i="7"/>
  <c r="J166" i="7"/>
  <c r="K166" i="7"/>
  <c r="I167" i="7"/>
  <c r="J167" i="7"/>
  <c r="K167" i="7"/>
  <c r="I168" i="7"/>
  <c r="J168" i="7"/>
  <c r="K168" i="7"/>
  <c r="I169" i="7"/>
  <c r="J169" i="7"/>
  <c r="K169" i="7"/>
  <c r="I170" i="7"/>
  <c r="J170" i="7"/>
  <c r="K170" i="7"/>
  <c r="I171" i="7"/>
  <c r="J171" i="7"/>
  <c r="K171" i="7"/>
  <c r="I172" i="7"/>
  <c r="J172" i="7"/>
  <c r="K172" i="7"/>
  <c r="I173" i="7"/>
  <c r="J173" i="7"/>
  <c r="K173" i="7"/>
  <c r="I174" i="7"/>
  <c r="J174" i="7"/>
  <c r="K174" i="7"/>
  <c r="I175" i="7"/>
  <c r="J175" i="7"/>
  <c r="K175" i="7"/>
  <c r="I176" i="7"/>
  <c r="J176" i="7"/>
  <c r="K176" i="7"/>
  <c r="I177" i="7"/>
  <c r="J177" i="7"/>
  <c r="K177" i="7"/>
  <c r="I178" i="7"/>
  <c r="J178" i="7"/>
  <c r="K178" i="7"/>
  <c r="I179" i="7"/>
  <c r="J179" i="7"/>
  <c r="K179" i="7"/>
  <c r="I180" i="7"/>
  <c r="J180" i="7"/>
  <c r="K180" i="7"/>
  <c r="I181" i="7"/>
  <c r="J181" i="7"/>
  <c r="K181" i="7"/>
  <c r="I182" i="7"/>
  <c r="J182" i="7"/>
  <c r="K182" i="7"/>
  <c r="I183" i="7"/>
  <c r="J183" i="7"/>
  <c r="K183" i="7"/>
  <c r="I184" i="7"/>
  <c r="J184" i="7"/>
  <c r="K184" i="7"/>
  <c r="I185" i="7"/>
  <c r="J185" i="7"/>
  <c r="K185" i="7"/>
  <c r="J165" i="7"/>
  <c r="K165" i="7"/>
  <c r="I165" i="7"/>
  <c r="N138" i="7"/>
  <c r="N140" i="7"/>
  <c r="O143" i="7"/>
  <c r="O145" i="7"/>
  <c r="N146" i="7"/>
  <c r="O147" i="7"/>
  <c r="N148" i="7"/>
  <c r="O151" i="7"/>
  <c r="O153" i="7"/>
  <c r="N154" i="7"/>
  <c r="N156" i="7"/>
  <c r="N157" i="7"/>
  <c r="I112" i="7"/>
  <c r="O112" i="7" s="1"/>
  <c r="I113" i="7"/>
  <c r="L113" i="7" s="1"/>
  <c r="I114" i="7"/>
  <c r="P114" i="7" s="1"/>
  <c r="I115" i="7"/>
  <c r="Q115" i="7" s="1"/>
  <c r="I116" i="7"/>
  <c r="O116" i="7" s="1"/>
  <c r="I117" i="7"/>
  <c r="R117" i="7" s="1"/>
  <c r="I118" i="7"/>
  <c r="R118" i="7" s="1"/>
  <c r="I119" i="7"/>
  <c r="M119" i="7" s="1"/>
  <c r="I120" i="7"/>
  <c r="O120" i="7" s="1"/>
  <c r="I121" i="7"/>
  <c r="L121" i="7" s="1"/>
  <c r="I122" i="7"/>
  <c r="R122" i="7" s="1"/>
  <c r="I123" i="7"/>
  <c r="L123" i="7" s="1"/>
  <c r="I124" i="7"/>
  <c r="Q124" i="7" s="1"/>
  <c r="I125" i="7"/>
  <c r="O125" i="7" s="1"/>
  <c r="I126" i="7"/>
  <c r="R126" i="7" s="1"/>
  <c r="I127" i="7"/>
  <c r="M127" i="7" s="1"/>
  <c r="I128" i="7"/>
  <c r="M128" i="7" s="1"/>
  <c r="I129" i="7"/>
  <c r="O129" i="7" s="1"/>
  <c r="I130" i="7"/>
  <c r="R130" i="7" s="1"/>
  <c r="I131" i="7"/>
  <c r="L131" i="7" s="1"/>
  <c r="I111" i="7"/>
  <c r="M111" i="7" s="1"/>
  <c r="Q221" i="7" l="1"/>
  <c r="Q228" i="7"/>
  <c r="M232" i="7"/>
  <c r="Q232" i="7"/>
  <c r="M239" i="7"/>
  <c r="L221" i="7"/>
  <c r="S295" i="7"/>
  <c r="X295" i="7"/>
  <c r="M236" i="7"/>
  <c r="Q229" i="7"/>
  <c r="L233" i="7"/>
  <c r="Q240" i="7"/>
  <c r="AC295" i="7"/>
  <c r="U295" i="7"/>
  <c r="M223" i="7"/>
  <c r="Q233" i="7"/>
  <c r="L237" i="7"/>
  <c r="AB295" i="7"/>
  <c r="T295" i="7"/>
  <c r="L225" i="7"/>
  <c r="M220" i="7"/>
  <c r="M227" i="7"/>
  <c r="Q237" i="7"/>
  <c r="AA295" i="7"/>
  <c r="Q220" i="7"/>
  <c r="M224" i="7"/>
  <c r="M231" i="7"/>
  <c r="Z295" i="7"/>
  <c r="Q224" i="7"/>
  <c r="M228" i="7"/>
  <c r="M235" i="7"/>
  <c r="Y295" i="7"/>
  <c r="AE295" i="7"/>
  <c r="W295" i="7"/>
  <c r="Q225" i="7"/>
  <c r="L229" i="7"/>
  <c r="Q236" i="7"/>
  <c r="M240" i="7"/>
  <c r="AD295" i="7"/>
  <c r="V295" i="7"/>
  <c r="R220" i="7"/>
  <c r="L222" i="7"/>
  <c r="P223" i="7"/>
  <c r="R224" i="7"/>
  <c r="L226" i="7"/>
  <c r="P227" i="7"/>
  <c r="R228" i="7"/>
  <c r="L230" i="7"/>
  <c r="P231" i="7"/>
  <c r="R232" i="7"/>
  <c r="L234" i="7"/>
  <c r="P235" i="7"/>
  <c r="R236" i="7"/>
  <c r="L238" i="7"/>
  <c r="P239" i="7"/>
  <c r="R240" i="7"/>
  <c r="M222" i="7"/>
  <c r="Q223" i="7"/>
  <c r="M226" i="7"/>
  <c r="Q227" i="7"/>
  <c r="M230" i="7"/>
  <c r="Q231" i="7"/>
  <c r="M234" i="7"/>
  <c r="Q235" i="7"/>
  <c r="M238" i="7"/>
  <c r="Q239" i="7"/>
  <c r="P234" i="7"/>
  <c r="R235" i="7"/>
  <c r="R239" i="7"/>
  <c r="P222" i="7"/>
  <c r="R227" i="7"/>
  <c r="R231" i="7"/>
  <c r="P238" i="7"/>
  <c r="M221" i="7"/>
  <c r="Q222" i="7"/>
  <c r="M225" i="7"/>
  <c r="Q226" i="7"/>
  <c r="M229" i="7"/>
  <c r="Q230" i="7"/>
  <c r="M233" i="7"/>
  <c r="Q234" i="7"/>
  <c r="M237" i="7"/>
  <c r="Q238" i="7"/>
  <c r="R223" i="7"/>
  <c r="P226" i="7"/>
  <c r="P230" i="7"/>
  <c r="L220" i="7"/>
  <c r="P221" i="7"/>
  <c r="R222" i="7"/>
  <c r="L224" i="7"/>
  <c r="P225" i="7"/>
  <c r="R226" i="7"/>
  <c r="L228" i="7"/>
  <c r="P229" i="7"/>
  <c r="R230" i="7"/>
  <c r="L232" i="7"/>
  <c r="P233" i="7"/>
  <c r="R234" i="7"/>
  <c r="L236" i="7"/>
  <c r="P237" i="7"/>
  <c r="R238" i="7"/>
  <c r="L240" i="7"/>
  <c r="P220" i="7"/>
  <c r="R221" i="7"/>
  <c r="L223" i="7"/>
  <c r="P224" i="7"/>
  <c r="R225" i="7"/>
  <c r="L227" i="7"/>
  <c r="P228" i="7"/>
  <c r="R229" i="7"/>
  <c r="L231" i="7"/>
  <c r="P232" i="7"/>
  <c r="R233" i="7"/>
  <c r="L235" i="7"/>
  <c r="P236" i="7"/>
  <c r="R237" i="7"/>
  <c r="L239" i="7"/>
  <c r="P240" i="7"/>
  <c r="N220" i="7"/>
  <c r="N221" i="7"/>
  <c r="N222" i="7"/>
  <c r="N223" i="7"/>
  <c r="N224" i="7"/>
  <c r="N225" i="7"/>
  <c r="N226" i="7"/>
  <c r="N227" i="7"/>
  <c r="N228" i="7"/>
  <c r="N229" i="7"/>
  <c r="N230" i="7"/>
  <c r="N231" i="7"/>
  <c r="N232" i="7"/>
  <c r="N233" i="7"/>
  <c r="N234" i="7"/>
  <c r="N235" i="7"/>
  <c r="N236" i="7"/>
  <c r="N237" i="7"/>
  <c r="N238" i="7"/>
  <c r="N239" i="7"/>
  <c r="N240" i="7"/>
  <c r="O144" i="7"/>
  <c r="O121" i="7"/>
  <c r="R127" i="7"/>
  <c r="N119" i="7"/>
  <c r="S157" i="7"/>
  <c r="L119" i="7"/>
  <c r="S152" i="7"/>
  <c r="N113" i="7"/>
  <c r="O152" i="7"/>
  <c r="O146" i="7"/>
  <c r="P129" i="7"/>
  <c r="S144" i="7"/>
  <c r="R138" i="7"/>
  <c r="P126" i="7"/>
  <c r="M114" i="7"/>
  <c r="O157" i="7"/>
  <c r="S149" i="7"/>
  <c r="S143" i="7"/>
  <c r="L126" i="7"/>
  <c r="O149" i="7"/>
  <c r="M122" i="7"/>
  <c r="S154" i="7"/>
  <c r="R141" i="7"/>
  <c r="Q126" i="7"/>
  <c r="S126" i="7" s="1"/>
  <c r="M118" i="7"/>
  <c r="Q154" i="7"/>
  <c r="R146" i="7"/>
  <c r="O141" i="7"/>
  <c r="L130" i="7"/>
  <c r="Q119" i="7"/>
  <c r="P146" i="7"/>
  <c r="Q148" i="7"/>
  <c r="Q131" i="7"/>
  <c r="N130" i="7"/>
  <c r="R123" i="7"/>
  <c r="O122" i="7"/>
  <c r="R120" i="7"/>
  <c r="O114" i="7"/>
  <c r="O156" i="7"/>
  <c r="S153" i="7"/>
  <c r="S150" i="7"/>
  <c r="S148" i="7"/>
  <c r="Q140" i="7"/>
  <c r="P131" i="7"/>
  <c r="M130" i="7"/>
  <c r="Q127" i="7"/>
  <c r="Q123" i="7"/>
  <c r="N122" i="7"/>
  <c r="R119" i="7"/>
  <c r="N114" i="7"/>
  <c r="R157" i="7"/>
  <c r="O150" i="7"/>
  <c r="R148" i="7"/>
  <c r="Q146" i="7"/>
  <c r="R144" i="7"/>
  <c r="S141" i="7"/>
  <c r="O140" i="7"/>
  <c r="R115" i="7"/>
  <c r="S115" i="7" s="1"/>
  <c r="N131" i="7"/>
  <c r="O123" i="7"/>
  <c r="L122" i="7"/>
  <c r="P115" i="7"/>
  <c r="L114" i="7"/>
  <c r="O148" i="7"/>
  <c r="M131" i="7"/>
  <c r="M126" i="7"/>
  <c r="N123" i="7"/>
  <c r="P121" i="7"/>
  <c r="O115" i="7"/>
  <c r="P113" i="7"/>
  <c r="R154" i="7"/>
  <c r="R152" i="7"/>
  <c r="R149" i="7"/>
  <c r="T149" i="7" s="1"/>
  <c r="S138" i="7"/>
  <c r="O128" i="7"/>
  <c r="M123" i="7"/>
  <c r="N115" i="7"/>
  <c r="N137" i="7"/>
  <c r="S145" i="7"/>
  <c r="Q111" i="7"/>
  <c r="P130" i="7"/>
  <c r="N128" i="7"/>
  <c r="R124" i="7"/>
  <c r="S124" i="7" s="1"/>
  <c r="Q122" i="7"/>
  <c r="S122" i="7" s="1"/>
  <c r="N121" i="7"/>
  <c r="Q118" i="7"/>
  <c r="S118" i="7" s="1"/>
  <c r="M115" i="7"/>
  <c r="R156" i="7"/>
  <c r="P154" i="7"/>
  <c r="S142" i="7"/>
  <c r="S140" i="7"/>
  <c r="O138" i="7"/>
  <c r="O131" i="7"/>
  <c r="P123" i="7"/>
  <c r="Q130" i="7"/>
  <c r="S130" i="7" s="1"/>
  <c r="S156" i="7"/>
  <c r="R131" i="7"/>
  <c r="O130" i="7"/>
  <c r="P122" i="7"/>
  <c r="P118" i="7"/>
  <c r="Q114" i="7"/>
  <c r="R112" i="7"/>
  <c r="Q156" i="7"/>
  <c r="O154" i="7"/>
  <c r="S146" i="7"/>
  <c r="O142" i="7"/>
  <c r="R140" i="7"/>
  <c r="T140" i="7" s="1"/>
  <c r="Q117" i="7"/>
  <c r="S117" i="7" s="1"/>
  <c r="M117" i="7"/>
  <c r="N117" i="7"/>
  <c r="N155" i="7"/>
  <c r="P155" i="7"/>
  <c r="Q155" i="7"/>
  <c r="R155" i="7"/>
  <c r="R125" i="7"/>
  <c r="N145" i="7"/>
  <c r="P145" i="7"/>
  <c r="Q145" i="7"/>
  <c r="R145" i="7"/>
  <c r="T145" i="7" s="1"/>
  <c r="M129" i="7"/>
  <c r="Q129" i="7"/>
  <c r="R129" i="7"/>
  <c r="M121" i="7"/>
  <c r="Q121" i="7"/>
  <c r="R121" i="7"/>
  <c r="M113" i="7"/>
  <c r="O113" i="7"/>
  <c r="Q113" i="7"/>
  <c r="R113" i="7"/>
  <c r="N129" i="7"/>
  <c r="N127" i="7"/>
  <c r="P125" i="7"/>
  <c r="R111" i="7"/>
  <c r="N111" i="7"/>
  <c r="O111" i="7"/>
  <c r="P111" i="7"/>
  <c r="P117" i="7"/>
  <c r="P116" i="7"/>
  <c r="R116" i="7"/>
  <c r="L116" i="7"/>
  <c r="M116" i="7"/>
  <c r="O117" i="7"/>
  <c r="N147" i="7"/>
  <c r="P147" i="7"/>
  <c r="Q147" i="7"/>
  <c r="R147" i="7"/>
  <c r="L117" i="7"/>
  <c r="Q116" i="7"/>
  <c r="L128" i="7"/>
  <c r="P128" i="7"/>
  <c r="Q128" i="7"/>
  <c r="L120" i="7"/>
  <c r="P120" i="7"/>
  <c r="Q120" i="7"/>
  <c r="L112" i="7"/>
  <c r="N112" i="7"/>
  <c r="P112" i="7"/>
  <c r="Q112" i="7"/>
  <c r="S112" i="7" s="1"/>
  <c r="L129" i="7"/>
  <c r="N120" i="7"/>
  <c r="N116" i="7"/>
  <c r="M112" i="7"/>
  <c r="N151" i="7"/>
  <c r="P151" i="7"/>
  <c r="Q151" i="7"/>
  <c r="R151" i="7"/>
  <c r="N143" i="7"/>
  <c r="P143" i="7"/>
  <c r="Q143" i="7"/>
  <c r="R143" i="7"/>
  <c r="T143" i="7" s="1"/>
  <c r="S155" i="7"/>
  <c r="Q125" i="7"/>
  <c r="M125" i="7"/>
  <c r="N125" i="7"/>
  <c r="P124" i="7"/>
  <c r="L124" i="7"/>
  <c r="M124" i="7"/>
  <c r="O124" i="7"/>
  <c r="N139" i="7"/>
  <c r="O139" i="7"/>
  <c r="P139" i="7"/>
  <c r="Q139" i="7"/>
  <c r="R139" i="7"/>
  <c r="S139" i="7"/>
  <c r="N124" i="7"/>
  <c r="N153" i="7"/>
  <c r="P153" i="7"/>
  <c r="Q153" i="7"/>
  <c r="R153" i="7"/>
  <c r="T153" i="7" s="1"/>
  <c r="O127" i="7"/>
  <c r="P127" i="7"/>
  <c r="O119" i="7"/>
  <c r="P119" i="7"/>
  <c r="L111" i="7"/>
  <c r="R128" i="7"/>
  <c r="L127" i="7"/>
  <c r="L125" i="7"/>
  <c r="M120" i="7"/>
  <c r="O155" i="7"/>
  <c r="S151" i="7"/>
  <c r="S147" i="7"/>
  <c r="Q138" i="7"/>
  <c r="R150" i="7"/>
  <c r="R142" i="7"/>
  <c r="O126" i="7"/>
  <c r="O118" i="7"/>
  <c r="L115" i="7"/>
  <c r="Q157" i="7"/>
  <c r="Q152" i="7"/>
  <c r="Q150" i="7"/>
  <c r="Q149" i="7"/>
  <c r="Q144" i="7"/>
  <c r="Q142" i="7"/>
  <c r="Q141" i="7"/>
  <c r="N126" i="7"/>
  <c r="N118" i="7"/>
  <c r="R114" i="7"/>
  <c r="P157" i="7"/>
  <c r="P156" i="7"/>
  <c r="P152" i="7"/>
  <c r="P150" i="7"/>
  <c r="P149" i="7"/>
  <c r="P148" i="7"/>
  <c r="P144" i="7"/>
  <c r="P142" i="7"/>
  <c r="P141" i="7"/>
  <c r="P140" i="7"/>
  <c r="P138" i="7"/>
  <c r="L118" i="7"/>
  <c r="N152" i="7"/>
  <c r="N150" i="7"/>
  <c r="N149" i="7"/>
  <c r="N144" i="7"/>
  <c r="N142" i="7"/>
  <c r="N141" i="7"/>
  <c r="H7" i="7"/>
  <c r="I7" i="7"/>
  <c r="J7" i="7"/>
  <c r="H8" i="7"/>
  <c r="I8" i="7"/>
  <c r="J8" i="7"/>
  <c r="H9" i="7"/>
  <c r="I9" i="7"/>
  <c r="J9" i="7"/>
  <c r="H10" i="7"/>
  <c r="I10" i="7"/>
  <c r="J10" i="7"/>
  <c r="H11" i="7"/>
  <c r="I11" i="7"/>
  <c r="J11" i="7"/>
  <c r="H12" i="7"/>
  <c r="I12" i="7"/>
  <c r="J12" i="7"/>
  <c r="H13" i="7"/>
  <c r="I13" i="7"/>
  <c r="J13" i="7"/>
  <c r="H14" i="7"/>
  <c r="I14" i="7"/>
  <c r="J14" i="7"/>
  <c r="H15" i="7"/>
  <c r="I15" i="7"/>
  <c r="J15" i="7"/>
  <c r="H16" i="7"/>
  <c r="I16" i="7"/>
  <c r="J16" i="7"/>
  <c r="H17" i="7"/>
  <c r="I17" i="7"/>
  <c r="J17" i="7"/>
  <c r="H18" i="7"/>
  <c r="I18" i="7"/>
  <c r="J18" i="7"/>
  <c r="H19" i="7"/>
  <c r="I19" i="7"/>
  <c r="J19" i="7"/>
  <c r="H20" i="7"/>
  <c r="I20" i="7"/>
  <c r="J20" i="7"/>
  <c r="H21" i="7"/>
  <c r="I21" i="7"/>
  <c r="J21" i="7"/>
  <c r="H22" i="7"/>
  <c r="I22" i="7"/>
  <c r="J22" i="7"/>
  <c r="H23" i="7"/>
  <c r="I23" i="7"/>
  <c r="J23" i="7"/>
  <c r="H24" i="7"/>
  <c r="I24" i="7"/>
  <c r="J24" i="7"/>
  <c r="H25" i="7"/>
  <c r="I25" i="7"/>
  <c r="J25" i="7"/>
  <c r="H26" i="7"/>
  <c r="I26" i="7"/>
  <c r="J26" i="7"/>
  <c r="I6" i="7"/>
  <c r="J6" i="7"/>
  <c r="H6" i="7"/>
  <c r="S222" i="7" l="1"/>
  <c r="T150" i="7"/>
  <c r="T154" i="7"/>
  <c r="S226" i="7"/>
  <c r="S224" i="7"/>
  <c r="T152" i="7"/>
  <c r="T147" i="7"/>
  <c r="S113" i="7"/>
  <c r="T139" i="7"/>
  <c r="T157" i="7"/>
  <c r="S231" i="7"/>
  <c r="S120" i="7"/>
  <c r="T155" i="7"/>
  <c r="S236" i="7"/>
  <c r="S227" i="7"/>
  <c r="T144" i="7"/>
  <c r="T146" i="7"/>
  <c r="S129" i="7"/>
  <c r="S131" i="7"/>
  <c r="S240" i="7"/>
  <c r="S232" i="7"/>
  <c r="T156" i="7"/>
  <c r="S111" i="7"/>
  <c r="S238" i="7"/>
  <c r="S225" i="7"/>
  <c r="S128" i="7"/>
  <c r="S123" i="7"/>
  <c r="T141" i="7"/>
  <c r="S239" i="7"/>
  <c r="S223" i="7"/>
  <c r="S229" i="7"/>
  <c r="S228" i="7"/>
  <c r="T151" i="7"/>
  <c r="S127" i="7"/>
  <c r="S119" i="7"/>
  <c r="S234" i="7"/>
  <c r="S220" i="7"/>
  <c r="S221" i="7"/>
  <c r="S114" i="7"/>
  <c r="T148" i="7"/>
  <c r="T138" i="7"/>
  <c r="S235" i="7"/>
  <c r="S233" i="7"/>
  <c r="T142" i="7"/>
  <c r="S125" i="7"/>
  <c r="S116" i="7"/>
  <c r="S121" i="7"/>
  <c r="S230" i="7"/>
  <c r="S237" i="7"/>
  <c r="B426" i="7"/>
  <c r="B1008" i="7" l="1"/>
  <c r="B454" i="7" l="1"/>
  <c r="C454" i="7"/>
  <c r="D454" i="7"/>
  <c r="E454" i="7"/>
  <c r="C611" i="7"/>
  <c r="D611" i="7"/>
  <c r="E611" i="7"/>
  <c r="B611" i="7"/>
  <c r="K454" i="7" l="1"/>
  <c r="J454" i="7"/>
  <c r="I454" i="7"/>
  <c r="B294" i="7"/>
  <c r="C294" i="7"/>
  <c r="D294" i="7"/>
  <c r="E294" i="7"/>
  <c r="F294" i="7"/>
  <c r="B1034" i="7" l="1"/>
  <c r="C426" i="7" l="1"/>
  <c r="D426" i="7"/>
  <c r="E426" i="7"/>
  <c r="F426" i="7"/>
  <c r="B320" i="7"/>
  <c r="E186" i="7" l="1"/>
  <c r="D186" i="7"/>
  <c r="C186" i="7"/>
  <c r="B186" i="7"/>
  <c r="C982" i="7"/>
  <c r="D982" i="7"/>
  <c r="E982" i="7"/>
  <c r="F982" i="7"/>
  <c r="G982" i="7"/>
  <c r="B982" i="7"/>
  <c r="C956" i="7"/>
  <c r="D956" i="7"/>
  <c r="E956" i="7"/>
  <c r="F956" i="7"/>
  <c r="G956" i="7"/>
  <c r="H956" i="7"/>
  <c r="B956" i="7"/>
  <c r="C905" i="7"/>
  <c r="D905" i="7"/>
  <c r="E905" i="7"/>
  <c r="B905" i="7"/>
  <c r="C797" i="7"/>
  <c r="D797" i="7"/>
  <c r="E797" i="7"/>
  <c r="F797" i="7"/>
  <c r="G797" i="7"/>
  <c r="B797" i="7"/>
  <c r="C770" i="7"/>
  <c r="D770" i="7"/>
  <c r="E770" i="7"/>
  <c r="F770" i="7"/>
  <c r="G770" i="7"/>
  <c r="B770" i="7"/>
  <c r="H770" i="7"/>
  <c r="C743" i="7"/>
  <c r="D743" i="7"/>
  <c r="E743" i="7"/>
  <c r="B743" i="7"/>
  <c r="H132" i="7"/>
  <c r="G132" i="7"/>
  <c r="F132" i="7"/>
  <c r="D132" i="7"/>
  <c r="H982" i="7" l="1"/>
  <c r="K905" i="7"/>
  <c r="J905" i="7"/>
  <c r="I905" i="7"/>
  <c r="I956" i="7"/>
  <c r="P956" i="7" s="1"/>
  <c r="K186" i="7"/>
  <c r="I186" i="7"/>
  <c r="J186" i="7"/>
  <c r="C1008" i="7"/>
  <c r="D1008" i="7"/>
  <c r="E1008" i="7"/>
  <c r="F1008" i="7"/>
  <c r="F1034" i="7"/>
  <c r="E1034" i="7"/>
  <c r="D1034" i="7"/>
  <c r="C1034" i="7"/>
  <c r="O1008" i="7"/>
  <c r="S1008" i="7" s="1"/>
  <c r="N1008" i="7"/>
  <c r="M1008" i="7"/>
  <c r="L1008" i="7"/>
  <c r="K1008" i="7"/>
  <c r="J1008" i="7"/>
  <c r="I1008" i="7"/>
  <c r="H1008" i="7"/>
  <c r="G1008" i="7"/>
  <c r="O823" i="7"/>
  <c r="N823" i="7"/>
  <c r="M823" i="7"/>
  <c r="L823" i="7"/>
  <c r="K823" i="7"/>
  <c r="J823" i="7"/>
  <c r="I823" i="7"/>
  <c r="H823" i="7"/>
  <c r="G823" i="7"/>
  <c r="F823" i="7"/>
  <c r="E823" i="7"/>
  <c r="D823" i="7"/>
  <c r="C823" i="7"/>
  <c r="B823" i="7"/>
  <c r="C689" i="7"/>
  <c r="D689" i="7"/>
  <c r="E689" i="7"/>
  <c r="F689" i="7"/>
  <c r="G689" i="7"/>
  <c r="H689" i="7"/>
  <c r="I689" i="7"/>
  <c r="J689" i="7"/>
  <c r="K689" i="7"/>
  <c r="L689" i="7"/>
  <c r="M689" i="7"/>
  <c r="N689" i="7"/>
  <c r="O689" i="7"/>
  <c r="C663" i="7"/>
  <c r="D663" i="7"/>
  <c r="E663" i="7"/>
  <c r="F663" i="7"/>
  <c r="B663" i="7"/>
  <c r="C637" i="7"/>
  <c r="D637" i="7"/>
  <c r="E637" i="7"/>
  <c r="F637" i="7"/>
  <c r="G637" i="7"/>
  <c r="H637" i="7"/>
  <c r="B637" i="7"/>
  <c r="AC1008" i="7" l="1"/>
  <c r="W1008" i="7"/>
  <c r="U1008" i="7"/>
  <c r="Y1008" i="7"/>
  <c r="V1008" i="7"/>
  <c r="T1008" i="7"/>
  <c r="Z1008" i="7"/>
  <c r="AD1008" i="7"/>
  <c r="AE1008" i="7"/>
  <c r="X1008" i="7"/>
  <c r="AA1008" i="7"/>
  <c r="AB1008" i="7"/>
  <c r="L956" i="7"/>
  <c r="O956" i="7"/>
  <c r="M956" i="7"/>
  <c r="Q956" i="7"/>
  <c r="R956" i="7"/>
  <c r="N956" i="7"/>
  <c r="H294" i="7" l="1"/>
  <c r="N294" i="7"/>
  <c r="I294" i="7"/>
  <c r="J294" i="7"/>
  <c r="K294" i="7"/>
  <c r="L294" i="7"/>
  <c r="G294" i="7"/>
  <c r="E505" i="7"/>
  <c r="E531" i="7"/>
  <c r="E400" i="7"/>
  <c r="G531" i="7"/>
  <c r="F531" i="7"/>
  <c r="F374" i="7"/>
  <c r="F400" i="7"/>
  <c r="G374" i="7"/>
  <c r="C374" i="7"/>
  <c r="G158" i="7"/>
  <c r="D374" i="7"/>
  <c r="D531" i="7"/>
  <c r="G505" i="7"/>
  <c r="F268" i="7"/>
  <c r="D400" i="7"/>
  <c r="I400" i="7"/>
  <c r="D505" i="7"/>
  <c r="E268" i="7"/>
  <c r="F505" i="7"/>
  <c r="G400" i="7"/>
  <c r="E374" i="7"/>
  <c r="H241" i="7"/>
  <c r="F241" i="7"/>
  <c r="C531" i="7"/>
  <c r="F158" i="7"/>
  <c r="B158" i="7"/>
  <c r="C268" i="7"/>
  <c r="H505" i="7"/>
  <c r="C241" i="7"/>
  <c r="G268" i="7"/>
  <c r="H400" i="7"/>
  <c r="D158" i="7"/>
  <c r="C505" i="7"/>
  <c r="E158" i="7"/>
  <c r="C400" i="7"/>
  <c r="C158" i="7"/>
  <c r="H374" i="7"/>
  <c r="D268" i="7"/>
  <c r="D241" i="7"/>
  <c r="G241" i="7"/>
  <c r="E241" i="7"/>
  <c r="J158" i="7" l="1"/>
  <c r="R158" i="7" s="1"/>
  <c r="B132" i="7"/>
  <c r="E132" i="7"/>
  <c r="C132" i="7"/>
  <c r="AD557" i="7"/>
  <c r="B531" i="7"/>
  <c r="H531" i="7" s="1"/>
  <c r="B505" i="7"/>
  <c r="B400" i="7"/>
  <c r="B374" i="7"/>
  <c r="B348" i="7"/>
  <c r="O294" i="7"/>
  <c r="AB294" i="7" s="1"/>
  <c r="M294" i="7"/>
  <c r="B268" i="7"/>
  <c r="H268" i="7" s="1"/>
  <c r="B241" i="7"/>
  <c r="B27" i="7"/>
  <c r="D27" i="7"/>
  <c r="E27" i="7"/>
  <c r="C27" i="7"/>
  <c r="B583" i="7"/>
  <c r="AD294" i="7" l="1"/>
  <c r="J27" i="7"/>
  <c r="I27" i="7"/>
  <c r="AE294" i="7"/>
  <c r="U294" i="7"/>
  <c r="T294" i="7"/>
  <c r="S294" i="7"/>
  <c r="V294" i="7"/>
  <c r="W294" i="7"/>
  <c r="AC294" i="7"/>
  <c r="I241" i="7"/>
  <c r="L241" i="7" s="1"/>
  <c r="Z294" i="7"/>
  <c r="AA294" i="7"/>
  <c r="Y294" i="7"/>
  <c r="X294" i="7"/>
  <c r="Y557" i="7"/>
  <c r="S557" i="7"/>
  <c r="X557" i="7"/>
  <c r="W557" i="7"/>
  <c r="V557" i="7"/>
  <c r="AA557" i="7"/>
  <c r="Z557" i="7"/>
  <c r="T557" i="7"/>
  <c r="AE557" i="7"/>
  <c r="AB557" i="7"/>
  <c r="AC557" i="7"/>
  <c r="U557" i="7"/>
  <c r="I505" i="7"/>
  <c r="L505" i="7" s="1"/>
  <c r="O158" i="7"/>
  <c r="N158" i="7"/>
  <c r="Q158" i="7"/>
  <c r="H27" i="7"/>
  <c r="S158" i="7"/>
  <c r="P158" i="7"/>
  <c r="I132" i="7"/>
  <c r="C583" i="7"/>
  <c r="C320" i="7"/>
  <c r="C348" i="7" s="1"/>
  <c r="O241" i="7" l="1"/>
  <c r="R241" i="7"/>
  <c r="Q241" i="7"/>
  <c r="M241" i="7"/>
  <c r="N241" i="7"/>
  <c r="P241" i="7"/>
  <c r="M505" i="7"/>
  <c r="N505" i="7"/>
  <c r="R505" i="7"/>
  <c r="P505" i="7"/>
  <c r="Q505" i="7"/>
  <c r="O505" i="7"/>
  <c r="N132" i="7"/>
  <c r="R132" i="7"/>
  <c r="P132" i="7"/>
  <c r="Q132" i="7"/>
  <c r="S132" i="7" s="1"/>
  <c r="L132" i="7"/>
  <c r="O132" i="7"/>
  <c r="M132" i="7"/>
  <c r="D320" i="7"/>
  <c r="D348" i="7" s="1"/>
  <c r="D583" i="7"/>
  <c r="S241" i="7" l="1"/>
  <c r="F583" i="7"/>
  <c r="E583" i="7"/>
  <c r="F320" i="7"/>
  <c r="E320" i="7"/>
  <c r="E348" i="7" s="1"/>
  <c r="N254" i="7" l="1"/>
  <c r="Q254" i="7"/>
  <c r="O254" i="7"/>
  <c r="S254" i="7"/>
  <c r="P254" i="7"/>
  <c r="R254" i="7"/>
  <c r="P252" i="7"/>
  <c r="Q252" i="7"/>
  <c r="N252" i="7"/>
  <c r="R252" i="7"/>
  <c r="O252" i="7"/>
  <c r="S252" i="7"/>
  <c r="R251" i="7"/>
  <c r="N251" i="7"/>
  <c r="S251" i="7"/>
  <c r="P251" i="7"/>
  <c r="O251" i="7"/>
  <c r="Q251" i="7"/>
  <c r="Q266" i="7"/>
  <c r="N266" i="7"/>
  <c r="R266" i="7"/>
  <c r="O266" i="7"/>
  <c r="S266" i="7"/>
  <c r="P266" i="7"/>
  <c r="R268" i="7"/>
  <c r="O268" i="7"/>
  <c r="N268" i="7"/>
  <c r="P268" i="7"/>
  <c r="Q268" i="7"/>
  <c r="S268" i="7"/>
  <c r="N253" i="7"/>
  <c r="R253" i="7"/>
  <c r="S253" i="7"/>
  <c r="P253" i="7"/>
  <c r="Q253" i="7"/>
  <c r="O253" i="7"/>
  <c r="Q264" i="7"/>
  <c r="R264" i="7"/>
  <c r="N264" i="7"/>
  <c r="O264" i="7"/>
  <c r="P264" i="7"/>
  <c r="S264" i="7"/>
  <c r="N259" i="7"/>
  <c r="Q259" i="7"/>
  <c r="S259" i="7"/>
  <c r="O259" i="7"/>
  <c r="P259" i="7"/>
  <c r="R259" i="7"/>
  <c r="S247" i="7"/>
  <c r="R247" i="7"/>
  <c r="Q247" i="7"/>
  <c r="N247" i="7"/>
  <c r="P247" i="7"/>
  <c r="O247" i="7"/>
  <c r="N250" i="7"/>
  <c r="R250" i="7"/>
  <c r="Q250" i="7"/>
  <c r="O250" i="7"/>
  <c r="S250" i="7"/>
  <c r="P250" i="7"/>
  <c r="O256" i="7"/>
  <c r="P256" i="7"/>
  <c r="R256" i="7"/>
  <c r="S256" i="7"/>
  <c r="Q256" i="7"/>
  <c r="N256" i="7"/>
  <c r="R258" i="7"/>
  <c r="P258" i="7"/>
  <c r="S258" i="7"/>
  <c r="Q258" i="7"/>
  <c r="N258" i="7"/>
  <c r="O258" i="7"/>
  <c r="Q257" i="7"/>
  <c r="P257" i="7"/>
  <c r="N257" i="7"/>
  <c r="O257" i="7"/>
  <c r="R257" i="7"/>
  <c r="S257" i="7"/>
  <c r="N267" i="7"/>
  <c r="Q267" i="7"/>
  <c r="P267" i="7"/>
  <c r="S267" i="7"/>
  <c r="R267" i="7"/>
  <c r="O267" i="7"/>
  <c r="N261" i="7"/>
  <c r="R261" i="7"/>
  <c r="S261" i="7"/>
  <c r="Q261" i="7"/>
  <c r="P261" i="7"/>
  <c r="O261" i="7"/>
  <c r="P262" i="7"/>
  <c r="R262" i="7"/>
  <c r="S262" i="7"/>
  <c r="N262" i="7"/>
  <c r="Q262" i="7"/>
  <c r="O262" i="7"/>
  <c r="N249" i="7"/>
  <c r="Q249" i="7"/>
  <c r="O249" i="7"/>
  <c r="S249" i="7"/>
  <c r="R249" i="7"/>
  <c r="P249" i="7"/>
  <c r="N255" i="7"/>
  <c r="R255" i="7"/>
  <c r="P255" i="7"/>
  <c r="Q255" i="7"/>
  <c r="O255" i="7"/>
  <c r="S255" i="7"/>
  <c r="P265" i="7"/>
  <c r="Q265" i="7"/>
  <c r="R265" i="7"/>
  <c r="N265" i="7"/>
  <c r="S265" i="7"/>
  <c r="O265" i="7"/>
  <c r="R248" i="7"/>
  <c r="Q248" i="7"/>
  <c r="S248" i="7"/>
  <c r="P248" i="7"/>
  <c r="O248" i="7"/>
  <c r="N248" i="7"/>
  <c r="S260" i="7"/>
  <c r="Q260" i="7"/>
  <c r="R260" i="7"/>
  <c r="O260" i="7"/>
  <c r="P260" i="7"/>
  <c r="N260" i="7"/>
  <c r="R263" i="7"/>
  <c r="N263" i="7"/>
  <c r="O263" i="7"/>
  <c r="S263" i="7"/>
  <c r="P263" i="7"/>
  <c r="Q263" i="7"/>
  <c r="O510" i="7"/>
  <c r="P510" i="7"/>
  <c r="S510" i="7"/>
  <c r="Q510" i="7"/>
  <c r="R510" i="7"/>
  <c r="N510" i="7"/>
  <c r="Q527" i="7"/>
  <c r="N527" i="7"/>
  <c r="P527" i="7"/>
  <c r="R527" i="7"/>
  <c r="S527" i="7"/>
  <c r="O527" i="7"/>
  <c r="O522" i="7"/>
  <c r="S522" i="7"/>
  <c r="N522" i="7"/>
  <c r="R522" i="7"/>
  <c r="P522" i="7"/>
  <c r="Q522" i="7"/>
  <c r="R525" i="7"/>
  <c r="S525" i="7"/>
  <c r="O525" i="7"/>
  <c r="Q525" i="7"/>
  <c r="N525" i="7"/>
  <c r="P525" i="7"/>
  <c r="R531" i="7"/>
  <c r="Q531" i="7"/>
  <c r="N531" i="7"/>
  <c r="P531" i="7"/>
  <c r="O531" i="7"/>
  <c r="S531" i="7"/>
  <c r="R526" i="7"/>
  <c r="O526" i="7"/>
  <c r="P526" i="7"/>
  <c r="N526" i="7"/>
  <c r="Q526" i="7"/>
  <c r="S526" i="7"/>
  <c r="P511" i="7"/>
  <c r="N511" i="7"/>
  <c r="O511" i="7"/>
  <c r="S511" i="7"/>
  <c r="R511" i="7"/>
  <c r="Q511" i="7"/>
  <c r="R518" i="7"/>
  <c r="S518" i="7"/>
  <c r="O518" i="7"/>
  <c r="N518" i="7"/>
  <c r="Q518" i="7"/>
  <c r="P518" i="7"/>
  <c r="P512" i="7"/>
  <c r="N512" i="7"/>
  <c r="Q512" i="7"/>
  <c r="S512" i="7"/>
  <c r="R512" i="7"/>
  <c r="O512" i="7"/>
  <c r="P520" i="7"/>
  <c r="O520" i="7"/>
  <c r="S520" i="7"/>
  <c r="Q520" i="7"/>
  <c r="R520" i="7"/>
  <c r="N520" i="7"/>
  <c r="Q528" i="7"/>
  <c r="P528" i="7"/>
  <c r="S528" i="7"/>
  <c r="O528" i="7"/>
  <c r="N528" i="7"/>
  <c r="R528" i="7"/>
  <c r="O521" i="7"/>
  <c r="N521" i="7"/>
  <c r="Q521" i="7"/>
  <c r="P521" i="7"/>
  <c r="R521" i="7"/>
  <c r="S521" i="7"/>
  <c r="P530" i="7"/>
  <c r="O530" i="7"/>
  <c r="Q530" i="7"/>
  <c r="R530" i="7"/>
  <c r="N530" i="7"/>
  <c r="S530" i="7"/>
  <c r="Q513" i="7"/>
  <c r="N513" i="7"/>
  <c r="R513" i="7"/>
  <c r="P513" i="7"/>
  <c r="S513" i="7"/>
  <c r="O513" i="7"/>
  <c r="S515" i="7"/>
  <c r="Q515" i="7"/>
  <c r="P515" i="7"/>
  <c r="R515" i="7"/>
  <c r="N515" i="7"/>
  <c r="O515" i="7"/>
  <c r="N523" i="7"/>
  <c r="O523" i="7"/>
  <c r="P523" i="7"/>
  <c r="Q523" i="7"/>
  <c r="R523" i="7"/>
  <c r="S523" i="7"/>
  <c r="N524" i="7"/>
  <c r="Q524" i="7"/>
  <c r="O524" i="7"/>
  <c r="S524" i="7"/>
  <c r="P524" i="7"/>
  <c r="R524" i="7"/>
  <c r="P529" i="7"/>
  <c r="O529" i="7"/>
  <c r="S529" i="7"/>
  <c r="R529" i="7"/>
  <c r="N529" i="7"/>
  <c r="Q529" i="7"/>
  <c r="Q517" i="7"/>
  <c r="N517" i="7"/>
  <c r="P517" i="7"/>
  <c r="S517" i="7"/>
  <c r="R517" i="7"/>
  <c r="O517" i="7"/>
  <c r="Q514" i="7"/>
  <c r="O514" i="7"/>
  <c r="P514" i="7"/>
  <c r="N514" i="7"/>
  <c r="S514" i="7"/>
  <c r="R514" i="7"/>
  <c r="R516" i="7"/>
  <c r="P516" i="7"/>
  <c r="N516" i="7"/>
  <c r="S516" i="7"/>
  <c r="O516" i="7"/>
  <c r="Q516" i="7"/>
  <c r="S519" i="7"/>
  <c r="N519" i="7"/>
  <c r="P519" i="7"/>
  <c r="O519" i="7"/>
  <c r="R519" i="7"/>
  <c r="Q519" i="7"/>
  <c r="P961" i="7"/>
  <c r="N961" i="7"/>
  <c r="Q961" i="7"/>
  <c r="S961" i="7"/>
  <c r="O961" i="7"/>
  <c r="R961" i="7"/>
  <c r="N973" i="7"/>
  <c r="Q973" i="7"/>
  <c r="O973" i="7"/>
  <c r="R973" i="7"/>
  <c r="P973" i="7"/>
  <c r="S973" i="7"/>
  <c r="P978" i="7"/>
  <c r="S978" i="7"/>
  <c r="O978" i="7"/>
  <c r="N978" i="7"/>
  <c r="Q978" i="7"/>
  <c r="R978" i="7"/>
  <c r="O982" i="7"/>
  <c r="R982" i="7"/>
  <c r="P982" i="7"/>
  <c r="Q982" i="7"/>
  <c r="S982" i="7"/>
  <c r="N982" i="7"/>
  <c r="R967" i="7"/>
  <c r="N967" i="7"/>
  <c r="Q967" i="7"/>
  <c r="O967" i="7"/>
  <c r="S967" i="7"/>
  <c r="P967" i="7"/>
  <c r="Q975" i="7"/>
  <c r="P975" i="7"/>
  <c r="S975" i="7"/>
  <c r="O975" i="7"/>
  <c r="R975" i="7"/>
  <c r="N975" i="7"/>
  <c r="R968" i="7"/>
  <c r="P968" i="7"/>
  <c r="S968" i="7"/>
  <c r="Q968" i="7"/>
  <c r="N968" i="7"/>
  <c r="O968" i="7"/>
  <c r="O976" i="7"/>
  <c r="R976" i="7"/>
  <c r="P976" i="7"/>
  <c r="N976" i="7"/>
  <c r="S976" i="7"/>
  <c r="Q976" i="7"/>
  <c r="O977" i="7"/>
  <c r="S977" i="7"/>
  <c r="N977" i="7"/>
  <c r="R977" i="7"/>
  <c r="P977" i="7"/>
  <c r="Q977" i="7"/>
  <c r="Q962" i="7"/>
  <c r="S962" i="7"/>
  <c r="O962" i="7"/>
  <c r="R962" i="7"/>
  <c r="N962" i="7"/>
  <c r="P962" i="7"/>
  <c r="Q963" i="7"/>
  <c r="P963" i="7"/>
  <c r="N963" i="7"/>
  <c r="S963" i="7"/>
  <c r="O963" i="7"/>
  <c r="R963" i="7"/>
  <c r="S971" i="7"/>
  <c r="Q971" i="7"/>
  <c r="N971" i="7"/>
  <c r="P971" i="7"/>
  <c r="R971" i="7"/>
  <c r="O971" i="7"/>
  <c r="S979" i="7"/>
  <c r="R979" i="7"/>
  <c r="Q979" i="7"/>
  <c r="O979" i="7"/>
  <c r="P979" i="7"/>
  <c r="N979" i="7"/>
  <c r="N964" i="7"/>
  <c r="S964" i="7"/>
  <c r="O964" i="7"/>
  <c r="P964" i="7"/>
  <c r="R964" i="7"/>
  <c r="Q964" i="7"/>
  <c r="O972" i="7"/>
  <c r="P972" i="7"/>
  <c r="Q972" i="7"/>
  <c r="N972" i="7"/>
  <c r="R972" i="7"/>
  <c r="S972" i="7"/>
  <c r="P980" i="7"/>
  <c r="Q980" i="7"/>
  <c r="R980" i="7"/>
  <c r="S980" i="7"/>
  <c r="N980" i="7"/>
  <c r="O980" i="7"/>
  <c r="R965" i="7"/>
  <c r="Q965" i="7"/>
  <c r="N965" i="7"/>
  <c r="S965" i="7"/>
  <c r="P965" i="7"/>
  <c r="O965" i="7"/>
  <c r="O981" i="7"/>
  <c r="P981" i="7"/>
  <c r="N981" i="7"/>
  <c r="S981" i="7"/>
  <c r="R981" i="7"/>
  <c r="Q981" i="7"/>
  <c r="O966" i="7"/>
  <c r="R966" i="7"/>
  <c r="P966" i="7"/>
  <c r="Q966" i="7"/>
  <c r="S966" i="7"/>
  <c r="N966" i="7"/>
  <c r="P974" i="7"/>
  <c r="N974" i="7"/>
  <c r="Q974" i="7"/>
  <c r="R974" i="7"/>
  <c r="S974" i="7"/>
  <c r="O974" i="7"/>
  <c r="S970" i="7"/>
  <c r="P970" i="7"/>
  <c r="R970" i="7"/>
  <c r="O970" i="7"/>
  <c r="Q970" i="7"/>
  <c r="N970" i="7"/>
  <c r="R969" i="7"/>
  <c r="O969" i="7"/>
  <c r="P969" i="7"/>
  <c r="Q969" i="7"/>
  <c r="S969" i="7"/>
  <c r="N969" i="7"/>
</calcChain>
</file>

<file path=xl/sharedStrings.xml><?xml version="1.0" encoding="utf-8"?>
<sst xmlns="http://schemas.openxmlformats.org/spreadsheetml/2006/main" count="4798" uniqueCount="632">
  <si>
    <t>Total</t>
  </si>
  <si>
    <t>Rotterdam</t>
  </si>
  <si>
    <t>Budapest</t>
  </si>
  <si>
    <t>Rome</t>
  </si>
  <si>
    <t>Hamburg</t>
  </si>
  <si>
    <t>Berlin</t>
  </si>
  <si>
    <t>Madrid</t>
  </si>
  <si>
    <t>Barcelona</t>
  </si>
  <si>
    <t>Bucharest</t>
  </si>
  <si>
    <t>Lisbon</t>
  </si>
  <si>
    <t>Stockholm</t>
  </si>
  <si>
    <t>London</t>
  </si>
  <si>
    <t>Prague</t>
  </si>
  <si>
    <t>Paris</t>
  </si>
  <si>
    <t>Brussels</t>
  </si>
  <si>
    <t>Amsterdam</t>
  </si>
  <si>
    <t>Bremen</t>
  </si>
  <si>
    <t>Munich</t>
  </si>
  <si>
    <t>Goteborg</t>
  </si>
  <si>
    <t>Antwerp</t>
  </si>
  <si>
    <t>Milan</t>
  </si>
  <si>
    <t>Sofia</t>
  </si>
  <si>
    <t>Mean</t>
  </si>
  <si>
    <t>Standard deviation</t>
  </si>
  <si>
    <t>Coefficient of variation</t>
  </si>
  <si>
    <t>MoE</t>
  </si>
  <si>
    <t>MOE%</t>
  </si>
  <si>
    <t>HGV</t>
  </si>
  <si>
    <t>LGV</t>
  </si>
  <si>
    <t>LGV Euro 0</t>
  </si>
  <si>
    <t>LGV Euro 1</t>
  </si>
  <si>
    <t>LGV Euro 2</t>
  </si>
  <si>
    <t>LGV Euro 3</t>
  </si>
  <si>
    <t>LGV Euro 4</t>
  </si>
  <si>
    <t>LGV Euro 5</t>
  </si>
  <si>
    <t>LGV Euro 6</t>
  </si>
  <si>
    <t>HGV Euro 1</t>
  </si>
  <si>
    <t>HGV Euro 2</t>
  </si>
  <si>
    <t>HGV Euro 3</t>
  </si>
  <si>
    <t>HGV Euro 4</t>
  </si>
  <si>
    <t>HGV Euro 5</t>
  </si>
  <si>
    <t>HGV Euro 6</t>
  </si>
  <si>
    <t>Full electric</t>
  </si>
  <si>
    <t>Type of vehicle Don't know</t>
  </si>
  <si>
    <t>Euro class Don't know</t>
  </si>
  <si>
    <t>Deliveries by age classes (in years)</t>
  </si>
  <si>
    <t>Vehicle-Km by age classes (in years)</t>
  </si>
  <si>
    <t>Tonne-Km by age classes (in years)</t>
  </si>
  <si>
    <t>weight of parcels (Kg) by age classes (in years)</t>
  </si>
  <si>
    <t>Load capacity (Kg) by age classes (in years)</t>
  </si>
  <si>
    <t>Fleet composition by type of vehicle</t>
  </si>
  <si>
    <t>TOTAL</t>
  </si>
  <si>
    <t>Don't Know</t>
  </si>
  <si>
    <t>Over 10</t>
  </si>
  <si>
    <t>Total Tonne-Km</t>
  </si>
  <si>
    <t>MEDIA</t>
  </si>
  <si>
    <t>Total number of parcels/trip</t>
  </si>
  <si>
    <t>vehicle-Km by type of vehicle</t>
  </si>
  <si>
    <t>Total number of Vehicle-Km/trip</t>
  </si>
  <si>
    <t>weight of parcels (in Kg) by type of vehicle</t>
  </si>
  <si>
    <t>weight of parcels  (in Kg) by Euro Class/LGV</t>
  </si>
  <si>
    <t>weight of parcels  (in Kg) by Euro Class/HGV</t>
  </si>
  <si>
    <t>Total weight of parcels/trip</t>
  </si>
  <si>
    <t>Load capacity (inKg) by type of vehicle</t>
  </si>
  <si>
    <t xml:space="preserve">Load capacity (in Kg) by Euro Class/LGV </t>
  </si>
  <si>
    <t xml:space="preserve">Load capacity (in Kg) by Euro Class/HGV </t>
  </si>
  <si>
    <t xml:space="preserve">Total Load capacity (Kg)/trip </t>
  </si>
  <si>
    <t xml:space="preserve"> Average Load Factor (Ratio between weight of parcels and load capacity)</t>
  </si>
  <si>
    <t>Deliveries by type of vehicle</t>
  </si>
  <si>
    <t>Fleet composition by Euro Class/LGV</t>
  </si>
  <si>
    <t>Fleet composition by Euro Class/HGV</t>
  </si>
  <si>
    <t>Deliveries by Euro Class/LGV</t>
  </si>
  <si>
    <t>Deliveries by Euro Class/HGV</t>
  </si>
  <si>
    <t>Parcels by type of vehicle</t>
  </si>
  <si>
    <t>Parcels by Euro Class/LGV</t>
  </si>
  <si>
    <t>Parcels by Euro Class/HGV</t>
  </si>
  <si>
    <t>vehicle-Km by Euro Class/LGV</t>
  </si>
  <si>
    <t>vehicle-Km by Euro Class/HGV</t>
  </si>
  <si>
    <t>Tonnes-Km by type of vehicle</t>
  </si>
  <si>
    <t>Tonnes-Km by Euro Class/LGV</t>
  </si>
  <si>
    <t>Tonnes-Km by Euro Class/HGV</t>
  </si>
  <si>
    <t>Cities</t>
  </si>
  <si>
    <t>City code</t>
  </si>
  <si>
    <t>Trips with "don't know" response for Q36K</t>
  </si>
  <si>
    <t>Total vehicle days</t>
  </si>
  <si>
    <t>Diesel</t>
  </si>
  <si>
    <t>Petrol</t>
  </si>
  <si>
    <t>Hybrid diesel</t>
  </si>
  <si>
    <t>Hybrid petrol</t>
  </si>
  <si>
    <t>CNG</t>
  </si>
  <si>
    <t>LNG</t>
  </si>
  <si>
    <t>Hydrogen fuel cells</t>
  </si>
  <si>
    <t xml:space="preserve"> Don't know</t>
  </si>
  <si>
    <t>Fleet composition by fuel</t>
  </si>
  <si>
    <t>LPG</t>
  </si>
  <si>
    <t>Fleet composition by fuel/LGV</t>
  </si>
  <si>
    <t>% HGV</t>
  </si>
  <si>
    <t>% LGV</t>
  </si>
  <si>
    <t>Don't know</t>
  </si>
  <si>
    <t>Fleet composition by fuel/HGV</t>
  </si>
  <si>
    <t>Deliveries by type of fuel</t>
  </si>
  <si>
    <t>Total number of deliveries/trip</t>
  </si>
  <si>
    <t>City</t>
  </si>
  <si>
    <t>Valid Ref trips</t>
  </si>
  <si>
    <t>Total CO2 (Kg)/trip</t>
  </si>
  <si>
    <t>vehicle-Km by type of fuel</t>
  </si>
  <si>
    <t>Tonnes-Km by type of fuel</t>
  </si>
  <si>
    <t>HGV Euro 0</t>
  </si>
  <si>
    <t>MoE% CO2</t>
  </si>
  <si>
    <t>Pollutant emissions per trip - overall</t>
  </si>
  <si>
    <t>Pollutant emissions per trip - valid results</t>
  </si>
  <si>
    <t>FLEET COMPOSITION</t>
  </si>
  <si>
    <t>NUMBER OF DELIVERIES</t>
  </si>
  <si>
    <t>NUMBER OF PARCELS</t>
  </si>
  <si>
    <t>VEHICLE-KM</t>
  </si>
  <si>
    <t>WEIGHT OF PARCELS</t>
  </si>
  <si>
    <t>LOAD CAPACITY</t>
  </si>
  <si>
    <t>AVERAGE LOAD FACTOR</t>
  </si>
  <si>
    <t>TONNE-KM</t>
  </si>
  <si>
    <t>POLLUTANT EMISSIONS</t>
  </si>
  <si>
    <t>Weighting procedure for removing "Don't know" answers</t>
  </si>
  <si>
    <t>MEAN</t>
  </si>
  <si>
    <t>AGGREGATED</t>
  </si>
  <si>
    <t>Nevím</t>
  </si>
  <si>
    <t>PRŮMĚR</t>
  </si>
  <si>
    <t>Nafta</t>
  </si>
  <si>
    <t>Benzín</t>
  </si>
  <si>
    <t>Celkem</t>
  </si>
  <si>
    <t>Plně elektrický</t>
  </si>
  <si>
    <t>Hybridní benzín</t>
  </si>
  <si>
    <t>Hybridní nafta</t>
  </si>
  <si>
    <t>Vodík</t>
  </si>
  <si>
    <t>Praha</t>
  </si>
  <si>
    <t>Total fuel consumed</t>
  </si>
  <si>
    <t>Total of trips</t>
  </si>
  <si>
    <t>12. Don't know</t>
  </si>
  <si>
    <t>11. Over 100</t>
  </si>
  <si>
    <t xml:space="preserve">10. 91-100 </t>
  </si>
  <si>
    <t>9. 81-90</t>
  </si>
  <si>
    <t>8. 71-80</t>
  </si>
  <si>
    <t>7. 61-70</t>
  </si>
  <si>
    <t>6. 51-60</t>
  </si>
  <si>
    <t>5. 41-50</t>
  </si>
  <si>
    <t>4. 31-40</t>
  </si>
  <si>
    <t>3. 21-30</t>
  </si>
  <si>
    <t>2. 11-20</t>
  </si>
  <si>
    <t>1. 1-10</t>
  </si>
  <si>
    <t>Percent</t>
  </si>
  <si>
    <t>Frequency</t>
  </si>
  <si>
    <t>Q36O: Quantity of fuel consumed to perform the reference trip (Liters or different measure for alternative fuels)</t>
  </si>
  <si>
    <t>Total time spent (hours)</t>
  </si>
  <si>
    <t>11. Over 10</t>
  </si>
  <si>
    <t>10. 9-10</t>
  </si>
  <si>
    <t>9. 8-9</t>
  </si>
  <si>
    <t>8. 7-8</t>
  </si>
  <si>
    <t>7. 6-7</t>
  </si>
  <si>
    <t>6. 5-6</t>
  </si>
  <si>
    <t>5. 4-5</t>
  </si>
  <si>
    <t>4. 3-4</t>
  </si>
  <si>
    <t>3. 2-3</t>
  </si>
  <si>
    <t>minus value 99 as don't know</t>
  </si>
  <si>
    <t>2.1- 2</t>
  </si>
  <si>
    <t>1. 0-1</t>
  </si>
  <si>
    <t>Q36N: Time spent to complete the reference trip including empty runs (hours)</t>
  </si>
  <si>
    <t>13. Over 300</t>
  </si>
  <si>
    <t>12. Over 200</t>
  </si>
  <si>
    <t>Conversion KM to Miles</t>
  </si>
  <si>
    <t>Q36M: Distance travelled in the reference trip (KM/MILES)</t>
  </si>
  <si>
    <t>All cities except London</t>
  </si>
  <si>
    <t>11. Over 10000</t>
  </si>
  <si>
    <t xml:space="preserve">10. 9001-1000 </t>
  </si>
  <si>
    <t>9. 8001-9000</t>
  </si>
  <si>
    <t>8. 7001-8000</t>
  </si>
  <si>
    <t>7. 6001-7000</t>
  </si>
  <si>
    <t>6. 5001-6000</t>
  </si>
  <si>
    <t>5. 4001-5000</t>
  </si>
  <si>
    <t>4. 3001-4000</t>
  </si>
  <si>
    <t>3. 2001-3000</t>
  </si>
  <si>
    <t>2. 1001-2000</t>
  </si>
  <si>
    <t>1. 1-1000</t>
  </si>
  <si>
    <t>Q36L: Total weight of parcels unloaded/loaded in the reference delivery/pick-up trip(s)</t>
  </si>
  <si>
    <t>weight in London are in Kg, no conversion applied</t>
  </si>
  <si>
    <t>Total number of parcels</t>
  </si>
  <si>
    <t>12. Don't Know</t>
  </si>
  <si>
    <t>11. Over 50</t>
  </si>
  <si>
    <t xml:space="preserve">10. 46-50 </t>
  </si>
  <si>
    <t>9. 41-45</t>
  </si>
  <si>
    <t>8. 36-40</t>
  </si>
  <si>
    <t>7. 31-35</t>
  </si>
  <si>
    <t>6. 26-30</t>
  </si>
  <si>
    <t>5. 21-25</t>
  </si>
  <si>
    <t>4. 16-20</t>
  </si>
  <si>
    <t>3. 11-15</t>
  </si>
  <si>
    <t>2. 6-10</t>
  </si>
  <si>
    <t>1. 1-5</t>
  </si>
  <si>
    <t>Q36K: Total number of parcels unloaded/loaded in the delivery/pick-up trip</t>
  </si>
  <si>
    <t>"Don't know" answers removed</t>
  </si>
  <si>
    <t>raw data</t>
  </si>
  <si>
    <t>total number of deliveries</t>
  </si>
  <si>
    <t>Q36I: Number of deliveries/pick-ups performed in the delivery/pick-up trip</t>
  </si>
  <si>
    <t>Total allowed mass</t>
  </si>
  <si>
    <t>Q36H: Maximum allowed mass (kg)(pound)</t>
  </si>
  <si>
    <t>Total load capacity</t>
  </si>
  <si>
    <t>10. 9001-10000</t>
  </si>
  <si>
    <t xml:space="preserve">Frequency: </t>
  </si>
  <si>
    <t>Q36G: Load capacity (kg) (pound)</t>
  </si>
  <si>
    <t>3. Don't Know</t>
  </si>
  <si>
    <t>2. No</t>
  </si>
  <si>
    <t>1. Yes</t>
  </si>
  <si>
    <t>Q36F: Refrigerated vehicle for temperature controlled deliveries</t>
  </si>
  <si>
    <t>Total age</t>
  </si>
  <si>
    <t>Total of trips (except "Don't know")</t>
  </si>
  <si>
    <t>13. Don't Know</t>
  </si>
  <si>
    <t>11. 10</t>
  </si>
  <si>
    <t>10. 9</t>
  </si>
  <si>
    <t>9. 8</t>
  </si>
  <si>
    <t>8. 7</t>
  </si>
  <si>
    <t>7. 6</t>
  </si>
  <si>
    <t>6. 5</t>
  </si>
  <si>
    <t>5. 4</t>
  </si>
  <si>
    <t>4. 3</t>
  </si>
  <si>
    <t>3. 2</t>
  </si>
  <si>
    <t>2. 1</t>
  </si>
  <si>
    <t>1. 0</t>
  </si>
  <si>
    <t>Q36E: Age of the vehicle (in years)</t>
  </si>
  <si>
    <t>9. Don't know</t>
  </si>
  <si>
    <t>8. Electric (no EURO class)</t>
  </si>
  <si>
    <t>Sub total per Heavy Goods Vehicles</t>
  </si>
  <si>
    <t>7. Euro 6</t>
  </si>
  <si>
    <t>6. Euro 5</t>
  </si>
  <si>
    <t>5. Euro 4</t>
  </si>
  <si>
    <t>4. Euro 3</t>
  </si>
  <si>
    <t>3. Euro 2</t>
  </si>
  <si>
    <t>2. Euro 1</t>
  </si>
  <si>
    <t>Heavy Goods Vehicles (&gt;3.5T)</t>
  </si>
  <si>
    <t>Sub total per Light Goods Vehicles</t>
  </si>
  <si>
    <t>1. Euro 0</t>
  </si>
  <si>
    <t>Light Goods Vehicles (&lt;3.5T)</t>
  </si>
  <si>
    <t>Percent per type of vehicle</t>
  </si>
  <si>
    <t>Percent out of total</t>
  </si>
  <si>
    <t>Q36D: Euro Class</t>
  </si>
  <si>
    <t>10, Don't know</t>
  </si>
  <si>
    <t>9. Hydrogen fuel cells</t>
  </si>
  <si>
    <t>8. LNG</t>
  </si>
  <si>
    <t>7.LPG</t>
  </si>
  <si>
    <t>6. CNG</t>
  </si>
  <si>
    <t>5. Full electric</t>
  </si>
  <si>
    <t>4. Hybrid petrol</t>
  </si>
  <si>
    <t>3. Hybrid diesel</t>
  </si>
  <si>
    <t>2. Petrol</t>
  </si>
  <si>
    <t>1. Diesel</t>
  </si>
  <si>
    <t>Q36C: Type of Fuel</t>
  </si>
  <si>
    <t>3. Don't know</t>
  </si>
  <si>
    <t>2. Truck</t>
  </si>
  <si>
    <t>1. Articulated</t>
  </si>
  <si>
    <t>Q36B: What kind of Heavy Goods Vehicle is this:</t>
  </si>
  <si>
    <t>2. Light Goods Vehicle (&lt; 3,5 T)</t>
  </si>
  <si>
    <t>1. Heavy Goods Vehicle (&gt; 3,5 T)</t>
  </si>
  <si>
    <t>Q36A: Type of Vehicle</t>
  </si>
  <si>
    <t>2. Pick-up</t>
  </si>
  <si>
    <t>1. Delivery</t>
  </si>
  <si>
    <t>Q360: Type of Reference Trip</t>
  </si>
  <si>
    <t>10. 10</t>
  </si>
  <si>
    <t>9. 9</t>
  </si>
  <si>
    <t>8. 8</t>
  </si>
  <si>
    <t>7. 7</t>
  </si>
  <si>
    <t>6. 6</t>
  </si>
  <si>
    <t>5. 5</t>
  </si>
  <si>
    <t>4. 4</t>
  </si>
  <si>
    <t>3. 3</t>
  </si>
  <si>
    <t>2. 2</t>
  </si>
  <si>
    <t>1. 1</t>
  </si>
  <si>
    <t>Q36Q: How many times is the reference trip replicated during the week?</t>
  </si>
  <si>
    <t>12. Other</t>
  </si>
  <si>
    <t>11. Other</t>
  </si>
  <si>
    <t>10. Road safety concerns</t>
  </si>
  <si>
    <t>9. Costs of more sustainable fleets</t>
  </si>
  <si>
    <t>8. Lack of dedicated infrastructure (e.g. for alternative fuels)</t>
  </si>
  <si>
    <t>7. Risk of losing competitiveness</t>
  </si>
  <si>
    <t>6. Lack of support from local authorities</t>
  </si>
  <si>
    <t>5. Lack of economic incentives</t>
  </si>
  <si>
    <t>4. Difficulties in coordination with other logistics operators</t>
  </si>
  <si>
    <t>3.Lack of interest</t>
  </si>
  <si>
    <t>2. Lack of internal financial resources</t>
  </si>
  <si>
    <t>1. Lack of resources or facilities to perform deliveries with hybrid or electric vehicles</t>
  </si>
  <si>
    <t>Q37C: Which of the following are the barriers that prevent the company to define  plans to reduce the environmental impacts of urban logistics?</t>
  </si>
  <si>
    <t xml:space="preserve">12. Other mobility solutions  (e.g. drones, ground drones, automated robots, etc.) </t>
  </si>
  <si>
    <t>11. Other modes of transport (please specify)</t>
  </si>
  <si>
    <t xml:space="preserve">10. Other mobility solutions (e.g. drones, ground drones, automated robots, etc.) </t>
  </si>
  <si>
    <t>9. Other modes of transport (e.g. rail, tram, barge)</t>
  </si>
  <si>
    <t>8. Organising reverse logistics operations</t>
  </si>
  <si>
    <t>7. Using parcel lockers/ pick up points</t>
  </si>
  <si>
    <t>6. Using Hubs and Consolidation Centres</t>
  </si>
  <si>
    <t>5. Performing night-time deliveries</t>
  </si>
  <si>
    <t>4. Purchasing newer vehicles, with high EURO class</t>
  </si>
  <si>
    <t>3.Purchasing cargo (e)bikes</t>
  </si>
  <si>
    <t>2. Purchasing alternative fuelled vehicles (electric, hybrid, LPG, LNG, hydrogen fuel cell)</t>
  </si>
  <si>
    <t>1. Collaborative transport orders to use spare capacity</t>
  </si>
  <si>
    <t>Q37B: Which of the following measures to address the environmental impact  of urban logistics has been adopted by your company?</t>
  </si>
  <si>
    <t>Q37A: Does your company have a plan to reduce the environmental impacts  of urban logistics?</t>
  </si>
  <si>
    <t>Median</t>
  </si>
  <si>
    <t xml:space="preserve">Frequency </t>
  </si>
  <si>
    <t xml:space="preserve">Q34B: For how many reference trips (i.e. trips having more than one stop for delivering or collecting goods) in the urban area can you provide detailed information?  </t>
  </si>
  <si>
    <t>Total of classes</t>
  </si>
  <si>
    <t>Frequency Drop/Pick-up Points</t>
  </si>
  <si>
    <t>Q33_2: How many trips per day are carried out per vehicle, on average? (Light Goods Vehicles)</t>
  </si>
  <si>
    <t>Frequency: Drop/Pick-up Points</t>
  </si>
  <si>
    <t>Q33_1: How many trips per day are carried out per vehicle, on average? (Heavy Goods Vehicles)</t>
  </si>
  <si>
    <t>Total of deliveries</t>
  </si>
  <si>
    <t>Q32: If your company delivers in the urban area or pick up goods inside the urban area and move them out of the urban area, how many deliveries at destinations within the urban area (or pick-ups from origins within the city) do  your vehicles perform per delivery trip, on average?</t>
  </si>
  <si>
    <t>11. Does not deliver in the city</t>
  </si>
  <si>
    <t>10. 91-100%</t>
  </si>
  <si>
    <t>9. 81-90%</t>
  </si>
  <si>
    <t>8. 71-80%</t>
  </si>
  <si>
    <t>7. 61-70%</t>
  </si>
  <si>
    <t>6. 51-60%</t>
  </si>
  <si>
    <t>5. 41-50%</t>
  </si>
  <si>
    <t>4. 31-40%</t>
  </si>
  <si>
    <t>3. 21-30%</t>
  </si>
  <si>
    <t>2. 11-20%</t>
  </si>
  <si>
    <t>1. 1-10%</t>
  </si>
  <si>
    <t>Q31: If your company delivers in the urban area or pick up goods inside the urban area and move them out of the urban area, what is the average loading factor of vehicles used, as a% of the max payload, during delivery or pick-up trips? Please do not consider empty trips</t>
  </si>
  <si>
    <t>Total of units</t>
  </si>
  <si>
    <t>Q30_2. Can you estimate the number of parcel lockers that your company uses?</t>
  </si>
  <si>
    <t>Q30_1 Can you estimate the number of drop points/pick up points that your company uses?</t>
  </si>
  <si>
    <t>Q29: Does your company make use of drop points/pick up points/parcel lockers within and outside the city?</t>
  </si>
  <si>
    <t xml:space="preserve">Q28: Can you estimate the number of consolidation centers your company uses? </t>
  </si>
  <si>
    <t>3. No</t>
  </si>
  <si>
    <t>2.Yes, we make use of UCC(s) in peri-urban area</t>
  </si>
  <si>
    <t>1. Yes, we make use of UCC(s) in urban area</t>
  </si>
  <si>
    <t>Q27: Does your company make use of urban consolidation centres (UCC)?</t>
  </si>
  <si>
    <t>Other</t>
  </si>
  <si>
    <t>Robots</t>
  </si>
  <si>
    <t>Ground Drones</t>
  </si>
  <si>
    <t>Drones</t>
  </si>
  <si>
    <t>Q26: Can you estimate the overall % of deliveries performed  by those other mobility solutions on the total company business?</t>
  </si>
  <si>
    <t>Q25: Does your company perform deliveries (or goods transport)  by other innovative mobility solutions (e.g. drones, ground drones, robots, etc.)?</t>
  </si>
  <si>
    <t>Barge</t>
  </si>
  <si>
    <t>Tram</t>
  </si>
  <si>
    <t>Rail</t>
  </si>
  <si>
    <t>Q24: Can you estimate the overall % of deliveries performed  by those other modes of transport on the total company business?</t>
  </si>
  <si>
    <t>Q23: Does your company perform deliveries (or goods transport)  by other modes of transport (e.g. rail, tram, barge)?</t>
  </si>
  <si>
    <t>Q22: Can you estimate the (average) the number of deliveries per powered two-wheeler over a representative working day?</t>
  </si>
  <si>
    <t>11. Don't know</t>
  </si>
  <si>
    <t xml:space="preserve">Q21: Can you estimate the overall % of deliveries performed by powered two wheelers on the total company business? </t>
  </si>
  <si>
    <t>Q20: Does your company perform deliveries by powered two-wheelers? [e.g. mopeds, motorcycles]</t>
  </si>
  <si>
    <t>Q19: Can you estimate the (average) number of deliveries per bike including cargo-bikes and e-bikes over a representative working day?</t>
  </si>
  <si>
    <t>Q18: Can you estimate the overall % of deliveries performed by bike including cargo-bikes and e-bikes on the total company business?</t>
  </si>
  <si>
    <t>Q17: Does your company perform deliveries by bike  (if any, including cargo-bikes and e-bikes)?</t>
  </si>
  <si>
    <t>Total of vehicles</t>
  </si>
  <si>
    <t>Q16: Can you give me an estimate of the number of serious accidents, with injuries, in the last year?</t>
  </si>
  <si>
    <t>Frequency (Last year: 2021)</t>
  </si>
  <si>
    <t>Frequency (Last year: 2020)</t>
  </si>
  <si>
    <t>Q15: Has any serious road accident, with injuries, occurred to the company vehicles in the last year?</t>
  </si>
  <si>
    <t>12. Over 100</t>
  </si>
  <si>
    <t xml:space="preserve">11. 91-100 </t>
  </si>
  <si>
    <t>10. 81-90</t>
  </si>
  <si>
    <t>9. 71-80</t>
  </si>
  <si>
    <t>8. 61-70</t>
  </si>
  <si>
    <t>7. 51-60</t>
  </si>
  <si>
    <t>6. 41-50</t>
  </si>
  <si>
    <t>5. 31-40</t>
  </si>
  <si>
    <t>4. 21-30</t>
  </si>
  <si>
    <t>3. 11-20</t>
  </si>
  <si>
    <t>2. 1-10</t>
  </si>
  <si>
    <t xml:space="preserve">Q14: How many of the Light goods Vehicles in your fleet are refrigerated vehicles for temperature controlled deliveries? </t>
  </si>
  <si>
    <t>4. 10 years or over</t>
  </si>
  <si>
    <t>3. 5-10 years</t>
  </si>
  <si>
    <t>2. 2-5 years</t>
  </si>
  <si>
    <t>1.0-2 years</t>
  </si>
  <si>
    <t>Q13: What is the composition of your Light Goods Vehicles  fleet by age?</t>
  </si>
  <si>
    <t>8. Electric</t>
  </si>
  <si>
    <t>7. VI</t>
  </si>
  <si>
    <t>6. V</t>
  </si>
  <si>
    <t>5. IV</t>
  </si>
  <si>
    <t>4. III</t>
  </si>
  <si>
    <t>3. II</t>
  </si>
  <si>
    <t>2. I</t>
  </si>
  <si>
    <t>1.0</t>
  </si>
  <si>
    <t>Q12: What is the composition of your Light Goods Vehicles  fleet per EURO class?</t>
  </si>
  <si>
    <t>8. LNG (Liquefied Natural Gas)</t>
  </si>
  <si>
    <t>7. LPG (Liquefied Petroleum Gas)</t>
  </si>
  <si>
    <t>6. CNG (Compressed Natural Gas)</t>
  </si>
  <si>
    <t>1.Diesel</t>
  </si>
  <si>
    <t>Percent LGV</t>
  </si>
  <si>
    <t>Q11: What is the composition of your Light Goods Vehicles fleet per fuel type?</t>
  </si>
  <si>
    <t>1. 0-10</t>
  </si>
  <si>
    <t>Percent per cities</t>
  </si>
  <si>
    <t>Frequencies per city</t>
  </si>
  <si>
    <t>Q10:  How many Light Goods Vehicles (&lt;3.5 T) do you operate in your fleet?</t>
  </si>
  <si>
    <t xml:space="preserve">Q09: How many of the Heavy goods Vehicles in your fleet are refrigerated vehicles for temperature controlled deliveries? </t>
  </si>
  <si>
    <t>Q08: What is the composition of your Heavy Goods Vehicles  fleet by age?</t>
  </si>
  <si>
    <t>Q07: What is the composition of your Heavy Goods Vehicles fleet per EURO class?</t>
  </si>
  <si>
    <t>Percent HGV</t>
  </si>
  <si>
    <t>Q06.What is the composition of your Heavy Goods Vehicles fleet per fuel type?</t>
  </si>
  <si>
    <t>Totale of units</t>
  </si>
  <si>
    <t>Percent - Tractor units</t>
  </si>
  <si>
    <t>Frequency - Trucks</t>
  </si>
  <si>
    <t>Frequency - Semitrailers</t>
  </si>
  <si>
    <t>Frequency - Tractor units</t>
  </si>
  <si>
    <t>Q05: What is the composition of your Heavy Goods Vehicles fleet in number per type of vehicle?</t>
  </si>
  <si>
    <t>Q04: How many Heavy Goods Vehicles (&gt;3.5 T)  do you operate in your fleet (trucks+articulated)?</t>
  </si>
  <si>
    <t>3. Deliveries on own account</t>
  </si>
  <si>
    <t>2. Deliveries on behalf of other logistic operators</t>
  </si>
  <si>
    <t>1. Deliveries on behalf of shippers/industries/producers</t>
  </si>
  <si>
    <t>Q03: Which business model represents the enterprise best?</t>
  </si>
  <si>
    <t xml:space="preserve">91-100% </t>
  </si>
  <si>
    <t>81-90%</t>
  </si>
  <si>
    <t>71-80%</t>
  </si>
  <si>
    <t>61-70%</t>
  </si>
  <si>
    <t>51-60%</t>
  </si>
  <si>
    <t>41-50%</t>
  </si>
  <si>
    <t>31-40%</t>
  </si>
  <si>
    <t>21-30%</t>
  </si>
  <si>
    <t>11-20%</t>
  </si>
  <si>
    <t>1-10%</t>
  </si>
  <si>
    <t>Frequency- to reach customers/work areas within the city</t>
  </si>
  <si>
    <t>Frequency - to move goods within the urban area</t>
  </si>
  <si>
    <t>Frequency - to pick up goods inside the urban area and move them out of the urban area</t>
  </si>
  <si>
    <t>Frequency - to deliver goods from outside in to the urban area</t>
  </si>
  <si>
    <t>Q02: Can you please specify the % of trips your fleet performs, by purpose.</t>
  </si>
  <si>
    <t>No/Not asked</t>
  </si>
  <si>
    <t>Yes</t>
  </si>
  <si>
    <t>Q1b. Does your company perform trips in the urban area of [City]?</t>
  </si>
  <si>
    <t>3. Both types of Vehicles</t>
  </si>
  <si>
    <t>2. only Light Goods Vehicles (&lt;3.5T)</t>
  </si>
  <si>
    <t>1. only Heavy Goods Vehicles (&gt;3.5T)</t>
  </si>
  <si>
    <t>Q01: Type of vehicle used</t>
  </si>
  <si>
    <t>Percent with supporting cities combined in large agglomerations</t>
  </si>
  <si>
    <t>Number of respondents</t>
  </si>
  <si>
    <t>Cities with pilots</t>
  </si>
  <si>
    <t xml:space="preserve">United Kingdom </t>
  </si>
  <si>
    <t xml:space="preserve">Netherlands </t>
  </si>
  <si>
    <t xml:space="preserve">Sweden </t>
  </si>
  <si>
    <t xml:space="preserve">Czechia </t>
  </si>
  <si>
    <t xml:space="preserve">Romania </t>
  </si>
  <si>
    <t xml:space="preserve">Spain </t>
  </si>
  <si>
    <t xml:space="preserve">Italy </t>
  </si>
  <si>
    <t xml:space="preserve">Germany </t>
  </si>
  <si>
    <t xml:space="preserve">France </t>
  </si>
  <si>
    <t xml:space="preserve">Portugal </t>
  </si>
  <si>
    <t xml:space="preserve">Hungary </t>
  </si>
  <si>
    <t xml:space="preserve">Bulgaria </t>
  </si>
  <si>
    <t xml:space="preserve">Belgium </t>
  </si>
  <si>
    <t>Last row of dataset</t>
  </si>
  <si>
    <t>Country with pilots</t>
  </si>
  <si>
    <t>₁</t>
  </si>
  <si>
    <t>₂</t>
  </si>
  <si>
    <t>₃</t>
  </si>
  <si>
    <t>₄</t>
  </si>
  <si>
    <t>₅</t>
  </si>
  <si>
    <t>₆</t>
  </si>
  <si>
    <t>₇</t>
  </si>
  <si>
    <t>₈</t>
  </si>
  <si>
    <t>₉</t>
  </si>
  <si>
    <t>₁₀</t>
  </si>
  <si>
    <t>₁₁</t>
  </si>
  <si>
    <t>₁₂</t>
  </si>
  <si>
    <t>₁₄</t>
  </si>
  <si>
    <t>₁₅</t>
  </si>
  <si>
    <t>₁₆</t>
  </si>
  <si>
    <t>₁₇</t>
  </si>
  <si>
    <t>₁₈</t>
  </si>
  <si>
    <t>₁₉</t>
  </si>
  <si>
    <t>₂₀</t>
  </si>
  <si>
    <t>₂₁</t>
  </si>
  <si>
    <t>₁ Brusel</t>
  </si>
  <si>
    <t>₂ Praha</t>
  </si>
  <si>
    <t>₃ Sofia</t>
  </si>
  <si>
    <t>₄ Lisabon</t>
  </si>
  <si>
    <t>₅ Bukurešť</t>
  </si>
  <si>
    <t>₆ Goteborg</t>
  </si>
  <si>
    <t>₇ Stockholm</t>
  </si>
  <si>
    <t>₈ Hamburk</t>
  </si>
  <si>
    <t>₉ Budapešť</t>
  </si>
  <si>
    <t>₁₀ Amsterdam</t>
  </si>
  <si>
    <t>₁₂ Berlín</t>
  </si>
  <si>
    <t>₁₂ Antverpy</t>
  </si>
  <si>
    <t>₁₄ Madrid</t>
  </si>
  <si>
    <t>₁₅ Mnichov</t>
  </si>
  <si>
    <t>₁₆ Londýn</t>
  </si>
  <si>
    <t>₁₇ Řím</t>
  </si>
  <si>
    <t>₁₈ Paříž</t>
  </si>
  <si>
    <t>₁₉ Milán</t>
  </si>
  <si>
    <t>₂₀ Barcelona</t>
  </si>
  <si>
    <t>₂₁ Brémy</t>
  </si>
  <si>
    <t>₁₁ Rotterdam</t>
  </si>
  <si>
    <t>Dodávky jménem přepravců / odvětví / výrobců</t>
  </si>
  <si>
    <t>Dodávky jménem jiných logistických operátorů</t>
  </si>
  <si>
    <t>Dodávky na vlastní účet</t>
  </si>
  <si>
    <t>Frekvence</t>
  </si>
  <si>
    <t>Dodání zboží zvenčí do města</t>
  </si>
  <si>
    <t>Přesun zboží v rámci města</t>
  </si>
  <si>
    <t>Vyzvednutí zboží ve městě a přesunutí mimo město</t>
  </si>
  <si>
    <t>Příjezd ke zákazníkovi nebo na místo práce ve městě</t>
  </si>
  <si>
    <t>Víc než 30</t>
  </si>
  <si>
    <t>Všechna města</t>
  </si>
  <si>
    <t>‒</t>
  </si>
  <si>
    <t xml:space="preserve">  0‒10</t>
  </si>
  <si>
    <t>11‒20</t>
  </si>
  <si>
    <t>21‒30</t>
  </si>
  <si>
    <t>₄ Budapešť</t>
  </si>
  <si>
    <t>₅ Lisabon</t>
  </si>
  <si>
    <t>₆ Madrid</t>
  </si>
  <si>
    <t>₇ Bukurešť</t>
  </si>
  <si>
    <t>₈ Brémy</t>
  </si>
  <si>
    <t>₉ Barcelona</t>
  </si>
  <si>
    <t>₁₀ Milán</t>
  </si>
  <si>
    <t>₁₁ Řím</t>
  </si>
  <si>
    <t>₁₂ Paříž</t>
  </si>
  <si>
    <t>₁₂ Stockholm</t>
  </si>
  <si>
    <t>₁₄ Londýn</t>
  </si>
  <si>
    <t>₁₅ Berlín</t>
  </si>
  <si>
    <t>₁₆ Hamburk</t>
  </si>
  <si>
    <t>₁₇ Goteborg</t>
  </si>
  <si>
    <t>₁₈ Amsterdam</t>
  </si>
  <si>
    <t>₁₉ Rotterdam</t>
  </si>
  <si>
    <t>₂₀ Mnichov</t>
  </si>
  <si>
    <t>₂₁ Antverpy</t>
  </si>
  <si>
    <t>₁ Řím</t>
  </si>
  <si>
    <t>₂ Sofia</t>
  </si>
  <si>
    <t>₃ Madrid</t>
  </si>
  <si>
    <t>₄ Bukurešť</t>
  </si>
  <si>
    <t>₅ Milán</t>
  </si>
  <si>
    <t>₆ Paříž</t>
  </si>
  <si>
    <t>₇ Mnichov</t>
  </si>
  <si>
    <t>₈ Brusel</t>
  </si>
  <si>
    <t>₉ Lisabon</t>
  </si>
  <si>
    <t>₁₀ Budapešť</t>
  </si>
  <si>
    <t>₁₁ Hamburk</t>
  </si>
  <si>
    <t>₁₂ Amsterdam</t>
  </si>
  <si>
    <t>₁₄ Barcelona</t>
  </si>
  <si>
    <t>₁₆ Goteborg</t>
  </si>
  <si>
    <t>₁₇ Brémy</t>
  </si>
  <si>
    <t>₁₈ Antverpy</t>
  </si>
  <si>
    <t>₁₉ Praha</t>
  </si>
  <si>
    <t>₂₀ Rotterdam</t>
  </si>
  <si>
    <t>₂₁ Londýn</t>
  </si>
  <si>
    <t>₁₃ Antverpy</t>
  </si>
  <si>
    <t>₁₃</t>
  </si>
  <si>
    <t>₅ Sofia</t>
  </si>
  <si>
    <t>₈ Stockholm</t>
  </si>
  <si>
    <t>₉ Goteborg</t>
  </si>
  <si>
    <t>₁₁ Madrid</t>
  </si>
  <si>
    <t>₁₄ Amsterdam</t>
  </si>
  <si>
    <t>₁₆ Rotterdam</t>
  </si>
  <si>
    <t>₂₁ Barcelona</t>
  </si>
  <si>
    <t>₂ Bukurešť</t>
  </si>
  <si>
    <t>₃ Lisabon</t>
  </si>
  <si>
    <t>₄ Praha</t>
  </si>
  <si>
    <t>₆ Budapešť</t>
  </si>
  <si>
    <t>₇ Řím</t>
  </si>
  <si>
    <t>₁₀ Antverpy</t>
  </si>
  <si>
    <t>₁₂ Hamburk</t>
  </si>
  <si>
    <t>₁₃ Milán</t>
  </si>
  <si>
    <t>₁₇ Mnichov</t>
  </si>
  <si>
    <t>₁₉ Londýn</t>
  </si>
  <si>
    <t>₂₀ Brémy</t>
  </si>
  <si>
    <t>₁ Rotterdam</t>
  </si>
  <si>
    <t>₂ Londýn</t>
  </si>
  <si>
    <t>₃ Brémy</t>
  </si>
  <si>
    <t>₄ Amsterdam</t>
  </si>
  <si>
    <t>₅ Brusel</t>
  </si>
  <si>
    <t>₆ Hamburk</t>
  </si>
  <si>
    <t>₇ Milán</t>
  </si>
  <si>
    <t>₈ Berlín</t>
  </si>
  <si>
    <t>₉ Mnichov</t>
  </si>
  <si>
    <t>₁₀ Řím</t>
  </si>
  <si>
    <t>₁₁ Lisabon</t>
  </si>
  <si>
    <t>₁₃ Madrid</t>
  </si>
  <si>
    <t>₁₄ Paříž</t>
  </si>
  <si>
    <t>₁₅ Barcelona</t>
  </si>
  <si>
    <t>₁₆ Praha</t>
  </si>
  <si>
    <t>₁₇ Sofia</t>
  </si>
  <si>
    <t>₁₈ Bukurešť</t>
  </si>
  <si>
    <t>₂₀ Budapešť</t>
  </si>
  <si>
    <t>₂₁ Goteborg</t>
  </si>
  <si>
    <t>₁₉ Antverpy</t>
  </si>
  <si>
    <t>₂₁ Amsterdam</t>
  </si>
  <si>
    <t>₁ Antverpy</t>
  </si>
  <si>
    <t>₂ Lisabon</t>
  </si>
  <si>
    <t>₄ Stockholm</t>
  </si>
  <si>
    <t>₅ Paříž</t>
  </si>
  <si>
    <t>₆ Berlín</t>
  </si>
  <si>
    <t>₇ Hamburk</t>
  </si>
  <si>
    <t>₈ Milán</t>
  </si>
  <si>
    <t>₁₀ Bukurešť</t>
  </si>
  <si>
    <t>₁₁ Brusel</t>
  </si>
  <si>
    <t>₁₂ Londýn</t>
  </si>
  <si>
    <t>₁₃ Brémy</t>
  </si>
  <si>
    <t>₁₄ Sofia</t>
  </si>
  <si>
    <t>₁₅ Praha</t>
  </si>
  <si>
    <t>₁₈ Mnichov</t>
  </si>
  <si>
    <t>Vážený průměr</t>
  </si>
  <si>
    <t>₁ Stockholm</t>
  </si>
  <si>
    <t>₅ Praha</t>
  </si>
  <si>
    <t>₉ Sofia</t>
  </si>
  <si>
    <t>₁₅ Londýn</t>
  </si>
  <si>
    <t>Ano</t>
  </si>
  <si>
    <t>Ne</t>
  </si>
  <si>
    <t>Euro 1</t>
  </si>
  <si>
    <t>Euro 3</t>
  </si>
  <si>
    <t>Euro 4</t>
  </si>
  <si>
    <t>Euro 5</t>
  </si>
  <si>
    <t>Euro 6</t>
  </si>
  <si>
    <t>Emise CO₂, kg/cesta</t>
  </si>
  <si>
    <t>Celkový počet vozokilometrů/cesta</t>
  </si>
  <si>
    <t>Variační koeficient</t>
  </si>
  <si>
    <t>Milán</t>
  </si>
  <si>
    <t>Řím</t>
  </si>
  <si>
    <t>Paříž</t>
  </si>
  <si>
    <t>Brusel</t>
  </si>
  <si>
    <t>Lisabon</t>
  </si>
  <si>
    <t>Budapešť</t>
  </si>
  <si>
    <t>Londýn</t>
  </si>
  <si>
    <t>Bukurešť</t>
  </si>
  <si>
    <t>Mnichov</t>
  </si>
  <si>
    <t>Hamburk</t>
  </si>
  <si>
    <t>Berlín</t>
  </si>
  <si>
    <t>Brémy</t>
  </si>
  <si>
    <t>Antverpy</t>
  </si>
  <si>
    <t>Emisní faktor g CO₂/km</t>
  </si>
  <si>
    <t>₂ Amsterdam</t>
  </si>
  <si>
    <t>₃ Goteborg</t>
  </si>
  <si>
    <t>₄ Brusel</t>
  </si>
  <si>
    <t>₈ Lisabon</t>
  </si>
  <si>
    <t>₁₂ Madrid</t>
  </si>
  <si>
    <t>₁₃ Mnichov</t>
  </si>
  <si>
    <t>₁₈ Hamburk</t>
  </si>
  <si>
    <t>₁₉ Budapešť</t>
  </si>
  <si>
    <t>₂₀ Antverpy</t>
  </si>
  <si>
    <t>₂₁ Paříž</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</si>
</sst>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43" formatCode="_(* #,##0.00_);_(* \(#,##0.00\);_(* &quot;-&quot;??_);_(@_)"/>
    <numFmt numFmtId="164" formatCode="_-* #,##0_-;\-* #,##0_-;_-* &quot;-&quot;??_-;_-@_-"/>
    <numFmt numFmtId="165" formatCode="0.0000%"/>
    <numFmt numFmtId="166" formatCode="0.00000%"/>
    <numFmt numFmtId="167" formatCode="0.0%"/>
    <numFmt numFmtId="168" formatCode="0.0000"/>
    <numFmt numFmtId="169" formatCode="0.000"/>
    <numFmt numFmtId="170" formatCode="0.000%"/>
    <numFmt numFmtId="171" formatCode="0.0"/>
    <numFmt numFmtId="172" formatCode="_-* #,##0.0_-;\-* #,##0.0_-;_-* &quot;-&quot;??_-;_-@_-"/>
    <numFmt numFmtId="173" formatCode="0.00000000"/>
    <numFmt numFmtId="174" formatCode="0.000000%"/>
  </numFmts>
  <fonts count="18" x14ac:knownFonts="1">
    <font>
      <sz val="11"/>
      <color theme="1"/>
      <name val="Calibri"/>
      <family val="2"/>
      <scheme val="minor"/>
    </font>
    <font>
      <sz val="11"/>
      <color theme="1"/>
      <name val="Calibri"/>
      <family val="2"/>
      <scheme val="minor"/>
    </font>
    <font>
      <b/>
      <sz val="10"/>
      <color rgb="FF000000"/>
      <name val="Arial Narrow"/>
      <family val="2"/>
    </font>
    <font>
      <sz val="10"/>
      <color theme="1"/>
      <name val="Arial Narrow"/>
      <family val="2"/>
    </font>
    <font>
      <b/>
      <sz val="10"/>
      <color theme="1"/>
      <name val="Arial Narrow"/>
      <family val="2"/>
    </font>
    <font>
      <b/>
      <sz val="10"/>
      <color rgb="FF000000"/>
      <name val="Calibri"/>
      <family val="2"/>
      <scheme val="minor"/>
    </font>
    <font>
      <b/>
      <sz val="11"/>
      <color theme="1"/>
      <name val="Calibri"/>
      <family val="2"/>
      <scheme val="minor"/>
    </font>
    <font>
      <sz val="8"/>
      <name val="Calibri"/>
      <family val="2"/>
      <scheme val="minor"/>
    </font>
    <font>
      <sz val="11"/>
      <color theme="1"/>
      <name val="Calibri"/>
      <family val="2"/>
    </font>
    <font>
      <sz val="10"/>
      <color rgb="FF000000"/>
      <name val="Arial Narrow"/>
      <family val="2"/>
    </font>
    <font>
      <sz val="11"/>
      <color theme="1"/>
      <name val="Calibri"/>
      <family val="2"/>
      <charset val="238"/>
      <scheme val="minor"/>
    </font>
    <font>
      <sz val="12"/>
      <color theme="1"/>
      <name val="Arial"/>
      <family val="2"/>
      <charset val="238"/>
    </font>
    <font>
      <sz val="10"/>
      <color rgb="FF000000"/>
      <name val="Calibri"/>
      <family val="2"/>
      <scheme val="minor"/>
    </font>
    <font>
      <sz val="10"/>
      <color rgb="FF333333"/>
      <name val="Arial Narrow"/>
      <family val="2"/>
    </font>
    <font>
      <b/>
      <sz val="10"/>
      <name val="Arial Narrow"/>
      <family val="2"/>
    </font>
    <font>
      <sz val="10"/>
      <color rgb="FF333333"/>
      <name val="Verdana"/>
      <family val="2"/>
    </font>
    <font>
      <b/>
      <sz val="10"/>
      <color theme="1"/>
      <name val="Arial Narrow"/>
      <family val="2"/>
      <charset val="238"/>
    </font>
    <font>
      <sz val="10"/>
      <color theme="1"/>
      <name val="Calibri"/>
      <family val="2"/>
      <charset val="238"/>
    </font>
  </fonts>
  <fills count="8">
    <fill>
      <patternFill patternType="none"/>
    </fill>
    <fill>
      <patternFill patternType="gray125"/>
    </fill>
    <fill>
      <patternFill patternType="solid">
        <fgColor theme="6" tint="0.39997558519241921"/>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rgb="FFFABF8F"/>
        <bgColor indexed="64"/>
      </patternFill>
    </fill>
    <fill>
      <patternFill patternType="solid">
        <fgColor rgb="FF92D050"/>
        <bgColor indexed="64"/>
      </patternFill>
    </fill>
    <fill>
      <patternFill patternType="solid">
        <fgColor rgb="FFFFFF00"/>
        <bgColor indexed="64"/>
      </patternFill>
    </fill>
  </fills>
  <borders count="2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style="medium">
        <color indexed="64"/>
      </right>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bottom/>
      <diagonal/>
    </border>
    <border>
      <left style="medium">
        <color indexed="64"/>
      </left>
      <right/>
      <top/>
      <bottom style="thin">
        <color indexed="64"/>
      </bottom>
      <diagonal/>
    </border>
    <border>
      <left/>
      <right style="medium">
        <color indexed="64"/>
      </right>
      <top style="thin">
        <color indexed="64"/>
      </top>
      <bottom style="thin">
        <color indexed="64"/>
      </bottom>
      <diagonal/>
    </border>
    <border>
      <left/>
      <right style="medium">
        <color indexed="64"/>
      </right>
      <top/>
      <bottom style="medium">
        <color indexed="64"/>
      </bottom>
      <diagonal/>
    </border>
    <border>
      <left style="medium">
        <color indexed="64"/>
      </left>
      <right style="thin">
        <color indexed="64"/>
      </right>
      <top/>
      <bottom/>
      <diagonal/>
    </border>
    <border>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s>
  <cellStyleXfs count="4">
    <xf numFmtId="0" fontId="0" fillId="0" borderId="0"/>
    <xf numFmtId="43"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cellStyleXfs>
  <cellXfs count="322">
    <xf numFmtId="0" fontId="0" fillId="0" borderId="0" xfId="0"/>
    <xf numFmtId="0" fontId="3" fillId="0" borderId="0" xfId="0" applyFont="1"/>
    <xf numFmtId="0" fontId="6" fillId="0" borderId="0" xfId="0" applyFont="1"/>
    <xf numFmtId="164" fontId="0" fillId="0" borderId="1" xfId="1" applyNumberFormat="1" applyFont="1" applyFill="1" applyBorder="1"/>
    <xf numFmtId="10" fontId="0" fillId="0" borderId="0" xfId="2" applyNumberFormat="1" applyFont="1" applyFill="1"/>
    <xf numFmtId="0" fontId="6" fillId="0" borderId="0" xfId="0" applyFont="1" applyAlignment="1">
      <alignment vertical="center" wrapText="1"/>
    </xf>
    <xf numFmtId="0" fontId="4" fillId="0" borderId="0" xfId="0" applyFont="1" applyAlignment="1">
      <alignment horizontal="center" vertical="center" wrapText="1"/>
    </xf>
    <xf numFmtId="10" fontId="0" fillId="0" borderId="0" xfId="2" applyNumberFormat="1" applyFont="1" applyFill="1" applyBorder="1"/>
    <xf numFmtId="0" fontId="0" fillId="0" borderId="0" xfId="0" applyAlignment="1">
      <alignment horizontal="center" wrapText="1"/>
    </xf>
    <xf numFmtId="164" fontId="0" fillId="0" borderId="0" xfId="0" applyNumberFormat="1"/>
    <xf numFmtId="0" fontId="4" fillId="0" borderId="1" xfId="0" applyFont="1" applyBorder="1" applyAlignment="1">
      <alignment horizontal="center" vertical="center" wrapText="1"/>
    </xf>
    <xf numFmtId="0" fontId="4" fillId="0" borderId="2" xfId="0" applyFont="1" applyBorder="1" applyAlignment="1">
      <alignment horizontal="center" vertical="center" wrapText="1"/>
    </xf>
    <xf numFmtId="0" fontId="0" fillId="0" borderId="0" xfId="0" applyAlignment="1">
      <alignment vertical="center" wrapText="1"/>
    </xf>
    <xf numFmtId="0" fontId="0" fillId="0" borderId="6" xfId="0" applyBorder="1"/>
    <xf numFmtId="0" fontId="4" fillId="0" borderId="7" xfId="0" applyFont="1" applyBorder="1" applyAlignment="1">
      <alignment horizontal="center" vertical="center" wrapText="1"/>
    </xf>
    <xf numFmtId="0" fontId="6" fillId="0" borderId="8" xfId="0" applyFont="1" applyBorder="1"/>
    <xf numFmtId="0" fontId="5" fillId="0" borderId="1" xfId="0" applyFont="1" applyBorder="1" applyAlignment="1">
      <alignment horizontal="center" vertical="center" wrapText="1"/>
    </xf>
    <xf numFmtId="0" fontId="2" fillId="0" borderId="1" xfId="0" applyFont="1" applyBorder="1" applyAlignment="1">
      <alignment horizontal="center" vertical="center" wrapText="1"/>
    </xf>
    <xf numFmtId="0" fontId="2" fillId="0" borderId="1" xfId="0" applyFont="1" applyBorder="1" applyAlignment="1">
      <alignment horizontal="center" vertical="center"/>
    </xf>
    <xf numFmtId="0" fontId="4" fillId="0" borderId="1" xfId="0" applyFont="1" applyBorder="1" applyAlignment="1">
      <alignment horizontal="center" vertical="center"/>
    </xf>
    <xf numFmtId="0" fontId="5" fillId="0" borderId="17" xfId="0" applyFont="1" applyBorder="1" applyAlignment="1">
      <alignment vertical="center" wrapText="1"/>
    </xf>
    <xf numFmtId="0" fontId="0" fillId="0" borderId="18" xfId="0" applyBorder="1" applyAlignment="1">
      <alignment horizontal="center" wrapText="1"/>
    </xf>
    <xf numFmtId="0" fontId="4" fillId="0" borderId="12" xfId="0" applyFont="1" applyBorder="1" applyAlignment="1">
      <alignment horizontal="center" vertical="center" wrapText="1"/>
    </xf>
    <xf numFmtId="0" fontId="4" fillId="0" borderId="7" xfId="0" applyFont="1" applyBorder="1" applyAlignment="1">
      <alignment horizontal="center" vertical="center"/>
    </xf>
    <xf numFmtId="0" fontId="5" fillId="0" borderId="19" xfId="0" applyFont="1" applyBorder="1" applyAlignment="1">
      <alignment vertical="center" wrapText="1"/>
    </xf>
    <xf numFmtId="0" fontId="0" fillId="0" borderId="6" xfId="0" applyBorder="1" applyAlignment="1">
      <alignment horizontal="center" wrapText="1"/>
    </xf>
    <xf numFmtId="0" fontId="0" fillId="0" borderId="0" xfId="0" applyAlignment="1">
      <alignment horizontal="center"/>
    </xf>
    <xf numFmtId="0" fontId="6" fillId="0" borderId="8" xfId="0" applyFont="1" applyBorder="1" applyAlignment="1">
      <alignment horizontal="center" vertical="center"/>
    </xf>
    <xf numFmtId="164" fontId="0" fillId="0" borderId="1" xfId="1" applyNumberFormat="1" applyFont="1" applyFill="1" applyBorder="1" applyAlignment="1">
      <alignment horizontal="center" vertical="center"/>
    </xf>
    <xf numFmtId="164" fontId="0" fillId="0" borderId="7" xfId="1" applyNumberFormat="1" applyFont="1" applyFill="1" applyBorder="1" applyAlignment="1">
      <alignment horizontal="center" vertical="center"/>
    </xf>
    <xf numFmtId="0" fontId="0" fillId="0" borderId="6" xfId="0" applyBorder="1" applyAlignment="1">
      <alignment horizontal="left" vertical="center"/>
    </xf>
    <xf numFmtId="0" fontId="6" fillId="0" borderId="8" xfId="0" applyFont="1" applyBorder="1" applyAlignment="1">
      <alignment horizontal="left" vertical="center"/>
    </xf>
    <xf numFmtId="164" fontId="0" fillId="0" borderId="20" xfId="1" applyNumberFormat="1" applyFont="1" applyFill="1" applyBorder="1" applyAlignment="1">
      <alignment horizontal="center" vertical="center"/>
    </xf>
    <xf numFmtId="0" fontId="3" fillId="0" borderId="11" xfId="0" applyFont="1" applyBorder="1" applyAlignment="1">
      <alignment horizontal="center" wrapText="1"/>
    </xf>
    <xf numFmtId="0" fontId="4" fillId="0" borderId="20" xfId="0" applyFont="1" applyBorder="1" applyAlignment="1">
      <alignment horizontal="center" vertical="center" wrapText="1"/>
    </xf>
    <xf numFmtId="10" fontId="0" fillId="0" borderId="7" xfId="2" applyNumberFormat="1" applyFont="1" applyFill="1" applyBorder="1" applyAlignment="1">
      <alignment horizontal="center" vertical="center"/>
    </xf>
    <xf numFmtId="2" fontId="0" fillId="0" borderId="1" xfId="0" applyNumberFormat="1" applyBorder="1" applyAlignment="1">
      <alignment horizontal="center" vertical="center"/>
    </xf>
    <xf numFmtId="10" fontId="0" fillId="0" borderId="13" xfId="2" applyNumberFormat="1" applyFont="1" applyFill="1" applyBorder="1" applyAlignment="1">
      <alignment horizontal="center" vertical="center"/>
    </xf>
    <xf numFmtId="164" fontId="0" fillId="0" borderId="7" xfId="1" applyNumberFormat="1" applyFont="1" applyFill="1" applyBorder="1"/>
    <xf numFmtId="164" fontId="6" fillId="0" borderId="9" xfId="1" applyNumberFormat="1" applyFont="1" applyFill="1" applyBorder="1" applyAlignment="1">
      <alignment horizontal="center" vertical="center"/>
    </xf>
    <xf numFmtId="164" fontId="6" fillId="0" borderId="10" xfId="1" applyNumberFormat="1" applyFont="1" applyFill="1" applyBorder="1" applyAlignment="1">
      <alignment horizontal="center" vertical="center"/>
    </xf>
    <xf numFmtId="164" fontId="6" fillId="0" borderId="9" xfId="0" applyNumberFormat="1" applyFont="1" applyBorder="1" applyAlignment="1">
      <alignment horizontal="center" vertical="center"/>
    </xf>
    <xf numFmtId="164" fontId="6" fillId="0" borderId="10" xfId="0" applyNumberFormat="1" applyFont="1" applyBorder="1" applyAlignment="1">
      <alignment horizontal="center" vertical="center"/>
    </xf>
    <xf numFmtId="2" fontId="6" fillId="0" borderId="9" xfId="0" applyNumberFormat="1" applyFont="1" applyBorder="1" applyAlignment="1">
      <alignment horizontal="center" vertical="center"/>
    </xf>
    <xf numFmtId="10" fontId="6" fillId="0" borderId="21" xfId="2" applyNumberFormat="1" applyFont="1" applyFill="1" applyBorder="1" applyAlignment="1">
      <alignment horizontal="center" vertical="center"/>
    </xf>
    <xf numFmtId="43" fontId="6" fillId="0" borderId="9" xfId="0" applyNumberFormat="1" applyFont="1" applyBorder="1" applyAlignment="1">
      <alignment horizontal="center" vertical="center"/>
    </xf>
    <xf numFmtId="165" fontId="6" fillId="0" borderId="10" xfId="2" applyNumberFormat="1" applyFont="1" applyFill="1" applyBorder="1" applyAlignment="1">
      <alignment horizontal="center" vertical="center"/>
    </xf>
    <xf numFmtId="164" fontId="0" fillId="0" borderId="0" xfId="0" applyNumberFormat="1" applyAlignment="1">
      <alignment horizontal="center" wrapText="1"/>
    </xf>
    <xf numFmtId="0" fontId="0" fillId="0" borderId="0" xfId="0" applyAlignment="1">
      <alignment wrapText="1"/>
    </xf>
    <xf numFmtId="0" fontId="0" fillId="0" borderId="1" xfId="0" applyBorder="1"/>
    <xf numFmtId="2" fontId="0" fillId="0" borderId="0" xfId="0" applyNumberFormat="1"/>
    <xf numFmtId="10" fontId="0" fillId="0" borderId="0" xfId="0" applyNumberFormat="1"/>
    <xf numFmtId="166" fontId="0" fillId="0" borderId="0" xfId="0" applyNumberFormat="1"/>
    <xf numFmtId="165" fontId="0" fillId="0" borderId="0" xfId="0" applyNumberFormat="1"/>
    <xf numFmtId="164" fontId="0" fillId="0" borderId="1" xfId="0" applyNumberFormat="1" applyBorder="1"/>
    <xf numFmtId="164" fontId="8" fillId="0" borderId="1" xfId="1" applyNumberFormat="1" applyFont="1" applyFill="1" applyBorder="1"/>
    <xf numFmtId="2" fontId="8" fillId="0" borderId="0" xfId="0" applyNumberFormat="1" applyFont="1"/>
    <xf numFmtId="2" fontId="9" fillId="0" borderId="0" xfId="0" applyNumberFormat="1" applyFont="1" applyAlignment="1">
      <alignment vertical="center"/>
    </xf>
    <xf numFmtId="2" fontId="9" fillId="0" borderId="0" xfId="2" applyNumberFormat="1" applyFont="1" applyFill="1" applyBorder="1"/>
    <xf numFmtId="0" fontId="5" fillId="0" borderId="1" xfId="0" applyFont="1" applyBorder="1" applyAlignment="1">
      <alignment vertical="center" wrapText="1"/>
    </xf>
    <xf numFmtId="2" fontId="0" fillId="0" borderId="1" xfId="0" applyNumberFormat="1" applyBorder="1"/>
    <xf numFmtId="10" fontId="0" fillId="0" borderId="1" xfId="0" applyNumberFormat="1" applyBorder="1"/>
    <xf numFmtId="10" fontId="0" fillId="0" borderId="1" xfId="2" applyNumberFormat="1" applyFont="1" applyFill="1" applyBorder="1" applyAlignment="1">
      <alignment horizontal="center" vertical="center"/>
    </xf>
    <xf numFmtId="0" fontId="6" fillId="0" borderId="1" xfId="0" applyFont="1" applyBorder="1"/>
    <xf numFmtId="43" fontId="6" fillId="0" borderId="1" xfId="1" applyFont="1" applyFill="1" applyBorder="1" applyAlignment="1">
      <alignment horizontal="center" vertical="center"/>
    </xf>
    <xf numFmtId="10" fontId="6" fillId="0" borderId="1" xfId="2" applyNumberFormat="1" applyFont="1" applyFill="1" applyBorder="1" applyAlignment="1">
      <alignment horizontal="center" vertical="center"/>
    </xf>
    <xf numFmtId="0" fontId="0" fillId="0" borderId="8" xfId="0" applyBorder="1"/>
    <xf numFmtId="0" fontId="0" fillId="0" borderId="7" xfId="0" applyBorder="1"/>
    <xf numFmtId="0" fontId="6" fillId="0" borderId="7" xfId="0" applyFont="1" applyBorder="1"/>
    <xf numFmtId="164" fontId="0" fillId="0" borderId="7" xfId="0" applyNumberFormat="1" applyBorder="1"/>
    <xf numFmtId="0" fontId="0" fillId="0" borderId="9" xfId="0" applyBorder="1"/>
    <xf numFmtId="0" fontId="0" fillId="0" borderId="10" xfId="0" applyBorder="1"/>
    <xf numFmtId="0" fontId="3" fillId="0" borderId="3" xfId="0" applyFont="1" applyBorder="1" applyAlignment="1">
      <alignment horizontal="center" wrapText="1"/>
    </xf>
    <xf numFmtId="0" fontId="4" fillId="0" borderId="4" xfId="0" applyFont="1" applyBorder="1" applyAlignment="1">
      <alignment horizontal="center" vertical="center" wrapText="1"/>
    </xf>
    <xf numFmtId="0" fontId="4" fillId="0" borderId="5" xfId="0" applyFont="1" applyBorder="1" applyAlignment="1">
      <alignment horizontal="center" vertical="center" wrapText="1"/>
    </xf>
    <xf numFmtId="167" fontId="0" fillId="0" borderId="1" xfId="2" applyNumberFormat="1" applyFont="1" applyFill="1" applyBorder="1" applyAlignment="1">
      <alignment horizontal="center" wrapText="1"/>
    </xf>
    <xf numFmtId="167" fontId="0" fillId="0" borderId="7" xfId="2" applyNumberFormat="1" applyFont="1" applyFill="1" applyBorder="1" applyAlignment="1">
      <alignment horizontal="center" wrapText="1"/>
    </xf>
    <xf numFmtId="167" fontId="0" fillId="0" borderId="9" xfId="2" applyNumberFormat="1" applyFont="1" applyFill="1" applyBorder="1" applyAlignment="1">
      <alignment horizontal="center" wrapText="1"/>
    </xf>
    <xf numFmtId="167" fontId="0" fillId="0" borderId="10" xfId="2" applyNumberFormat="1" applyFont="1" applyFill="1" applyBorder="1" applyAlignment="1">
      <alignment horizontal="center" wrapText="1"/>
    </xf>
    <xf numFmtId="167" fontId="0" fillId="0" borderId="1" xfId="2" applyNumberFormat="1" applyFont="1" applyFill="1" applyBorder="1"/>
    <xf numFmtId="167" fontId="0" fillId="0" borderId="7" xfId="2" applyNumberFormat="1" applyFont="1" applyFill="1" applyBorder="1"/>
    <xf numFmtId="167" fontId="0" fillId="0" borderId="9" xfId="2" applyNumberFormat="1" applyFont="1" applyFill="1" applyBorder="1"/>
    <xf numFmtId="167" fontId="0" fillId="0" borderId="10" xfId="2" applyNumberFormat="1" applyFont="1" applyFill="1" applyBorder="1"/>
    <xf numFmtId="0" fontId="5" fillId="0" borderId="6" xfId="0" applyFont="1" applyBorder="1" applyAlignment="1">
      <alignment vertical="center" wrapText="1"/>
    </xf>
    <xf numFmtId="0" fontId="0" fillId="0" borderId="22" xfId="0" applyBorder="1"/>
    <xf numFmtId="167" fontId="0" fillId="0" borderId="0" xfId="0" applyNumberFormat="1"/>
    <xf numFmtId="164" fontId="0" fillId="0" borderId="9" xfId="0" applyNumberFormat="1" applyBorder="1"/>
    <xf numFmtId="164" fontId="0" fillId="0" borderId="10" xfId="0" applyNumberFormat="1" applyBorder="1"/>
    <xf numFmtId="164" fontId="0" fillId="0" borderId="0" xfId="1" applyNumberFormat="1" applyFont="1" applyFill="1" applyBorder="1" applyAlignment="1">
      <alignment horizontal="center" vertical="center"/>
    </xf>
    <xf numFmtId="164" fontId="6" fillId="0" borderId="0" xfId="0" applyNumberFormat="1" applyFont="1" applyAlignment="1">
      <alignment horizontal="center" vertical="center"/>
    </xf>
    <xf numFmtId="0" fontId="6" fillId="0" borderId="5" xfId="0" applyFont="1" applyBorder="1"/>
    <xf numFmtId="0" fontId="0" fillId="0" borderId="5" xfId="0" applyBorder="1"/>
    <xf numFmtId="0" fontId="6" fillId="0" borderId="1" xfId="0" applyFont="1" applyBorder="1" applyAlignment="1">
      <alignment horizontal="center" vertical="center" wrapText="1"/>
    </xf>
    <xf numFmtId="0" fontId="6" fillId="0" borderId="6" xfId="0" applyFont="1" applyBorder="1" applyAlignment="1">
      <alignment vertical="center"/>
    </xf>
    <xf numFmtId="164" fontId="6" fillId="0" borderId="10" xfId="0" applyNumberFormat="1" applyFont="1" applyBorder="1"/>
    <xf numFmtId="0" fontId="6" fillId="0" borderId="0" xfId="0" applyFont="1" applyAlignment="1">
      <alignment horizontal="center" vertical="center"/>
    </xf>
    <xf numFmtId="0" fontId="4" fillId="0" borderId="6" xfId="0" applyFont="1" applyBorder="1" applyAlignment="1">
      <alignment vertical="center"/>
    </xf>
    <xf numFmtId="167" fontId="0" fillId="0" borderId="0" xfId="2" applyNumberFormat="1" applyFont="1" applyFill="1" applyBorder="1"/>
    <xf numFmtId="10" fontId="0" fillId="3" borderId="7" xfId="2" applyNumberFormat="1" applyFont="1" applyFill="1" applyBorder="1" applyAlignment="1">
      <alignment horizontal="center" vertical="center"/>
    </xf>
    <xf numFmtId="43" fontId="0" fillId="0" borderId="7" xfId="1" applyFont="1" applyFill="1" applyBorder="1"/>
    <xf numFmtId="164" fontId="0" fillId="0" borderId="9" xfId="1" applyNumberFormat="1" applyFont="1" applyFill="1" applyBorder="1" applyAlignment="1"/>
    <xf numFmtId="164" fontId="0" fillId="0" borderId="1" xfId="1" applyNumberFormat="1" applyFont="1" applyBorder="1"/>
    <xf numFmtId="164" fontId="0" fillId="0" borderId="7" xfId="1" applyNumberFormat="1" applyFont="1" applyBorder="1"/>
    <xf numFmtId="164" fontId="0" fillId="0" borderId="10" xfId="1" applyNumberFormat="1" applyFont="1" applyFill="1" applyBorder="1" applyAlignment="1"/>
    <xf numFmtId="168" fontId="0" fillId="0" borderId="1" xfId="0" applyNumberFormat="1" applyBorder="1"/>
    <xf numFmtId="169" fontId="0" fillId="0" borderId="1" xfId="0" applyNumberFormat="1" applyBorder="1"/>
    <xf numFmtId="1" fontId="0" fillId="0" borderId="1" xfId="0" applyNumberFormat="1" applyBorder="1"/>
    <xf numFmtId="1" fontId="0" fillId="0" borderId="7" xfId="0" applyNumberFormat="1" applyBorder="1"/>
    <xf numFmtId="165" fontId="0" fillId="0" borderId="7" xfId="0" applyNumberFormat="1" applyBorder="1"/>
    <xf numFmtId="170" fontId="0" fillId="0" borderId="7" xfId="2" applyNumberFormat="1" applyFont="1" applyFill="1" applyBorder="1"/>
    <xf numFmtId="165" fontId="0" fillId="0" borderId="7" xfId="2" applyNumberFormat="1" applyFont="1" applyFill="1" applyBorder="1"/>
    <xf numFmtId="164" fontId="8" fillId="0" borderId="1" xfId="0" applyNumberFormat="1" applyFont="1" applyBorder="1"/>
    <xf numFmtId="164" fontId="8" fillId="0" borderId="7" xfId="1" applyNumberFormat="1" applyFont="1" applyFill="1" applyBorder="1"/>
    <xf numFmtId="170" fontId="0" fillId="0" borderId="7" xfId="2" applyNumberFormat="1" applyFont="1" applyFill="1" applyBorder="1" applyAlignment="1">
      <alignment horizontal="right"/>
    </xf>
    <xf numFmtId="170" fontId="0" fillId="0" borderId="7" xfId="2" applyNumberFormat="1" applyFont="1" applyFill="1" applyBorder="1" applyAlignment="1">
      <alignment horizontal="right" vertical="center"/>
    </xf>
    <xf numFmtId="164" fontId="6" fillId="0" borderId="0" xfId="1" applyNumberFormat="1" applyFont="1" applyFill="1" applyBorder="1" applyAlignment="1">
      <alignment horizontal="center" vertical="center"/>
    </xf>
    <xf numFmtId="169" fontId="6" fillId="0" borderId="9" xfId="1" applyNumberFormat="1" applyFont="1" applyFill="1" applyBorder="1" applyAlignment="1">
      <alignment horizontal="center" vertical="center"/>
    </xf>
    <xf numFmtId="169" fontId="6" fillId="0" borderId="10" xfId="2" applyNumberFormat="1" applyFont="1" applyFill="1" applyBorder="1" applyAlignment="1">
      <alignment horizontal="center" vertical="center"/>
    </xf>
    <xf numFmtId="2" fontId="0" fillId="0" borderId="9" xfId="0" applyNumberFormat="1" applyBorder="1"/>
    <xf numFmtId="167" fontId="0" fillId="0" borderId="7" xfId="0" applyNumberFormat="1" applyBorder="1"/>
    <xf numFmtId="167" fontId="0" fillId="0" borderId="10" xfId="0" applyNumberFormat="1" applyBorder="1"/>
    <xf numFmtId="167" fontId="0" fillId="0" borderId="9" xfId="0" applyNumberFormat="1" applyBorder="1"/>
    <xf numFmtId="10" fontId="0" fillId="0" borderId="7" xfId="2" applyNumberFormat="1" applyFont="1" applyFill="1" applyBorder="1"/>
    <xf numFmtId="10" fontId="0" fillId="0" borderId="10" xfId="2" applyNumberFormat="1" applyFont="1" applyFill="1" applyBorder="1"/>
    <xf numFmtId="43" fontId="0" fillId="0" borderId="0" xfId="0" applyNumberFormat="1"/>
    <xf numFmtId="10" fontId="0" fillId="4" borderId="7" xfId="2" applyNumberFormat="1" applyFont="1" applyFill="1" applyBorder="1"/>
    <xf numFmtId="2" fontId="0" fillId="5" borderId="1" xfId="0" applyNumberFormat="1" applyFill="1" applyBorder="1"/>
    <xf numFmtId="0" fontId="6" fillId="0" borderId="14" xfId="0" applyFont="1" applyBorder="1" applyAlignment="1">
      <alignment horizontal="center"/>
    </xf>
    <xf numFmtId="0" fontId="6" fillId="0" borderId="15" xfId="0" applyFont="1" applyBorder="1" applyAlignment="1">
      <alignment horizontal="center"/>
    </xf>
    <xf numFmtId="0" fontId="6" fillId="0" borderId="16" xfId="0" applyFont="1" applyBorder="1" applyAlignment="1">
      <alignment horizontal="center"/>
    </xf>
    <xf numFmtId="0" fontId="6" fillId="0" borderId="6" xfId="0" applyFont="1" applyBorder="1"/>
    <xf numFmtId="171" fontId="0" fillId="0" borderId="1" xfId="2" applyNumberFormat="1" applyFont="1" applyFill="1" applyBorder="1" applyAlignment="1">
      <alignment horizontal="center" wrapText="1"/>
    </xf>
    <xf numFmtId="171" fontId="0" fillId="0" borderId="7" xfId="2" applyNumberFormat="1" applyFont="1" applyFill="1" applyBorder="1" applyAlignment="1">
      <alignment horizontal="center" wrapText="1"/>
    </xf>
    <xf numFmtId="171" fontId="0" fillId="0" borderId="9" xfId="2" applyNumberFormat="1" applyFont="1" applyFill="1" applyBorder="1" applyAlignment="1">
      <alignment horizontal="center" wrapText="1"/>
    </xf>
    <xf numFmtId="171" fontId="0" fillId="0" borderId="10" xfId="2" applyNumberFormat="1" applyFont="1" applyFill="1" applyBorder="1" applyAlignment="1">
      <alignment horizontal="center" wrapText="1"/>
    </xf>
    <xf numFmtId="0" fontId="10" fillId="0" borderId="6" xfId="0" applyFont="1" applyBorder="1"/>
    <xf numFmtId="1" fontId="0" fillId="0" borderId="1" xfId="2" applyNumberFormat="1" applyFont="1" applyFill="1" applyBorder="1"/>
    <xf numFmtId="1" fontId="0" fillId="0" borderId="9" xfId="2" applyNumberFormat="1" applyFont="1" applyFill="1" applyBorder="1"/>
    <xf numFmtId="1" fontId="0" fillId="0" borderId="10" xfId="0" applyNumberFormat="1" applyBorder="1"/>
    <xf numFmtId="171" fontId="0" fillId="0" borderId="1" xfId="2" applyNumberFormat="1" applyFont="1" applyFill="1" applyBorder="1"/>
    <xf numFmtId="171" fontId="0" fillId="0" borderId="0" xfId="0" applyNumberFormat="1"/>
    <xf numFmtId="1" fontId="0" fillId="0" borderId="0" xfId="0" applyNumberFormat="1"/>
    <xf numFmtId="0" fontId="11" fillId="0" borderId="0" xfId="0" applyFont="1"/>
    <xf numFmtId="0" fontId="0" fillId="2" borderId="0" xfId="0" applyFill="1" applyAlignment="1">
      <alignment vertical="center"/>
    </xf>
    <xf numFmtId="169" fontId="0" fillId="0" borderId="9" xfId="0" applyNumberFormat="1" applyBorder="1"/>
    <xf numFmtId="2" fontId="6" fillId="0" borderId="1" xfId="0" applyNumberFormat="1" applyFont="1" applyBorder="1" applyAlignment="1">
      <alignment horizontal="center" vertical="center"/>
    </xf>
    <xf numFmtId="10" fontId="6" fillId="0" borderId="7" xfId="2" applyNumberFormat="1" applyFont="1" applyFill="1" applyBorder="1" applyAlignment="1">
      <alignment horizontal="center" vertical="center"/>
    </xf>
    <xf numFmtId="165" fontId="0" fillId="0" borderId="10" xfId="2" applyNumberFormat="1" applyFont="1" applyFill="1" applyBorder="1"/>
    <xf numFmtId="10" fontId="0" fillId="0" borderId="9" xfId="2" applyNumberFormat="1" applyFont="1" applyFill="1" applyBorder="1" applyAlignment="1">
      <alignment horizontal="center" vertical="center"/>
    </xf>
    <xf numFmtId="10" fontId="0" fillId="0" borderId="10" xfId="2" applyNumberFormat="1" applyFont="1" applyFill="1" applyBorder="1" applyAlignment="1">
      <alignment horizontal="center" vertical="center"/>
    </xf>
    <xf numFmtId="1" fontId="0" fillId="0" borderId="1" xfId="2" applyNumberFormat="1" applyFont="1" applyFill="1" applyBorder="1" applyAlignment="1">
      <alignment horizontal="center" wrapText="1"/>
    </xf>
    <xf numFmtId="1" fontId="0" fillId="0" borderId="7" xfId="2" applyNumberFormat="1" applyFont="1" applyFill="1" applyBorder="1" applyAlignment="1">
      <alignment horizontal="center" wrapText="1"/>
    </xf>
    <xf numFmtId="1" fontId="0" fillId="0" borderId="9" xfId="2" applyNumberFormat="1" applyFont="1" applyFill="1" applyBorder="1" applyAlignment="1">
      <alignment horizontal="center" wrapText="1"/>
    </xf>
    <xf numFmtId="1" fontId="0" fillId="0" borderId="10" xfId="2" applyNumberFormat="1" applyFont="1" applyFill="1" applyBorder="1" applyAlignment="1">
      <alignment horizontal="center" wrapText="1"/>
    </xf>
    <xf numFmtId="10" fontId="3" fillId="0" borderId="1" xfId="0" applyNumberFormat="1" applyFont="1" applyBorder="1" applyAlignment="1">
      <alignment vertical="center"/>
    </xf>
    <xf numFmtId="2" fontId="3" fillId="0" borderId="1" xfId="0" applyNumberFormat="1" applyFont="1" applyBorder="1" applyAlignment="1">
      <alignment vertical="center"/>
    </xf>
    <xf numFmtId="0" fontId="3" fillId="0" borderId="1" xfId="0" applyFont="1" applyBorder="1" applyAlignment="1">
      <alignment vertical="center"/>
    </xf>
    <xf numFmtId="0" fontId="3" fillId="0" borderId="2" xfId="0" applyFont="1" applyBorder="1" applyAlignment="1">
      <alignment vertical="center"/>
    </xf>
    <xf numFmtId="0" fontId="9" fillId="0" borderId="1" xfId="0" applyFont="1" applyBorder="1" applyAlignment="1">
      <alignment vertical="center"/>
    </xf>
    <xf numFmtId="1" fontId="3" fillId="0" borderId="0" xfId="0" applyNumberFormat="1" applyFont="1" applyAlignment="1">
      <alignment horizontal="center" vertical="center"/>
    </xf>
    <xf numFmtId="0" fontId="3" fillId="0" borderId="0" xfId="0" applyFont="1" applyAlignment="1">
      <alignment horizontal="left" vertical="center"/>
    </xf>
    <xf numFmtId="167" fontId="3" fillId="0" borderId="1" xfId="0" applyNumberFormat="1" applyFont="1" applyBorder="1" applyAlignment="1">
      <alignment vertical="center"/>
    </xf>
    <xf numFmtId="167" fontId="3" fillId="0" borderId="1" xfId="0" applyNumberFormat="1" applyFont="1" applyBorder="1" applyAlignment="1">
      <alignment horizontal="center" vertical="center"/>
    </xf>
    <xf numFmtId="1" fontId="3" fillId="0" borderId="1" xfId="0" applyNumberFormat="1" applyFont="1" applyBorder="1" applyAlignment="1">
      <alignment horizontal="right" vertical="center"/>
    </xf>
    <xf numFmtId="1" fontId="3" fillId="0" borderId="1" xfId="0" applyNumberFormat="1" applyFont="1" applyBorder="1" applyAlignment="1">
      <alignment vertical="center"/>
    </xf>
    <xf numFmtId="0" fontId="3" fillId="0" borderId="1" xfId="0" applyFont="1" applyBorder="1" applyAlignment="1">
      <alignment horizontal="left" vertical="center"/>
    </xf>
    <xf numFmtId="0" fontId="9" fillId="0" borderId="0" xfId="0" applyFont="1" applyAlignment="1">
      <alignment horizontal="left" vertical="center"/>
    </xf>
    <xf numFmtId="0" fontId="9" fillId="0" borderId="1" xfId="0" applyFont="1" applyBorder="1" applyAlignment="1">
      <alignment horizontal="left" vertical="center"/>
    </xf>
    <xf numFmtId="167" fontId="3" fillId="0" borderId="0" xfId="0" applyNumberFormat="1" applyFont="1" applyAlignment="1">
      <alignment vertical="center"/>
    </xf>
    <xf numFmtId="1" fontId="3" fillId="0" borderId="0" xfId="0" applyNumberFormat="1" applyFont="1" applyAlignment="1">
      <alignment vertical="center"/>
    </xf>
    <xf numFmtId="0" fontId="3" fillId="0" borderId="0" xfId="0" applyFont="1" applyAlignment="1">
      <alignment vertical="center"/>
    </xf>
    <xf numFmtId="164" fontId="3" fillId="0" borderId="1" xfId="1" applyNumberFormat="1" applyFont="1" applyFill="1" applyBorder="1" applyAlignment="1">
      <alignment vertical="center"/>
    </xf>
    <xf numFmtId="0" fontId="3" fillId="3" borderId="24" xfId="0" applyFont="1" applyFill="1" applyBorder="1" applyAlignment="1">
      <alignment horizontal="center"/>
    </xf>
    <xf numFmtId="0" fontId="3" fillId="3" borderId="25" xfId="0" applyFont="1" applyFill="1" applyBorder="1" applyAlignment="1">
      <alignment horizontal="center"/>
    </xf>
    <xf numFmtId="9" fontId="3" fillId="0" borderId="1" xfId="2" applyFont="1" applyBorder="1" applyAlignment="1">
      <alignment vertical="center"/>
    </xf>
    <xf numFmtId="164" fontId="3" fillId="0" borderId="1" xfId="1" applyNumberFormat="1" applyFont="1" applyBorder="1" applyAlignment="1">
      <alignment vertical="center"/>
    </xf>
    <xf numFmtId="0" fontId="9" fillId="0" borderId="0" xfId="0" applyFont="1" applyAlignment="1">
      <alignment vertical="center"/>
    </xf>
    <xf numFmtId="9" fontId="3" fillId="0" borderId="0" xfId="2" applyFont="1" applyBorder="1" applyAlignment="1">
      <alignment vertical="center"/>
    </xf>
    <xf numFmtId="10" fontId="3" fillId="0" borderId="0" xfId="0" applyNumberFormat="1" applyFont="1" applyAlignment="1">
      <alignment vertical="center"/>
    </xf>
    <xf numFmtId="10" fontId="3" fillId="0" borderId="1" xfId="2" applyNumberFormat="1" applyFont="1" applyBorder="1" applyAlignment="1">
      <alignment vertical="center"/>
    </xf>
    <xf numFmtId="10" fontId="3" fillId="0" borderId="1" xfId="2" applyNumberFormat="1" applyFont="1" applyFill="1" applyBorder="1" applyAlignment="1">
      <alignment vertical="center"/>
    </xf>
    <xf numFmtId="0" fontId="13" fillId="0" borderId="1" xfId="0" applyFont="1" applyBorder="1" applyAlignment="1">
      <alignment vertical="center"/>
    </xf>
    <xf numFmtId="9" fontId="3" fillId="0" borderId="0" xfId="2" applyFont="1" applyFill="1" applyBorder="1" applyAlignment="1">
      <alignment vertical="center"/>
    </xf>
    <xf numFmtId="0" fontId="13" fillId="0" borderId="0" xfId="0" applyFont="1" applyAlignment="1">
      <alignment vertical="center"/>
    </xf>
    <xf numFmtId="9" fontId="3" fillId="0" borderId="0" xfId="0" applyNumberFormat="1" applyFont="1" applyAlignment="1">
      <alignment vertical="center"/>
    </xf>
    <xf numFmtId="10" fontId="16" fillId="0" borderId="1" xfId="0" applyNumberFormat="1" applyFont="1" applyBorder="1" applyAlignment="1">
      <alignment vertical="center"/>
    </xf>
    <xf numFmtId="0" fontId="3" fillId="0" borderId="23" xfId="0" applyFont="1" applyBorder="1"/>
    <xf numFmtId="0" fontId="3" fillId="3" borderId="25" xfId="0" applyFont="1" applyFill="1" applyBorder="1"/>
    <xf numFmtId="0" fontId="3" fillId="3" borderId="26" xfId="0" applyFont="1" applyFill="1" applyBorder="1"/>
    <xf numFmtId="0" fontId="3" fillId="3" borderId="24" xfId="0" applyFont="1" applyFill="1" applyBorder="1"/>
    <xf numFmtId="0" fontId="3" fillId="7" borderId="23" xfId="0" applyFont="1" applyFill="1" applyBorder="1"/>
    <xf numFmtId="10" fontId="3" fillId="6" borderId="23" xfId="2" applyNumberFormat="1" applyFont="1" applyFill="1" applyBorder="1" applyAlignment="1"/>
    <xf numFmtId="0" fontId="2" fillId="0" borderId="1" xfId="0" applyFont="1" applyBorder="1" applyAlignment="1">
      <alignment vertical="center"/>
    </xf>
    <xf numFmtId="172" fontId="2" fillId="0" borderId="1" xfId="1" applyNumberFormat="1" applyFont="1" applyBorder="1" applyAlignment="1">
      <alignment horizontal="right" vertical="center"/>
    </xf>
    <xf numFmtId="10" fontId="9" fillId="0" borderId="1" xfId="1" applyNumberFormat="1" applyFont="1" applyBorder="1" applyAlignment="1">
      <alignment horizontal="right" vertical="center"/>
    </xf>
    <xf numFmtId="10" fontId="3" fillId="0" borderId="0" xfId="0" applyNumberFormat="1" applyFont="1"/>
    <xf numFmtId="0" fontId="2" fillId="0" borderId="0" xfId="0" applyFont="1" applyAlignment="1">
      <alignment vertical="top"/>
    </xf>
    <xf numFmtId="0" fontId="2" fillId="0" borderId="0" xfId="0" applyFont="1" applyAlignment="1">
      <alignment horizontal="center" vertical="top"/>
    </xf>
    <xf numFmtId="172" fontId="2" fillId="0" borderId="0" xfId="1" applyNumberFormat="1" applyFont="1" applyBorder="1" applyAlignment="1">
      <alignment horizontal="right" vertical="top"/>
    </xf>
    <xf numFmtId="0" fontId="9" fillId="0" borderId="0" xfId="0" applyFont="1" applyAlignment="1">
      <alignment vertical="top"/>
    </xf>
    <xf numFmtId="10" fontId="9" fillId="0" borderId="0" xfId="1" applyNumberFormat="1" applyFont="1" applyBorder="1" applyAlignment="1">
      <alignment horizontal="right" vertical="top"/>
    </xf>
    <xf numFmtId="9" fontId="9" fillId="0" borderId="1" xfId="2" applyFont="1" applyBorder="1" applyAlignment="1">
      <alignment vertical="center"/>
    </xf>
    <xf numFmtId="9" fontId="9" fillId="0" borderId="0" xfId="2" applyFont="1" applyBorder="1" applyAlignment="1">
      <alignment vertical="top"/>
    </xf>
    <xf numFmtId="10" fontId="9" fillId="0" borderId="1" xfId="1" applyNumberFormat="1" applyFont="1" applyBorder="1" applyAlignment="1">
      <alignment horizontal="center" vertical="center"/>
    </xf>
    <xf numFmtId="10" fontId="3" fillId="0" borderId="1" xfId="0" applyNumberFormat="1" applyFont="1" applyBorder="1"/>
    <xf numFmtId="172" fontId="2" fillId="0" borderId="0" xfId="1" applyNumberFormat="1" applyFont="1" applyFill="1" applyBorder="1" applyAlignment="1">
      <alignment horizontal="right" vertical="top"/>
    </xf>
    <xf numFmtId="0" fontId="15" fillId="0" borderId="0" xfId="0" applyFont="1" applyAlignment="1">
      <alignment horizontal="justify" vertical="center"/>
    </xf>
    <xf numFmtId="10" fontId="9" fillId="0" borderId="0" xfId="1" applyNumberFormat="1" applyFont="1" applyFill="1" applyBorder="1" applyAlignment="1">
      <alignment horizontal="right" vertical="center"/>
    </xf>
    <xf numFmtId="9" fontId="15" fillId="0" borderId="0" xfId="0" applyNumberFormat="1" applyFont="1" applyAlignment="1">
      <alignment horizontal="justify" vertical="center"/>
    </xf>
    <xf numFmtId="2" fontId="3" fillId="0" borderId="0" xfId="0" applyNumberFormat="1" applyFont="1"/>
    <xf numFmtId="9" fontId="9" fillId="0" borderId="0" xfId="0" applyNumberFormat="1" applyFont="1" applyAlignment="1">
      <alignment vertical="center"/>
    </xf>
    <xf numFmtId="0" fontId="4" fillId="0" borderId="1" xfId="0" applyFont="1" applyBorder="1" applyAlignment="1">
      <alignment vertical="center"/>
    </xf>
    <xf numFmtId="10" fontId="9" fillId="0" borderId="0" xfId="1" applyNumberFormat="1" applyFont="1" applyFill="1" applyBorder="1" applyAlignment="1">
      <alignment horizontal="right" vertical="top"/>
    </xf>
    <xf numFmtId="43" fontId="3" fillId="0" borderId="0" xfId="1" applyFont="1" applyFill="1" applyBorder="1" applyAlignment="1"/>
    <xf numFmtId="9" fontId="3" fillId="0" borderId="0" xfId="2" applyFont="1" applyFill="1" applyBorder="1" applyAlignment="1"/>
    <xf numFmtId="9" fontId="3" fillId="0" borderId="0" xfId="2" applyFont="1" applyBorder="1" applyAlignment="1"/>
    <xf numFmtId="174" fontId="3" fillId="0" borderId="0" xfId="2" applyNumberFormat="1" applyFont="1" applyFill="1" applyBorder="1" applyAlignment="1"/>
    <xf numFmtId="173" fontId="3" fillId="0" borderId="0" xfId="0" applyNumberFormat="1" applyFont="1"/>
    <xf numFmtId="10" fontId="3" fillId="0" borderId="0" xfId="2" applyNumberFormat="1" applyFont="1" applyFill="1" applyBorder="1" applyAlignment="1"/>
    <xf numFmtId="0" fontId="2" fillId="0" borderId="1" xfId="0" applyFont="1" applyBorder="1" applyAlignment="1">
      <alignment horizontal="left" vertical="center"/>
    </xf>
    <xf numFmtId="9" fontId="2" fillId="0" borderId="1" xfId="0" applyNumberFormat="1" applyFont="1" applyBorder="1" applyAlignment="1">
      <alignment horizontal="left" vertical="center"/>
    </xf>
    <xf numFmtId="1" fontId="3" fillId="0" borderId="0" xfId="0" applyNumberFormat="1" applyFont="1"/>
    <xf numFmtId="0" fontId="3" fillId="0" borderId="0" xfId="2" applyNumberFormat="1" applyFont="1" applyFill="1" applyBorder="1" applyAlignment="1"/>
    <xf numFmtId="0" fontId="3" fillId="0" borderId="1" xfId="0" applyFont="1" applyBorder="1"/>
    <xf numFmtId="2" fontId="16" fillId="0" borderId="1" xfId="0" applyNumberFormat="1" applyFont="1" applyBorder="1"/>
    <xf numFmtId="2" fontId="3" fillId="0" borderId="1" xfId="0" applyNumberFormat="1" applyFont="1" applyBorder="1"/>
    <xf numFmtId="9" fontId="3" fillId="0" borderId="1" xfId="2" applyFont="1" applyBorder="1" applyAlignment="1"/>
    <xf numFmtId="10" fontId="4" fillId="0" borderId="1" xfId="0" applyNumberFormat="1" applyFont="1" applyBorder="1"/>
    <xf numFmtId="0" fontId="2" fillId="0" borderId="1" xfId="0" applyFont="1" applyBorder="1" applyAlignment="1">
      <alignment horizontal="center" vertical="top"/>
    </xf>
    <xf numFmtId="172" fontId="2" fillId="0" borderId="1" xfId="1" applyNumberFormat="1" applyFont="1" applyBorder="1" applyAlignment="1">
      <alignment horizontal="right" vertical="top"/>
    </xf>
    <xf numFmtId="0" fontId="4" fillId="0" borderId="0" xfId="0" applyFont="1"/>
    <xf numFmtId="0" fontId="9" fillId="0" borderId="1" xfId="0" applyFont="1" applyBorder="1" applyAlignment="1">
      <alignment vertical="top"/>
    </xf>
    <xf numFmtId="1" fontId="3" fillId="0" borderId="1" xfId="0" applyNumberFormat="1" applyFont="1" applyBorder="1"/>
    <xf numFmtId="10" fontId="9" fillId="0" borderId="1" xfId="1" applyNumberFormat="1" applyFont="1" applyBorder="1" applyAlignment="1">
      <alignment horizontal="right" vertical="top"/>
    </xf>
    <xf numFmtId="167" fontId="3" fillId="0" borderId="1" xfId="0" applyNumberFormat="1" applyFont="1" applyBorder="1"/>
    <xf numFmtId="167" fontId="3" fillId="0" borderId="0" xfId="0" applyNumberFormat="1" applyFont="1"/>
    <xf numFmtId="0" fontId="4" fillId="0" borderId="1" xfId="0" applyFont="1" applyBorder="1"/>
    <xf numFmtId="0" fontId="2" fillId="0" borderId="1" xfId="0" applyFont="1" applyBorder="1" applyAlignment="1">
      <alignment vertical="top"/>
    </xf>
    <xf numFmtId="172" fontId="2" fillId="0" borderId="1" xfId="1" applyNumberFormat="1" applyFont="1" applyBorder="1" applyAlignment="1">
      <alignment vertical="top"/>
    </xf>
    <xf numFmtId="10" fontId="4" fillId="0" borderId="1" xfId="0" applyNumberFormat="1" applyFont="1" applyBorder="1" applyAlignment="1">
      <alignment vertical="center"/>
    </xf>
    <xf numFmtId="10" fontId="3" fillId="0" borderId="0" xfId="2" applyNumberFormat="1" applyFont="1" applyBorder="1" applyAlignment="1"/>
    <xf numFmtId="2" fontId="3" fillId="0" borderId="1" xfId="1" applyNumberFormat="1" applyFont="1" applyBorder="1" applyAlignment="1"/>
    <xf numFmtId="1" fontId="3" fillId="0" borderId="28" xfId="0" applyNumberFormat="1" applyFont="1" applyBorder="1"/>
    <xf numFmtId="9" fontId="3" fillId="0" borderId="0" xfId="0" applyNumberFormat="1" applyFont="1"/>
    <xf numFmtId="9" fontId="4" fillId="0" borderId="1" xfId="2" applyFont="1" applyBorder="1" applyAlignment="1"/>
    <xf numFmtId="10" fontId="3" fillId="0" borderId="27" xfId="2" applyNumberFormat="1" applyFont="1" applyFill="1" applyBorder="1" applyAlignment="1"/>
    <xf numFmtId="10" fontId="3" fillId="0" borderId="27" xfId="0" applyNumberFormat="1" applyFont="1" applyBorder="1"/>
    <xf numFmtId="0" fontId="14" fillId="0" borderId="1" xfId="0" applyFont="1" applyBorder="1" applyAlignment="1">
      <alignment vertical="center"/>
    </xf>
    <xf numFmtId="172" fontId="3" fillId="0" borderId="0" xfId="0" applyNumberFormat="1" applyFont="1"/>
    <xf numFmtId="172" fontId="2" fillId="0" borderId="1" xfId="1" applyNumberFormat="1" applyFont="1" applyBorder="1" applyAlignment="1">
      <alignment horizontal="center" vertical="center"/>
    </xf>
    <xf numFmtId="9" fontId="9" fillId="0" borderId="1" xfId="2" applyFont="1" applyBorder="1" applyAlignment="1">
      <alignment horizontal="left" vertical="center"/>
    </xf>
    <xf numFmtId="0" fontId="5" fillId="0" borderId="1" xfId="0" applyFont="1" applyBorder="1" applyAlignment="1">
      <alignment vertical="center"/>
    </xf>
    <xf numFmtId="43" fontId="3" fillId="0" borderId="0" xfId="1" applyFont="1" applyBorder="1" applyAlignment="1"/>
    <xf numFmtId="164" fontId="3" fillId="0" borderId="1" xfId="1" applyNumberFormat="1" applyFont="1" applyBorder="1" applyAlignment="1"/>
    <xf numFmtId="164" fontId="3" fillId="0" borderId="0" xfId="1" applyNumberFormat="1" applyFont="1" applyBorder="1" applyAlignment="1"/>
    <xf numFmtId="10" fontId="9" fillId="0" borderId="1" xfId="1" applyNumberFormat="1" applyFont="1" applyFill="1" applyBorder="1" applyAlignment="1">
      <alignment horizontal="right" vertical="center"/>
    </xf>
    <xf numFmtId="172" fontId="2" fillId="0" borderId="1" xfId="1" applyNumberFormat="1" applyFont="1" applyFill="1" applyBorder="1" applyAlignment="1">
      <alignment horizontal="right" vertical="center"/>
    </xf>
    <xf numFmtId="10" fontId="9" fillId="0" borderId="24" xfId="1" applyNumberFormat="1" applyFont="1" applyFill="1" applyBorder="1" applyAlignment="1">
      <alignment horizontal="right" vertical="center"/>
    </xf>
    <xf numFmtId="0" fontId="3" fillId="0" borderId="0" xfId="0" quotePrefix="1" applyFont="1"/>
    <xf numFmtId="10" fontId="3" fillId="0" borderId="1" xfId="2" applyNumberFormat="1" applyFont="1" applyBorder="1" applyAlignment="1"/>
    <xf numFmtId="10" fontId="3" fillId="0" borderId="0" xfId="2" applyNumberFormat="1" applyFont="1" applyAlignment="1"/>
    <xf numFmtId="0" fontId="12" fillId="0" borderId="1" xfId="0" applyFont="1" applyBorder="1" applyAlignment="1">
      <alignment vertical="center"/>
    </xf>
    <xf numFmtId="0" fontId="3" fillId="0" borderId="1" xfId="0" quotePrefix="1" applyFont="1" applyBorder="1"/>
    <xf numFmtId="43" fontId="3" fillId="0" borderId="0" xfId="1" applyFont="1" applyAlignment="1"/>
    <xf numFmtId="2" fontId="3" fillId="0" borderId="0" xfId="2" applyNumberFormat="1" applyFont="1" applyAlignment="1"/>
    <xf numFmtId="2" fontId="3" fillId="0" borderId="1" xfId="2" applyNumberFormat="1" applyFont="1" applyBorder="1" applyAlignment="1"/>
    <xf numFmtId="0" fontId="2" fillId="3" borderId="1" xfId="0" applyFont="1" applyFill="1" applyBorder="1" applyAlignment="1">
      <alignment horizontal="center" vertical="center"/>
    </xf>
    <xf numFmtId="0" fontId="3" fillId="3" borderId="1" xfId="0" applyFont="1" applyFill="1" applyBorder="1"/>
    <xf numFmtId="10" fontId="3" fillId="3" borderId="1" xfId="2" applyNumberFormat="1" applyFont="1" applyFill="1" applyBorder="1" applyAlignment="1"/>
    <xf numFmtId="10" fontId="3" fillId="3" borderId="1" xfId="0" applyNumberFormat="1" applyFont="1" applyFill="1" applyBorder="1"/>
    <xf numFmtId="43" fontId="3" fillId="3" borderId="0" xfId="1" applyFont="1" applyFill="1" applyBorder="1" applyAlignment="1"/>
    <xf numFmtId="10" fontId="3" fillId="3" borderId="0" xfId="0" applyNumberFormat="1" applyFont="1" applyFill="1"/>
    <xf numFmtId="0" fontId="3" fillId="3" borderId="0" xfId="0" applyFont="1" applyFill="1"/>
    <xf numFmtId="164" fontId="3" fillId="0" borderId="0" xfId="0" applyNumberFormat="1" applyFont="1"/>
    <xf numFmtId="0" fontId="2" fillId="0" borderId="25" xfId="0" applyFont="1" applyBorder="1" applyAlignment="1">
      <alignment horizontal="center" vertical="center"/>
    </xf>
    <xf numFmtId="0" fontId="2" fillId="0" borderId="0" xfId="0" applyFont="1" applyAlignment="1">
      <alignment horizontal="center" vertical="center"/>
    </xf>
    <xf numFmtId="43" fontId="3" fillId="0" borderId="0" xfId="0" applyNumberFormat="1" applyFont="1"/>
    <xf numFmtId="2" fontId="3" fillId="0" borderId="0" xfId="2" applyNumberFormat="1" applyFont="1" applyFill="1" applyAlignment="1"/>
    <xf numFmtId="2" fontId="3" fillId="0" borderId="1" xfId="2" applyNumberFormat="1" applyFont="1" applyFill="1" applyBorder="1" applyAlignment="1"/>
    <xf numFmtId="10" fontId="3" fillId="0" borderId="1" xfId="2" applyNumberFormat="1" applyFont="1" applyFill="1" applyBorder="1" applyAlignment="1"/>
    <xf numFmtId="10" fontId="3" fillId="0" borderId="0" xfId="2" applyNumberFormat="1" applyFont="1" applyFill="1" applyAlignment="1"/>
    <xf numFmtId="0" fontId="5" fillId="0" borderId="1" xfId="0" applyFont="1" applyBorder="1" applyAlignment="1">
      <alignment horizontal="left" vertical="center"/>
    </xf>
    <xf numFmtId="10" fontId="9" fillId="0" borderId="1" xfId="1" applyNumberFormat="1" applyFont="1" applyFill="1" applyBorder="1" applyAlignment="1">
      <alignment horizontal="center" vertical="center"/>
    </xf>
    <xf numFmtId="10" fontId="9" fillId="0" borderId="0" xfId="1" applyNumberFormat="1" applyFont="1" applyFill="1" applyBorder="1" applyAlignment="1">
      <alignment horizontal="center" vertical="center"/>
    </xf>
    <xf numFmtId="10" fontId="3" fillId="0" borderId="2" xfId="0" applyNumberFormat="1" applyFont="1" applyBorder="1"/>
    <xf numFmtId="0" fontId="3" fillId="0" borderId="2" xfId="0" applyFont="1" applyBorder="1"/>
    <xf numFmtId="9" fontId="9" fillId="0" borderId="1" xfId="1" applyNumberFormat="1" applyFont="1" applyBorder="1" applyAlignment="1">
      <alignment horizontal="right" vertical="center"/>
    </xf>
    <xf numFmtId="0" fontId="9" fillId="0" borderId="1" xfId="0" quotePrefix="1" applyFont="1" applyBorder="1" applyAlignment="1">
      <alignment vertical="center"/>
    </xf>
    <xf numFmtId="0" fontId="17" fillId="0" borderId="0" xfId="0" applyFont="1"/>
    <xf numFmtId="9" fontId="0" fillId="0" borderId="0" xfId="2" applyFont="1"/>
    <xf numFmtId="2" fontId="0" fillId="5" borderId="9" xfId="0" applyNumberFormat="1" applyFill="1" applyBorder="1"/>
    <xf numFmtId="10" fontId="0" fillId="4" borderId="10" xfId="2" applyNumberFormat="1" applyFont="1" applyFill="1" applyBorder="1"/>
    <xf numFmtId="1" fontId="0" fillId="0" borderId="0" xfId="0" applyNumberFormat="1" applyAlignment="1">
      <alignment horizontal="center" wrapText="1"/>
    </xf>
    <xf numFmtId="1" fontId="0" fillId="5" borderId="1" xfId="0" applyNumberFormat="1" applyFill="1" applyBorder="1"/>
    <xf numFmtId="168" fontId="0" fillId="0" borderId="0" xfId="0" applyNumberFormat="1"/>
    <xf numFmtId="0" fontId="0" fillId="7" borderId="0" xfId="0" applyFill="1"/>
    <xf numFmtId="0" fontId="4" fillId="0" borderId="1" xfId="0" applyFont="1" applyBorder="1" applyAlignment="1">
      <alignment vertical="center" wrapText="1"/>
    </xf>
    <xf numFmtId="0" fontId="4" fillId="7" borderId="1" xfId="0" applyFont="1" applyFill="1" applyBorder="1" applyAlignment="1">
      <alignment vertical="center" wrapText="1"/>
    </xf>
    <xf numFmtId="169" fontId="0" fillId="0" borderId="0" xfId="0" applyNumberFormat="1"/>
    <xf numFmtId="0" fontId="6" fillId="0" borderId="3" xfId="0" applyFont="1" applyBorder="1" applyAlignment="1">
      <alignment horizontal="center" vertical="center"/>
    </xf>
    <xf numFmtId="0" fontId="6" fillId="0" borderId="4" xfId="0" applyFont="1" applyBorder="1" applyAlignment="1">
      <alignment horizontal="center" vertical="center"/>
    </xf>
    <xf numFmtId="0" fontId="6" fillId="0" borderId="5" xfId="0" applyFont="1" applyBorder="1" applyAlignment="1">
      <alignment horizontal="center" vertical="center"/>
    </xf>
    <xf numFmtId="0" fontId="6" fillId="0" borderId="3" xfId="0" applyFont="1" applyBorder="1" applyAlignment="1">
      <alignment horizontal="center"/>
    </xf>
    <xf numFmtId="0" fontId="6" fillId="0" borderId="4" xfId="0" applyFont="1" applyBorder="1" applyAlignment="1">
      <alignment horizontal="center"/>
    </xf>
    <xf numFmtId="0" fontId="6" fillId="0" borderId="5" xfId="0" applyFont="1" applyBorder="1" applyAlignment="1">
      <alignment horizontal="center"/>
    </xf>
    <xf numFmtId="0" fontId="6" fillId="0" borderId="14" xfId="0" applyFont="1" applyBorder="1" applyAlignment="1">
      <alignment horizontal="center"/>
    </xf>
    <xf numFmtId="0" fontId="6" fillId="0" borderId="15" xfId="0" applyFont="1" applyBorder="1" applyAlignment="1">
      <alignment horizontal="center"/>
    </xf>
    <xf numFmtId="0" fontId="6" fillId="0" borderId="16" xfId="0" applyFont="1" applyBorder="1" applyAlignment="1">
      <alignment horizontal="center"/>
    </xf>
    <xf numFmtId="0" fontId="0" fillId="0" borderId="0" xfId="0" applyAlignment="1">
      <alignment horizontal="center" wrapText="1"/>
    </xf>
    <xf numFmtId="0" fontId="0" fillId="2" borderId="0" xfId="0" applyFill="1" applyAlignment="1">
      <alignment horizontal="center" vertical="center"/>
    </xf>
    <xf numFmtId="0" fontId="0" fillId="0" borderId="0" xfId="0" applyAlignment="1">
      <alignment horizontal="center"/>
    </xf>
    <xf numFmtId="0" fontId="6" fillId="0" borderId="3" xfId="0" applyFont="1" applyBorder="1" applyAlignment="1">
      <alignment horizontal="center" vertical="center" wrapText="1"/>
    </xf>
    <xf numFmtId="0" fontId="6" fillId="0" borderId="4" xfId="0" applyFont="1" applyBorder="1" applyAlignment="1">
      <alignment horizontal="center" vertical="center" wrapText="1"/>
    </xf>
    <xf numFmtId="0" fontId="6" fillId="0" borderId="5" xfId="0" applyFont="1" applyBorder="1" applyAlignment="1">
      <alignment horizontal="center" vertical="center" wrapText="1"/>
    </xf>
    <xf numFmtId="0" fontId="0" fillId="0" borderId="3" xfId="0"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6" fillId="0" borderId="14" xfId="0" applyFont="1" applyBorder="1" applyAlignment="1">
      <alignment horizontal="center" vertical="center"/>
    </xf>
    <xf numFmtId="0" fontId="6" fillId="0" borderId="15" xfId="0" applyFont="1" applyBorder="1" applyAlignment="1">
      <alignment horizontal="center" vertical="center"/>
    </xf>
    <xf numFmtId="0" fontId="6" fillId="0" borderId="16" xfId="0" applyFont="1" applyBorder="1" applyAlignment="1">
      <alignment horizontal="center" vertical="center"/>
    </xf>
    <xf numFmtId="0" fontId="6" fillId="0" borderId="19" xfId="0" applyFont="1" applyBorder="1" applyAlignment="1">
      <alignment horizontal="center"/>
    </xf>
    <xf numFmtId="0" fontId="6" fillId="0" borderId="23" xfId="0" applyFont="1" applyBorder="1" applyAlignment="1">
      <alignment horizontal="center"/>
    </xf>
  </cellXfs>
  <cellStyles count="4">
    <cellStyle name="Comma" xfId="1" builtinId="3"/>
    <cellStyle name="Migliaia 2" xfId="3" xr:uid="{05A75F3B-3E40-44BA-BA28-091BCFFD9EF0}"/>
    <cellStyle name="Normal" xfId="0" builtinId="0"/>
    <cellStyle name="Percent" xfId="2" builtinId="5"/>
  </cellStyles>
  <dxfs count="0"/>
  <tableStyles count="0" defaultTableStyle="TableStyleMedium9" defaultPivotStyle="PivotStyleLight16"/>
  <colors>
    <mruColors>
      <color rgb="FFD5FFE8"/>
      <color rgb="FF57FFA3"/>
      <color rgb="FF00D661"/>
      <color rgb="FFF9DAB1"/>
      <color rgb="FFF9BC9D"/>
      <color rgb="FF00DE64"/>
      <color rgb="FFB2CB7F"/>
      <color rgb="FFFF9F9F"/>
      <color rgb="FFFFE593"/>
      <color rgb="FFFFCC2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5.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6.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7.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9.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31.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2.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3.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4.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35.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36.xml.rels><?xml version="1.0" encoding="UTF-8" standalone="yes"?>
<Relationships xmlns="http://schemas.openxmlformats.org/package/2006/relationships"><Relationship Id="rId2" Type="http://schemas.microsoft.com/office/2011/relationships/chartColorStyle" Target="colors34.xml"/><Relationship Id="rId1" Type="http://schemas.microsoft.com/office/2011/relationships/chartStyle" Target="style34.xml"/></Relationships>
</file>

<file path=xl/charts/_rels/chart37.xml.rels><?xml version="1.0" encoding="UTF-8" standalone="yes"?>
<Relationships xmlns="http://schemas.openxmlformats.org/package/2006/relationships"><Relationship Id="rId2" Type="http://schemas.microsoft.com/office/2011/relationships/chartColorStyle" Target="colors35.xml"/><Relationship Id="rId1" Type="http://schemas.microsoft.com/office/2011/relationships/chartStyle" Target="style35.xml"/></Relationships>
</file>

<file path=xl/charts/_rels/chart38.xml.rels><?xml version="1.0" encoding="UTF-8" standalone="yes"?>
<Relationships xmlns="http://schemas.openxmlformats.org/package/2006/relationships"><Relationship Id="rId2" Type="http://schemas.microsoft.com/office/2011/relationships/chartColorStyle" Target="colors36.xml"/><Relationship Id="rId1" Type="http://schemas.microsoft.com/office/2011/relationships/chartStyle" Target="style36.xml"/></Relationships>
</file>

<file path=xl/charts/_rels/chart39.xml.rels><?xml version="1.0" encoding="UTF-8" standalone="yes"?>
<Relationships xmlns="http://schemas.openxmlformats.org/package/2006/relationships"><Relationship Id="rId2" Type="http://schemas.microsoft.com/office/2011/relationships/chartColorStyle" Target="colors37.xml"/><Relationship Id="rId1" Type="http://schemas.microsoft.com/office/2011/relationships/chartStyle" Target="style37.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0.xml.rels><?xml version="1.0" encoding="UTF-8" standalone="yes"?>
<Relationships xmlns="http://schemas.openxmlformats.org/package/2006/relationships"><Relationship Id="rId2" Type="http://schemas.microsoft.com/office/2011/relationships/chartColorStyle" Target="colors38.xml"/><Relationship Id="rId1" Type="http://schemas.microsoft.com/office/2011/relationships/chartStyle" Target="style38.xml"/></Relationships>
</file>

<file path=xl/charts/_rels/chart41.xml.rels><?xml version="1.0" encoding="UTF-8" standalone="yes"?>
<Relationships xmlns="http://schemas.openxmlformats.org/package/2006/relationships"><Relationship Id="rId2" Type="http://schemas.microsoft.com/office/2011/relationships/chartColorStyle" Target="colors39.xml"/><Relationship Id="rId1" Type="http://schemas.microsoft.com/office/2011/relationships/chartStyle" Target="style39.xml"/></Relationships>
</file>

<file path=xl/charts/_rels/chart42.xml.rels><?xml version="1.0" encoding="UTF-8" standalone="yes"?>
<Relationships xmlns="http://schemas.openxmlformats.org/package/2006/relationships"><Relationship Id="rId2" Type="http://schemas.microsoft.com/office/2011/relationships/chartColorStyle" Target="colors40.xml"/><Relationship Id="rId1" Type="http://schemas.microsoft.com/office/2011/relationships/chartStyle" Target="style40.xml"/></Relationships>
</file>

<file path=xl/charts/_rels/chart43.xml.rels><?xml version="1.0" encoding="UTF-8" standalone="yes"?>
<Relationships xmlns="http://schemas.openxmlformats.org/package/2006/relationships"><Relationship Id="rId2" Type="http://schemas.microsoft.com/office/2011/relationships/chartColorStyle" Target="colors41.xml"/><Relationship Id="rId1" Type="http://schemas.microsoft.com/office/2011/relationships/chartStyle" Target="style41.xml"/></Relationships>
</file>

<file path=xl/charts/_rels/chart44.xml.rels><?xml version="1.0" encoding="UTF-8" standalone="yes"?>
<Relationships xmlns="http://schemas.openxmlformats.org/package/2006/relationships"><Relationship Id="rId2" Type="http://schemas.microsoft.com/office/2011/relationships/chartColorStyle" Target="colors42.xml"/><Relationship Id="rId1" Type="http://schemas.microsoft.com/office/2011/relationships/chartStyle" Target="style42.xml"/></Relationships>
</file>

<file path=xl/charts/_rels/chart45.xml.rels><?xml version="1.0" encoding="UTF-8" standalone="yes"?>
<Relationships xmlns="http://schemas.openxmlformats.org/package/2006/relationships"><Relationship Id="rId2" Type="http://schemas.microsoft.com/office/2011/relationships/chartColorStyle" Target="colors43.xml"/><Relationship Id="rId1" Type="http://schemas.microsoft.com/office/2011/relationships/chartStyle" Target="style43.xml"/></Relationships>
</file>

<file path=xl/charts/_rels/chart46.xml.rels><?xml version="1.0" encoding="UTF-8" standalone="yes"?>
<Relationships xmlns="http://schemas.openxmlformats.org/package/2006/relationships"><Relationship Id="rId2" Type="http://schemas.microsoft.com/office/2011/relationships/chartColorStyle" Target="colors44.xml"/><Relationship Id="rId1" Type="http://schemas.microsoft.com/office/2011/relationships/chartStyle" Target="style44.xml"/></Relationships>
</file>

<file path=xl/charts/_rels/chart47.xml.rels><?xml version="1.0" encoding="UTF-8" standalone="yes"?>
<Relationships xmlns="http://schemas.openxmlformats.org/package/2006/relationships"><Relationship Id="rId2" Type="http://schemas.microsoft.com/office/2011/relationships/chartColorStyle" Target="colors45.xml"/><Relationship Id="rId1" Type="http://schemas.microsoft.com/office/2011/relationships/chartStyle" Target="style45.xml"/></Relationships>
</file>

<file path=xl/charts/_rels/chart48.xml.rels><?xml version="1.0" encoding="UTF-8" standalone="yes"?>
<Relationships xmlns="http://schemas.openxmlformats.org/package/2006/relationships"><Relationship Id="rId2" Type="http://schemas.microsoft.com/office/2011/relationships/chartColorStyle" Target="colors46.xml"/><Relationship Id="rId1" Type="http://schemas.microsoft.com/office/2011/relationships/chartStyle" Target="style46.xml"/></Relationships>
</file>

<file path=xl/charts/_rels/chart49.xml.rels><?xml version="1.0" encoding="UTF-8" standalone="yes"?>
<Relationships xmlns="http://schemas.openxmlformats.org/package/2006/relationships"><Relationship Id="rId2" Type="http://schemas.microsoft.com/office/2011/relationships/chartColorStyle" Target="colors47.xml"/><Relationship Id="rId1" Type="http://schemas.microsoft.com/office/2011/relationships/chartStyle" Target="style47.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0.xml.rels><?xml version="1.0" encoding="UTF-8" standalone="yes"?>
<Relationships xmlns="http://schemas.openxmlformats.org/package/2006/relationships"><Relationship Id="rId2" Type="http://schemas.microsoft.com/office/2011/relationships/chartColorStyle" Target="colors48.xml"/><Relationship Id="rId1" Type="http://schemas.microsoft.com/office/2011/relationships/chartStyle" Target="style48.xml"/></Relationships>
</file>

<file path=xl/charts/_rels/chart51.xml.rels><?xml version="1.0" encoding="UTF-8" standalone="yes"?>
<Relationships xmlns="http://schemas.openxmlformats.org/package/2006/relationships"><Relationship Id="rId2" Type="http://schemas.microsoft.com/office/2011/relationships/chartColorStyle" Target="colors49.xml"/><Relationship Id="rId1" Type="http://schemas.microsoft.com/office/2011/relationships/chartStyle" Target="style49.xml"/></Relationships>
</file>

<file path=xl/charts/_rels/chart52.xml.rels><?xml version="1.0" encoding="UTF-8" standalone="yes"?>
<Relationships xmlns="http://schemas.openxmlformats.org/package/2006/relationships"><Relationship Id="rId2" Type="http://schemas.microsoft.com/office/2011/relationships/chartColorStyle" Target="colors50.xml"/><Relationship Id="rId1" Type="http://schemas.microsoft.com/office/2011/relationships/chartStyle" Target="style50.xml"/></Relationships>
</file>

<file path=xl/charts/_rels/chart53.xml.rels><?xml version="1.0" encoding="UTF-8" standalone="yes"?>
<Relationships xmlns="http://schemas.openxmlformats.org/package/2006/relationships"><Relationship Id="rId2" Type="http://schemas.microsoft.com/office/2011/relationships/chartColorStyle" Target="colors51.xml"/><Relationship Id="rId1" Type="http://schemas.microsoft.com/office/2011/relationships/chartStyle" Target="style51.xml"/></Relationships>
</file>

<file path=xl/charts/_rels/chart54.xml.rels><?xml version="1.0" encoding="UTF-8" standalone="yes"?>
<Relationships xmlns="http://schemas.openxmlformats.org/package/2006/relationships"><Relationship Id="rId2" Type="http://schemas.microsoft.com/office/2011/relationships/chartColorStyle" Target="colors52.xml"/><Relationship Id="rId1" Type="http://schemas.microsoft.com/office/2011/relationships/chartStyle" Target="style52.xml"/></Relationships>
</file>

<file path=xl/charts/_rels/chart55.xml.rels><?xml version="1.0" encoding="UTF-8" standalone="yes"?>
<Relationships xmlns="http://schemas.openxmlformats.org/package/2006/relationships"><Relationship Id="rId2" Type="http://schemas.microsoft.com/office/2011/relationships/chartColorStyle" Target="colors53.xml"/><Relationship Id="rId1" Type="http://schemas.microsoft.com/office/2011/relationships/chartStyle" Target="style53.xml"/></Relationships>
</file>

<file path=xl/charts/_rels/chart56.xml.rels><?xml version="1.0" encoding="UTF-8" standalone="yes"?>
<Relationships xmlns="http://schemas.openxmlformats.org/package/2006/relationships"><Relationship Id="rId2" Type="http://schemas.microsoft.com/office/2011/relationships/chartColorStyle" Target="colors54.xml"/><Relationship Id="rId1" Type="http://schemas.microsoft.com/office/2011/relationships/chartStyle" Target="style54.xml"/></Relationships>
</file>

<file path=xl/charts/_rels/chart57.xml.rels><?xml version="1.0" encoding="UTF-8" standalone="yes"?>
<Relationships xmlns="http://schemas.openxmlformats.org/package/2006/relationships"><Relationship Id="rId2" Type="http://schemas.microsoft.com/office/2011/relationships/chartColorStyle" Target="colors55.xml"/><Relationship Id="rId1" Type="http://schemas.microsoft.com/office/2011/relationships/chartStyle" Target="style55.xml"/></Relationships>
</file>

<file path=xl/charts/_rels/chart58.xml.rels><?xml version="1.0" encoding="UTF-8" standalone="yes"?>
<Relationships xmlns="http://schemas.openxmlformats.org/package/2006/relationships"><Relationship Id="rId2" Type="http://schemas.microsoft.com/office/2011/relationships/chartColorStyle" Target="colors56.xml"/><Relationship Id="rId1" Type="http://schemas.microsoft.com/office/2011/relationships/chartStyle" Target="style56.xml"/></Relationships>
</file>

<file path=xl/charts/_rels/chart59.xml.rels><?xml version="1.0" encoding="UTF-8" standalone="yes"?>
<Relationships xmlns="http://schemas.openxmlformats.org/package/2006/relationships"><Relationship Id="rId2" Type="http://schemas.microsoft.com/office/2011/relationships/chartColorStyle" Target="colors57.xml"/><Relationship Id="rId1" Type="http://schemas.microsoft.com/office/2011/relationships/chartStyle" Target="style57.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0.xml.rels><?xml version="1.0" encoding="UTF-8" standalone="yes"?>
<Relationships xmlns="http://schemas.openxmlformats.org/package/2006/relationships"><Relationship Id="rId2" Type="http://schemas.microsoft.com/office/2011/relationships/chartColorStyle" Target="colors58.xml"/><Relationship Id="rId1" Type="http://schemas.microsoft.com/office/2011/relationships/chartStyle" Target="style58.xml"/></Relationships>
</file>

<file path=xl/charts/_rels/chart61.xml.rels><?xml version="1.0" encoding="UTF-8" standalone="yes"?>
<Relationships xmlns="http://schemas.openxmlformats.org/package/2006/relationships"><Relationship Id="rId2" Type="http://schemas.microsoft.com/office/2011/relationships/chartColorStyle" Target="colors59.xml"/><Relationship Id="rId1" Type="http://schemas.microsoft.com/office/2011/relationships/chartStyle" Target="style59.xml"/></Relationships>
</file>

<file path=xl/charts/_rels/chart62.xml.rels><?xml version="1.0" encoding="UTF-8" standalone="yes"?>
<Relationships xmlns="http://schemas.openxmlformats.org/package/2006/relationships"><Relationship Id="rId2" Type="http://schemas.microsoft.com/office/2011/relationships/chartColorStyle" Target="colors60.xml"/><Relationship Id="rId1" Type="http://schemas.microsoft.com/office/2011/relationships/chartStyle" Target="style60.xml"/></Relationships>
</file>

<file path=xl/charts/_rels/chart63.xml.rels><?xml version="1.0" encoding="UTF-8" standalone="yes"?>
<Relationships xmlns="http://schemas.openxmlformats.org/package/2006/relationships"><Relationship Id="rId2" Type="http://schemas.microsoft.com/office/2011/relationships/chartColorStyle" Target="colors61.xml"/><Relationship Id="rId1" Type="http://schemas.microsoft.com/office/2011/relationships/chartStyle" Target="style61.xml"/></Relationships>
</file>

<file path=xl/charts/_rels/chart64.xml.rels><?xml version="1.0" encoding="UTF-8" standalone="yes"?>
<Relationships xmlns="http://schemas.openxmlformats.org/package/2006/relationships"><Relationship Id="rId2" Type="http://schemas.microsoft.com/office/2011/relationships/chartColorStyle" Target="colors62.xml"/><Relationship Id="rId1" Type="http://schemas.microsoft.com/office/2011/relationships/chartStyle" Target="style62.xml"/></Relationships>
</file>

<file path=xl/charts/_rels/chart65.xml.rels><?xml version="1.0" encoding="UTF-8" standalone="yes"?>
<Relationships xmlns="http://schemas.openxmlformats.org/package/2006/relationships"><Relationship Id="rId2" Type="http://schemas.microsoft.com/office/2011/relationships/chartColorStyle" Target="colors63.xml"/><Relationship Id="rId1" Type="http://schemas.microsoft.com/office/2011/relationships/chartStyle" Target="style63.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406A-40F5-9A1F-FB0CBEB1A5C9}"/>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406A-40F5-9A1F-FB0CBEB1A5C9}"/>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406A-40F5-9A1F-FB0CBEB1A5C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cs-CZ"/>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Analysis!$B$45:$B$47</c:f>
              <c:strCache>
                <c:ptCount val="3"/>
                <c:pt idx="0">
                  <c:v>1. only Heavy Goods Vehicles (&gt;3.5T)</c:v>
                </c:pt>
                <c:pt idx="1">
                  <c:v>2. only Light Goods Vehicles (&lt;3.5T)</c:v>
                </c:pt>
                <c:pt idx="2">
                  <c:v>3. Both types of Vehicles</c:v>
                </c:pt>
              </c:strCache>
            </c:strRef>
          </c:cat>
          <c:val>
            <c:numRef>
              <c:f>Analysis!$D$45:$D$47</c:f>
              <c:numCache>
                <c:formatCode>0.00%</c:formatCode>
                <c:ptCount val="3"/>
                <c:pt idx="0">
                  <c:v>0.1540880503144654</c:v>
                </c:pt>
                <c:pt idx="1">
                  <c:v>0.57358490566037734</c:v>
                </c:pt>
                <c:pt idx="2">
                  <c:v>0.27232704402515723</c:v>
                </c:pt>
              </c:numCache>
            </c:numRef>
          </c:val>
          <c:extLst>
            <c:ext xmlns:c16="http://schemas.microsoft.com/office/drawing/2014/chart" uri="{C3380CC4-5D6E-409C-BE32-E72D297353CC}">
              <c16:uniqueId val="{00000006-406A-40F5-9A1F-FB0CBEB1A5C9}"/>
            </c:ext>
          </c:extLst>
        </c:ser>
        <c:dLbls>
          <c:showLegendKey val="0"/>
          <c:showVal val="0"/>
          <c:showCatName val="0"/>
          <c:showSerName val="0"/>
          <c:showPercent val="1"/>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cs-CZ"/>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cs-CZ"/>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manualLayout>
          <c:layoutTarget val="inner"/>
          <c:xMode val="edge"/>
          <c:yMode val="edge"/>
          <c:x val="7.5286794795281636E-2"/>
          <c:y val="0.1080351666132665"/>
          <c:w val="0.4780898247145034"/>
          <c:h val="0.75975924197752109"/>
        </c:manualLayout>
      </c:layout>
      <c:pieChart>
        <c:varyColors val="1"/>
        <c:ser>
          <c:idx val="0"/>
          <c:order val="0"/>
          <c:spPr>
            <a:ln>
              <a:noFill/>
            </a:ln>
          </c:spPr>
          <c:dPt>
            <c:idx val="0"/>
            <c:bubble3D val="0"/>
            <c:spPr>
              <a:solidFill>
                <a:schemeClr val="accent1">
                  <a:tint val="58000"/>
                </a:schemeClr>
              </a:solidFill>
              <a:ln w="19050">
                <a:noFill/>
              </a:ln>
              <a:effectLst/>
            </c:spPr>
            <c:extLst>
              <c:ext xmlns:c16="http://schemas.microsoft.com/office/drawing/2014/chart" uri="{C3380CC4-5D6E-409C-BE32-E72D297353CC}">
                <c16:uniqueId val="{00000001-289B-4272-9237-D520E3D8B95A}"/>
              </c:ext>
            </c:extLst>
          </c:dPt>
          <c:dPt>
            <c:idx val="1"/>
            <c:bubble3D val="0"/>
            <c:spPr>
              <a:solidFill>
                <a:schemeClr val="accent1">
                  <a:tint val="86000"/>
                </a:schemeClr>
              </a:solidFill>
              <a:ln w="19050">
                <a:noFill/>
              </a:ln>
              <a:effectLst/>
            </c:spPr>
            <c:extLst>
              <c:ext xmlns:c16="http://schemas.microsoft.com/office/drawing/2014/chart" uri="{C3380CC4-5D6E-409C-BE32-E72D297353CC}">
                <c16:uniqueId val="{00000003-289B-4272-9237-D520E3D8B95A}"/>
              </c:ext>
            </c:extLst>
          </c:dPt>
          <c:dPt>
            <c:idx val="2"/>
            <c:bubble3D val="0"/>
            <c:spPr>
              <a:solidFill>
                <a:schemeClr val="accent1">
                  <a:shade val="86000"/>
                </a:schemeClr>
              </a:solidFill>
              <a:ln w="19050">
                <a:noFill/>
              </a:ln>
              <a:effectLst/>
            </c:spPr>
            <c:extLst>
              <c:ext xmlns:c16="http://schemas.microsoft.com/office/drawing/2014/chart" uri="{C3380CC4-5D6E-409C-BE32-E72D297353CC}">
                <c16:uniqueId val="{00000005-289B-4272-9237-D520E3D8B95A}"/>
              </c:ext>
            </c:extLst>
          </c:dPt>
          <c:dPt>
            <c:idx val="3"/>
            <c:bubble3D val="0"/>
            <c:spPr>
              <a:solidFill>
                <a:schemeClr val="accent1">
                  <a:shade val="58000"/>
                </a:schemeClr>
              </a:solidFill>
              <a:ln w="19050">
                <a:noFill/>
              </a:ln>
              <a:effectLst/>
            </c:spPr>
            <c:extLst>
              <c:ext xmlns:c16="http://schemas.microsoft.com/office/drawing/2014/chart" uri="{C3380CC4-5D6E-409C-BE32-E72D297353CC}">
                <c16:uniqueId val="{00000007-289B-4272-9237-D520E3D8B95A}"/>
              </c:ext>
            </c:extLst>
          </c:dPt>
          <c:dPt>
            <c:idx val="4"/>
            <c:bubble3D val="0"/>
            <c:spPr>
              <a:solidFill>
                <a:schemeClr val="accent1">
                  <a:shade val="58000"/>
                </a:schemeClr>
              </a:solidFill>
              <a:ln w="19050">
                <a:noFill/>
              </a:ln>
              <a:effectLst/>
            </c:spPr>
            <c:extLst>
              <c:ext xmlns:c16="http://schemas.microsoft.com/office/drawing/2014/chart" uri="{C3380CC4-5D6E-409C-BE32-E72D297353CC}">
                <c16:uniqueId val="{00000009-289B-4272-9237-D520E3D8B95A}"/>
              </c:ext>
            </c:extLst>
          </c:dPt>
          <c:dPt>
            <c:idx val="5"/>
            <c:bubble3D val="0"/>
            <c:spPr>
              <a:solidFill>
                <a:schemeClr val="accent1">
                  <a:shade val="58000"/>
                </a:schemeClr>
              </a:solidFill>
              <a:ln w="19050">
                <a:noFill/>
              </a:ln>
              <a:effectLst/>
            </c:spPr>
            <c:extLst>
              <c:ext xmlns:c16="http://schemas.microsoft.com/office/drawing/2014/chart" uri="{C3380CC4-5D6E-409C-BE32-E72D297353CC}">
                <c16:uniqueId val="{0000000B-289B-4272-9237-D520E3D8B95A}"/>
              </c:ext>
            </c:extLst>
          </c:dPt>
          <c:dPt>
            <c:idx val="6"/>
            <c:bubble3D val="0"/>
            <c:spPr>
              <a:solidFill>
                <a:schemeClr val="accent1">
                  <a:shade val="58000"/>
                </a:schemeClr>
              </a:solidFill>
              <a:ln w="19050">
                <a:noFill/>
              </a:ln>
              <a:effectLst/>
            </c:spPr>
            <c:extLst>
              <c:ext xmlns:c16="http://schemas.microsoft.com/office/drawing/2014/chart" uri="{C3380CC4-5D6E-409C-BE32-E72D297353CC}">
                <c16:uniqueId val="{0000000D-289B-4272-9237-D520E3D8B95A}"/>
              </c:ext>
            </c:extLst>
          </c:dPt>
          <c:dPt>
            <c:idx val="7"/>
            <c:bubble3D val="0"/>
            <c:spPr>
              <a:solidFill>
                <a:schemeClr val="accent1">
                  <a:shade val="58000"/>
                </a:schemeClr>
              </a:solidFill>
              <a:ln w="19050">
                <a:noFill/>
              </a:ln>
              <a:effectLst/>
            </c:spPr>
            <c:extLst>
              <c:ext xmlns:c16="http://schemas.microsoft.com/office/drawing/2014/chart" uri="{C3380CC4-5D6E-409C-BE32-E72D297353CC}">
                <c16:uniqueId val="{0000000F-289B-4272-9237-D520E3D8B95A}"/>
              </c:ext>
            </c:extLst>
          </c:dPt>
          <c:dPt>
            <c:idx val="8"/>
            <c:bubble3D val="0"/>
            <c:spPr>
              <a:solidFill>
                <a:schemeClr val="accent1">
                  <a:shade val="58000"/>
                </a:schemeClr>
              </a:solidFill>
              <a:ln w="19050">
                <a:noFill/>
              </a:ln>
              <a:effectLst/>
            </c:spPr>
            <c:extLst>
              <c:ext xmlns:c16="http://schemas.microsoft.com/office/drawing/2014/chart" uri="{C3380CC4-5D6E-409C-BE32-E72D297353CC}">
                <c16:uniqueId val="{00000011-289B-4272-9237-D520E3D8B95A}"/>
              </c:ext>
            </c:extLst>
          </c:dPt>
          <c:dPt>
            <c:idx val="9"/>
            <c:bubble3D val="0"/>
            <c:spPr>
              <a:solidFill>
                <a:schemeClr val="accent1">
                  <a:shade val="58000"/>
                </a:schemeClr>
              </a:solidFill>
              <a:ln w="19050">
                <a:noFill/>
              </a:ln>
              <a:effectLst/>
            </c:spPr>
            <c:extLst>
              <c:ext xmlns:c16="http://schemas.microsoft.com/office/drawing/2014/chart" uri="{C3380CC4-5D6E-409C-BE32-E72D297353CC}">
                <c16:uniqueId val="{00000013-289B-4272-9237-D520E3D8B95A}"/>
              </c:ext>
            </c:extLst>
          </c:dPt>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Arial" panose="020B0604020202020204" pitchFamily="34" charset="0"/>
                    <a:ea typeface="+mn-ea"/>
                    <a:cs typeface="Arial" panose="020B0604020202020204" pitchFamily="34" charset="0"/>
                  </a:defRPr>
                </a:pPr>
                <a:endParaRPr lang="cs-CZ"/>
              </a:p>
            </c:txPr>
            <c:dLblPos val="bestFit"/>
            <c:showLegendKey val="0"/>
            <c:showVal val="1"/>
            <c:showCatName val="0"/>
            <c:showSerName val="0"/>
            <c:showPercent val="0"/>
            <c:showBubbleSize val="0"/>
            <c:showLeaderLines val="0"/>
            <c:extLst>
              <c:ext xmlns:c15="http://schemas.microsoft.com/office/drawing/2012/chart" uri="{CE6537A1-D6FC-4f65-9D91-7224C49458BB}"/>
            </c:extLst>
          </c:dLbls>
          <c:cat>
            <c:strRef>
              <c:f>Analysis!$M$49:$M$52</c:f>
              <c:strCache>
                <c:ptCount val="4"/>
                <c:pt idx="0">
                  <c:v>Přesun zboží v rámci města</c:v>
                </c:pt>
                <c:pt idx="1">
                  <c:v>Dodání zboží zvenčí do města</c:v>
                </c:pt>
                <c:pt idx="2">
                  <c:v>Vyzvednutí zboží ve městě a přesunutí mimo město</c:v>
                </c:pt>
                <c:pt idx="3">
                  <c:v>Příjezd ke zákazníkovi nebo na místo práce ve městě</c:v>
                </c:pt>
              </c:strCache>
            </c:strRef>
          </c:cat>
          <c:val>
            <c:numRef>
              <c:f>Analysis!$N$49:$N$52</c:f>
              <c:numCache>
                <c:formatCode>0</c:formatCode>
                <c:ptCount val="4"/>
                <c:pt idx="0">
                  <c:v>34.18490566037736</c:v>
                </c:pt>
                <c:pt idx="1">
                  <c:v>31.159748427672955</c:v>
                </c:pt>
                <c:pt idx="2">
                  <c:v>19.218867924528301</c:v>
                </c:pt>
                <c:pt idx="3">
                  <c:v>15.436477987421384</c:v>
                </c:pt>
              </c:numCache>
            </c:numRef>
          </c:val>
          <c:extLst>
            <c:ext xmlns:c16="http://schemas.microsoft.com/office/drawing/2014/chart" uri="{C3380CC4-5D6E-409C-BE32-E72D297353CC}">
              <c16:uniqueId val="{00000014-289B-4272-9237-D520E3D8B95A}"/>
            </c:ext>
          </c:extLst>
        </c:ser>
        <c:dLbls>
          <c:showLegendKey val="0"/>
          <c:showVal val="0"/>
          <c:showCatName val="0"/>
          <c:showSerName val="0"/>
          <c:showPercent val="0"/>
          <c:showBubbleSize val="0"/>
          <c:showLeaderLines val="0"/>
        </c:dLbls>
        <c:firstSliceAng val="0"/>
      </c:pieChart>
      <c:spPr>
        <a:noFill/>
        <a:ln>
          <a:noFill/>
        </a:ln>
        <a:effectLst/>
      </c:spPr>
    </c:plotArea>
    <c:legend>
      <c:legendPos val="r"/>
      <c:layout>
        <c:manualLayout>
          <c:xMode val="edge"/>
          <c:yMode val="edge"/>
          <c:x val="0.40782183860515653"/>
          <c:y val="0.20069628155217759"/>
          <c:w val="0.4483103662585845"/>
          <c:h val="0.64519176333043171"/>
        </c:manualLayout>
      </c:layout>
      <c:overlay val="0"/>
      <c:spPr>
        <a:noFill/>
        <a:ln>
          <a:noFill/>
        </a:ln>
        <a:effectLst/>
      </c:spPr>
      <c:txPr>
        <a:bodyPr rot="0" spcFirstLastPara="1" vertOverflow="ellipsis" vert="horz" wrap="square" anchor="ctr" anchorCtr="1"/>
        <a:lstStyle/>
        <a:p>
          <a:pPr rtl="0">
            <a:defRPr sz="14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cs-CZ"/>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400" b="1">
          <a:solidFill>
            <a:schemeClr val="bg1"/>
          </a:solidFill>
          <a:latin typeface="Arial" panose="020B0604020202020204" pitchFamily="34" charset="0"/>
          <a:cs typeface="Arial" panose="020B0604020202020204" pitchFamily="34" charset="0"/>
        </a:defRPr>
      </a:pPr>
      <a:endParaRPr lang="cs-CZ"/>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percentStacked"/>
        <c:varyColors val="0"/>
        <c:ser>
          <c:idx val="0"/>
          <c:order val="0"/>
          <c:tx>
            <c:strRef>
              <c:f>Analysis!$I$204</c:f>
              <c:strCache>
                <c:ptCount val="1"/>
                <c:pt idx="0">
                  <c:v>  0‒10</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cs-CZ"/>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Analysis!$J$203:$K$203</c:f>
              <c:strCache>
                <c:ptCount val="2"/>
                <c:pt idx="0">
                  <c:v>Všechna města</c:v>
                </c:pt>
                <c:pt idx="1">
                  <c:v>Praha</c:v>
                </c:pt>
              </c:strCache>
            </c:strRef>
          </c:cat>
          <c:val>
            <c:numRef>
              <c:f>Analysis!$J$204:$K$204</c:f>
              <c:numCache>
                <c:formatCode>0</c:formatCode>
                <c:ptCount val="2"/>
                <c:pt idx="0" formatCode="0%">
                  <c:v>0.84609665427509295</c:v>
                </c:pt>
                <c:pt idx="1">
                  <c:v>105</c:v>
                </c:pt>
              </c:numCache>
            </c:numRef>
          </c:val>
          <c:extLst>
            <c:ext xmlns:c16="http://schemas.microsoft.com/office/drawing/2014/chart" uri="{C3380CC4-5D6E-409C-BE32-E72D297353CC}">
              <c16:uniqueId val="{00000000-259F-4A4C-91CD-2FC49F93C0F3}"/>
            </c:ext>
          </c:extLst>
        </c:ser>
        <c:ser>
          <c:idx val="1"/>
          <c:order val="1"/>
          <c:tx>
            <c:strRef>
              <c:f>Analysis!$I$205</c:f>
              <c:strCache>
                <c:ptCount val="1"/>
                <c:pt idx="0">
                  <c:v>11‒20</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cs-CZ"/>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Analysis!$J$203:$K$203</c:f>
              <c:strCache>
                <c:ptCount val="2"/>
                <c:pt idx="0">
                  <c:v>Všechna města</c:v>
                </c:pt>
                <c:pt idx="1">
                  <c:v>Praha</c:v>
                </c:pt>
              </c:strCache>
            </c:strRef>
          </c:cat>
          <c:val>
            <c:numRef>
              <c:f>Analysis!$J$205:$K$205</c:f>
              <c:numCache>
                <c:formatCode>0</c:formatCode>
                <c:ptCount val="2"/>
                <c:pt idx="0" formatCode="0%">
                  <c:v>8.5501858736059477E-2</c:v>
                </c:pt>
                <c:pt idx="1">
                  <c:v>11</c:v>
                </c:pt>
              </c:numCache>
            </c:numRef>
          </c:val>
          <c:extLst>
            <c:ext xmlns:c16="http://schemas.microsoft.com/office/drawing/2014/chart" uri="{C3380CC4-5D6E-409C-BE32-E72D297353CC}">
              <c16:uniqueId val="{00000001-259F-4A4C-91CD-2FC49F93C0F3}"/>
            </c:ext>
          </c:extLst>
        </c:ser>
        <c:ser>
          <c:idx val="2"/>
          <c:order val="2"/>
          <c:tx>
            <c:strRef>
              <c:f>Analysis!$I$206</c:f>
              <c:strCache>
                <c:ptCount val="1"/>
                <c:pt idx="0">
                  <c:v>21‒30</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cs-CZ"/>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Analysis!$J$203:$K$203</c:f>
              <c:strCache>
                <c:ptCount val="2"/>
                <c:pt idx="0">
                  <c:v>Všechna města</c:v>
                </c:pt>
                <c:pt idx="1">
                  <c:v>Praha</c:v>
                </c:pt>
              </c:strCache>
            </c:strRef>
          </c:cat>
          <c:val>
            <c:numRef>
              <c:f>Analysis!$J$206:$K$206</c:f>
              <c:numCache>
                <c:formatCode>0</c:formatCode>
                <c:ptCount val="2"/>
                <c:pt idx="0" formatCode="0%">
                  <c:v>2.9739776951672861E-2</c:v>
                </c:pt>
                <c:pt idx="1">
                  <c:v>1</c:v>
                </c:pt>
              </c:numCache>
            </c:numRef>
          </c:val>
          <c:extLst>
            <c:ext xmlns:c16="http://schemas.microsoft.com/office/drawing/2014/chart" uri="{C3380CC4-5D6E-409C-BE32-E72D297353CC}">
              <c16:uniqueId val="{00000002-259F-4A4C-91CD-2FC49F93C0F3}"/>
            </c:ext>
          </c:extLst>
        </c:ser>
        <c:ser>
          <c:idx val="3"/>
          <c:order val="3"/>
          <c:tx>
            <c:strRef>
              <c:f>Analysis!$I$207</c:f>
              <c:strCache>
                <c:ptCount val="1"/>
                <c:pt idx="0">
                  <c:v>Víc než 30</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cs-CZ"/>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Analysis!$J$203:$K$203</c:f>
              <c:strCache>
                <c:ptCount val="2"/>
                <c:pt idx="0">
                  <c:v>Všechna města</c:v>
                </c:pt>
                <c:pt idx="1">
                  <c:v>Praha</c:v>
                </c:pt>
              </c:strCache>
            </c:strRef>
          </c:cat>
          <c:val>
            <c:numRef>
              <c:f>Analysis!$J$207:$K$207</c:f>
              <c:numCache>
                <c:formatCode>0</c:formatCode>
                <c:ptCount val="2"/>
                <c:pt idx="0" formatCode="0%">
                  <c:v>3.8661710037174724E-2</c:v>
                </c:pt>
                <c:pt idx="1">
                  <c:v>2</c:v>
                </c:pt>
              </c:numCache>
            </c:numRef>
          </c:val>
          <c:extLst>
            <c:ext xmlns:c16="http://schemas.microsoft.com/office/drawing/2014/chart" uri="{C3380CC4-5D6E-409C-BE32-E72D297353CC}">
              <c16:uniqueId val="{00000003-259F-4A4C-91CD-2FC49F93C0F3}"/>
            </c:ext>
          </c:extLst>
        </c:ser>
        <c:dLbls>
          <c:dLblPos val="ctr"/>
          <c:showLegendKey val="0"/>
          <c:showVal val="1"/>
          <c:showCatName val="0"/>
          <c:showSerName val="0"/>
          <c:showPercent val="0"/>
          <c:showBubbleSize val="0"/>
        </c:dLbls>
        <c:gapWidth val="150"/>
        <c:overlap val="100"/>
        <c:axId val="1081565759"/>
        <c:axId val="1078345439"/>
      </c:barChart>
      <c:catAx>
        <c:axId val="10815657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cs-CZ"/>
          </a:p>
        </c:txPr>
        <c:crossAx val="1078345439"/>
        <c:crosses val="autoZero"/>
        <c:auto val="1"/>
        <c:lblAlgn val="ctr"/>
        <c:lblOffset val="100"/>
        <c:noMultiLvlLbl val="0"/>
      </c:catAx>
      <c:valAx>
        <c:axId val="107834543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cs-CZ"/>
          </a:p>
        </c:txPr>
        <c:crossAx val="108156575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cs-CZ"/>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cs-CZ"/>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autoTitleDeleted val="1"/>
    <c:plotArea>
      <c:layout>
        <c:manualLayout>
          <c:layoutTarget val="inner"/>
          <c:xMode val="edge"/>
          <c:yMode val="edge"/>
          <c:x val="0.55537068166649906"/>
          <c:y val="0.12003839141665464"/>
          <c:w val="0.4780898247145034"/>
          <c:h val="0.75975924197752109"/>
        </c:manualLayout>
      </c:layout>
      <c:pieChart>
        <c:varyColors val="1"/>
        <c:ser>
          <c:idx val="0"/>
          <c:order val="0"/>
          <c:spPr>
            <a:ln>
              <a:noFill/>
            </a:ln>
          </c:spPr>
          <c:dPt>
            <c:idx val="0"/>
            <c:bubble3D val="0"/>
            <c:spPr>
              <a:solidFill>
                <a:schemeClr val="accent2">
                  <a:tint val="58000"/>
                </a:schemeClr>
              </a:solidFill>
              <a:ln w="19050">
                <a:noFill/>
              </a:ln>
              <a:effectLst/>
            </c:spPr>
            <c:extLst>
              <c:ext xmlns:c16="http://schemas.microsoft.com/office/drawing/2014/chart" uri="{C3380CC4-5D6E-409C-BE32-E72D297353CC}">
                <c16:uniqueId val="{00000001-BC36-47A7-A6AA-F406F47778A5}"/>
              </c:ext>
            </c:extLst>
          </c:dPt>
          <c:dPt>
            <c:idx val="1"/>
            <c:bubble3D val="0"/>
            <c:spPr>
              <a:solidFill>
                <a:schemeClr val="accent2">
                  <a:tint val="86000"/>
                </a:schemeClr>
              </a:solidFill>
              <a:ln w="19050">
                <a:noFill/>
              </a:ln>
              <a:effectLst/>
            </c:spPr>
            <c:extLst>
              <c:ext xmlns:c16="http://schemas.microsoft.com/office/drawing/2014/chart" uri="{C3380CC4-5D6E-409C-BE32-E72D297353CC}">
                <c16:uniqueId val="{00000003-BC36-47A7-A6AA-F406F47778A5}"/>
              </c:ext>
            </c:extLst>
          </c:dPt>
          <c:dPt>
            <c:idx val="2"/>
            <c:bubble3D val="0"/>
            <c:spPr>
              <a:solidFill>
                <a:schemeClr val="accent2">
                  <a:shade val="86000"/>
                </a:schemeClr>
              </a:solidFill>
              <a:ln w="19050">
                <a:noFill/>
              </a:ln>
              <a:effectLst/>
            </c:spPr>
            <c:extLst>
              <c:ext xmlns:c16="http://schemas.microsoft.com/office/drawing/2014/chart" uri="{C3380CC4-5D6E-409C-BE32-E72D297353CC}">
                <c16:uniqueId val="{00000005-BC36-47A7-A6AA-F406F47778A5}"/>
              </c:ext>
            </c:extLst>
          </c:dPt>
          <c:dPt>
            <c:idx val="3"/>
            <c:bubble3D val="0"/>
            <c:spPr>
              <a:solidFill>
                <a:schemeClr val="accent2">
                  <a:shade val="58000"/>
                </a:schemeClr>
              </a:solidFill>
              <a:ln w="19050">
                <a:noFill/>
              </a:ln>
              <a:effectLst/>
            </c:spPr>
            <c:extLst>
              <c:ext xmlns:c16="http://schemas.microsoft.com/office/drawing/2014/chart" uri="{C3380CC4-5D6E-409C-BE32-E72D297353CC}">
                <c16:uniqueId val="{00000007-BC36-47A7-A6AA-F406F47778A5}"/>
              </c:ext>
            </c:extLst>
          </c:dPt>
          <c:dPt>
            <c:idx val="4"/>
            <c:bubble3D val="0"/>
            <c:spPr>
              <a:solidFill>
                <a:schemeClr val="accent2">
                  <a:shade val="58000"/>
                </a:schemeClr>
              </a:solidFill>
              <a:ln w="19050">
                <a:noFill/>
              </a:ln>
              <a:effectLst/>
            </c:spPr>
            <c:extLst>
              <c:ext xmlns:c16="http://schemas.microsoft.com/office/drawing/2014/chart" uri="{C3380CC4-5D6E-409C-BE32-E72D297353CC}">
                <c16:uniqueId val="{00000009-BC36-47A7-A6AA-F406F47778A5}"/>
              </c:ext>
            </c:extLst>
          </c:dPt>
          <c:dPt>
            <c:idx val="5"/>
            <c:bubble3D val="0"/>
            <c:spPr>
              <a:solidFill>
                <a:schemeClr val="accent2">
                  <a:shade val="58000"/>
                </a:schemeClr>
              </a:solidFill>
              <a:ln w="19050">
                <a:noFill/>
              </a:ln>
              <a:effectLst/>
            </c:spPr>
            <c:extLst>
              <c:ext xmlns:c16="http://schemas.microsoft.com/office/drawing/2014/chart" uri="{C3380CC4-5D6E-409C-BE32-E72D297353CC}">
                <c16:uniqueId val="{0000000B-BC36-47A7-A6AA-F406F47778A5}"/>
              </c:ext>
            </c:extLst>
          </c:dPt>
          <c:dPt>
            <c:idx val="6"/>
            <c:bubble3D val="0"/>
            <c:spPr>
              <a:solidFill>
                <a:schemeClr val="accent2">
                  <a:shade val="58000"/>
                </a:schemeClr>
              </a:solidFill>
              <a:ln w="19050">
                <a:noFill/>
              </a:ln>
              <a:effectLst/>
            </c:spPr>
            <c:extLst>
              <c:ext xmlns:c16="http://schemas.microsoft.com/office/drawing/2014/chart" uri="{C3380CC4-5D6E-409C-BE32-E72D297353CC}">
                <c16:uniqueId val="{0000000D-BC36-47A7-A6AA-F406F47778A5}"/>
              </c:ext>
            </c:extLst>
          </c:dPt>
          <c:dPt>
            <c:idx val="7"/>
            <c:bubble3D val="0"/>
            <c:spPr>
              <a:solidFill>
                <a:schemeClr val="accent2">
                  <a:shade val="58000"/>
                </a:schemeClr>
              </a:solidFill>
              <a:ln w="19050">
                <a:noFill/>
              </a:ln>
              <a:effectLst/>
            </c:spPr>
            <c:extLst>
              <c:ext xmlns:c16="http://schemas.microsoft.com/office/drawing/2014/chart" uri="{C3380CC4-5D6E-409C-BE32-E72D297353CC}">
                <c16:uniqueId val="{0000000F-BC36-47A7-A6AA-F406F47778A5}"/>
              </c:ext>
            </c:extLst>
          </c:dPt>
          <c:dPt>
            <c:idx val="8"/>
            <c:bubble3D val="0"/>
            <c:spPr>
              <a:solidFill>
                <a:schemeClr val="accent2">
                  <a:shade val="58000"/>
                </a:schemeClr>
              </a:solidFill>
              <a:ln w="19050">
                <a:noFill/>
              </a:ln>
              <a:effectLst/>
            </c:spPr>
            <c:extLst>
              <c:ext xmlns:c16="http://schemas.microsoft.com/office/drawing/2014/chart" uri="{C3380CC4-5D6E-409C-BE32-E72D297353CC}">
                <c16:uniqueId val="{00000011-BC36-47A7-A6AA-F406F47778A5}"/>
              </c:ext>
            </c:extLst>
          </c:dPt>
          <c:dPt>
            <c:idx val="9"/>
            <c:bubble3D val="0"/>
            <c:spPr>
              <a:solidFill>
                <a:schemeClr val="accent2">
                  <a:shade val="58000"/>
                </a:schemeClr>
              </a:solidFill>
              <a:ln w="19050">
                <a:noFill/>
              </a:ln>
              <a:effectLst/>
            </c:spPr>
            <c:extLst>
              <c:ext xmlns:c16="http://schemas.microsoft.com/office/drawing/2014/chart" uri="{C3380CC4-5D6E-409C-BE32-E72D297353CC}">
                <c16:uniqueId val="{00000013-BC36-47A7-A6AA-F406F47778A5}"/>
              </c:ext>
            </c:extLst>
          </c:dPt>
          <c:dLbls>
            <c:dLbl>
              <c:idx val="0"/>
              <c:tx>
                <c:rich>
                  <a:bodyPr/>
                  <a:lstStyle/>
                  <a:p>
                    <a:fld id="{0F041064-8127-43F4-8AFA-A5EAB8730354}" type="VALUE">
                      <a:rPr lang="en-US" sz="1400">
                        <a:solidFill>
                          <a:sysClr val="windowText" lastClr="000000"/>
                        </a:solidFill>
                      </a:rPr>
                      <a:pPr/>
                      <a:t>[VALUE]</a:t>
                    </a:fld>
                    <a:r>
                      <a:rPr lang="en-US" sz="1400" baseline="0"/>
                      <a:t>
</a:t>
                    </a:r>
                    <a:fld id="{674CC66D-01E5-4152-8EFE-28D132F47B7F}" type="PERCENTAGE">
                      <a:rPr lang="en-US" sz="1400" baseline="0"/>
                      <a:pPr/>
                      <a:t>[PERCENTAGE]</a:t>
                    </a:fld>
                    <a:endParaRPr lang="en-US" sz="1400" baseline="0"/>
                  </a:p>
                </c:rich>
              </c:tx>
              <c:dLblPos val="bestFit"/>
              <c:showLegendKey val="0"/>
              <c:showVal val="1"/>
              <c:showCatName val="0"/>
              <c:showSerName val="0"/>
              <c:showPercent val="1"/>
              <c:showBubbleSize val="0"/>
              <c:separator>
</c:separator>
              <c:extLst>
                <c:ext xmlns:c15="http://schemas.microsoft.com/office/drawing/2012/chart" uri="{CE6537A1-D6FC-4f65-9D91-7224C49458BB}">
                  <c15:dlblFieldTable/>
                  <c15:showDataLabelsRange val="0"/>
                </c:ext>
                <c:ext xmlns:c16="http://schemas.microsoft.com/office/drawing/2014/chart" uri="{C3380CC4-5D6E-409C-BE32-E72D297353CC}">
                  <c16:uniqueId val="{00000001-BC36-47A7-A6AA-F406F47778A5}"/>
                </c:ext>
              </c:extLst>
            </c:dLbl>
            <c:dLbl>
              <c:idx val="1"/>
              <c:layout>
                <c:manualLayout>
                  <c:x val="4.6692259379657618E-2"/>
                  <c:y val="0.18755038755293943"/>
                </c:manualLayout>
              </c:layout>
              <c:tx>
                <c:rich>
                  <a:bodyPr rot="0" spcFirstLastPara="1" vertOverflow="ellipsis" vert="horz" wrap="square" anchor="ctr" anchorCtr="0"/>
                  <a:lstStyle/>
                  <a:p>
                    <a:pPr algn="r">
                      <a:defRPr sz="1400" b="1" i="0" u="none" strike="noStrike" kern="1200" baseline="0">
                        <a:solidFill>
                          <a:schemeClr val="bg1"/>
                        </a:solidFill>
                        <a:latin typeface="Arial" panose="020B0604020202020204" pitchFamily="34" charset="0"/>
                        <a:ea typeface="+mn-ea"/>
                        <a:cs typeface="Arial" panose="020B0604020202020204" pitchFamily="34" charset="0"/>
                      </a:defRPr>
                    </a:pPr>
                    <a:fld id="{7EF5661C-0C92-4E54-8427-2F720AB56A44}" type="VALUE">
                      <a:rPr lang="en-US" sz="1400">
                        <a:solidFill>
                          <a:sysClr val="windowText" lastClr="000000"/>
                        </a:solidFill>
                      </a:rPr>
                      <a:pPr algn="r">
                        <a:defRPr/>
                      </a:pPr>
                      <a:t>[VALUE]</a:t>
                    </a:fld>
                    <a:r>
                      <a:rPr lang="en-US" sz="1400" baseline="0">
                        <a:solidFill>
                          <a:schemeClr val="bg1"/>
                        </a:solidFill>
                      </a:rPr>
                      <a:t>
</a:t>
                    </a:r>
                    <a:fld id="{833550DA-18B7-4538-8B0F-B1AF8D2C81C6}" type="PERCENTAGE">
                      <a:rPr lang="en-US" sz="1400" baseline="0">
                        <a:solidFill>
                          <a:schemeClr val="bg1"/>
                        </a:solidFill>
                      </a:rPr>
                      <a:pPr algn="r">
                        <a:defRPr/>
                      </a:pPr>
                      <a:t>[PERCENTAGE]</a:t>
                    </a:fld>
                    <a:endParaRPr lang="en-US" sz="1400" baseline="0">
                      <a:solidFill>
                        <a:schemeClr val="bg1"/>
                      </a:solidFill>
                    </a:endParaRPr>
                  </a:p>
                </c:rich>
              </c:tx>
              <c:spPr>
                <a:noFill/>
                <a:ln>
                  <a:noFill/>
                </a:ln>
                <a:effectLst/>
              </c:spPr>
              <c:txPr>
                <a:bodyPr rot="0" spcFirstLastPara="1" vertOverflow="ellipsis" vert="horz" wrap="square" anchor="ctr" anchorCtr="0"/>
                <a:lstStyle/>
                <a:p>
                  <a:pPr algn="r">
                    <a:defRPr sz="1400" b="1" i="0" u="none" strike="noStrike" kern="1200" baseline="0">
                      <a:solidFill>
                        <a:schemeClr val="bg1"/>
                      </a:solidFill>
                      <a:latin typeface="Arial" panose="020B0604020202020204" pitchFamily="34" charset="0"/>
                      <a:ea typeface="+mn-ea"/>
                      <a:cs typeface="Arial" panose="020B0604020202020204" pitchFamily="34" charset="0"/>
                    </a:defRPr>
                  </a:pPr>
                  <a:endParaRPr lang="cs-CZ"/>
                </a:p>
              </c:txPr>
              <c:dLblPos val="bestFit"/>
              <c:showLegendKey val="0"/>
              <c:showVal val="1"/>
              <c:showCatName val="0"/>
              <c:showSerName val="0"/>
              <c:showPercent val="1"/>
              <c:showBubbleSize val="0"/>
              <c:separator>
</c:separator>
              <c:extLst>
                <c:ext xmlns:c15="http://schemas.microsoft.com/office/drawing/2012/chart" uri="{CE6537A1-D6FC-4f65-9D91-7224C49458BB}">
                  <c15:dlblFieldTable/>
                  <c15:showDataLabelsRange val="0"/>
                </c:ext>
                <c:ext xmlns:c16="http://schemas.microsoft.com/office/drawing/2014/chart" uri="{C3380CC4-5D6E-409C-BE32-E72D297353CC}">
                  <c16:uniqueId val="{00000003-BC36-47A7-A6AA-F406F47778A5}"/>
                </c:ext>
              </c:extLst>
            </c:dLbl>
            <c:dLbl>
              <c:idx val="2"/>
              <c:layout>
                <c:manualLayout>
                  <c:x val="-2.2115546558437054E-3"/>
                  <c:y val="1.5004031004235154E-3"/>
                </c:manualLayout>
              </c:layout>
              <c:tx>
                <c:rich>
                  <a:bodyPr rot="0" spcFirstLastPara="1" vertOverflow="ellipsis" vert="horz" wrap="square" anchor="ctr" anchorCtr="1"/>
                  <a:lstStyle/>
                  <a:p>
                    <a:pPr>
                      <a:defRPr sz="14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a:t>1</a:t>
                    </a:r>
                  </a:p>
                </c:rich>
              </c:tx>
              <c:spPr>
                <a:noFill/>
                <a:ln>
                  <a:noFill/>
                </a:ln>
                <a:effectLst/>
              </c:spPr>
              <c:txPr>
                <a:bodyPr rot="0" spcFirstLastPara="1" vertOverflow="ellipsis" vert="horz" wrap="square" anchor="ctr" anchorCtr="1"/>
                <a:lstStyle/>
                <a:p>
                  <a:pPr>
                    <a:defRPr sz="14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cs-CZ"/>
                </a:p>
              </c:txPr>
              <c:dLblPos val="bestFit"/>
              <c:showLegendKey val="0"/>
              <c:showVal val="1"/>
              <c:showCatName val="0"/>
              <c:showSerName val="0"/>
              <c:showPercent val="1"/>
              <c:showBubbleSize val="0"/>
              <c:separator>
</c:separator>
              <c:extLst>
                <c:ext xmlns:c15="http://schemas.microsoft.com/office/drawing/2012/chart" uri="{CE6537A1-D6FC-4f65-9D91-7224C49458BB}">
                  <c15:showDataLabelsRange val="0"/>
                </c:ext>
                <c:ext xmlns:c16="http://schemas.microsoft.com/office/drawing/2014/chart" uri="{C3380CC4-5D6E-409C-BE32-E72D297353CC}">
                  <c16:uniqueId val="{00000005-BC36-47A7-A6AA-F406F47778A5}"/>
                </c:ext>
              </c:extLst>
            </c:dLbl>
            <c:dLbl>
              <c:idx val="3"/>
              <c:layout>
                <c:manualLayout>
                  <c:x val="2.0505229299930886E-2"/>
                  <c:y val="1.5004031004235154E-3"/>
                </c:manualLayout>
              </c:layout>
              <c:tx>
                <c:rich>
                  <a:bodyPr rot="0" spcFirstLastPara="1" vertOverflow="ellipsis" vert="horz" wrap="square" anchor="ctr" anchorCtr="1"/>
                  <a:lstStyle/>
                  <a:p>
                    <a:pPr>
                      <a:defRPr sz="1400" b="1" i="0" u="none" strike="noStrike" kern="1200" baseline="0">
                        <a:solidFill>
                          <a:sysClr val="windowText" lastClr="000000"/>
                        </a:solidFill>
                        <a:latin typeface="Arial" panose="020B0604020202020204" pitchFamily="34" charset="0"/>
                        <a:ea typeface="+mn-ea"/>
                        <a:cs typeface="Arial" panose="020B0604020202020204" pitchFamily="34" charset="0"/>
                      </a:defRPr>
                    </a:pPr>
                    <a:fld id="{99FE80D3-4CAF-4A1B-BD20-7C256749F053}" type="VALUE">
                      <a:rPr lang="en-US"/>
                      <a:pPr>
                        <a:defRPr>
                          <a:solidFill>
                            <a:sysClr val="windowText" lastClr="000000"/>
                          </a:solidFill>
                        </a:defRPr>
                      </a:pPr>
                      <a:t>[VALUE]</a:t>
                    </a:fld>
                    <a:endParaRPr lang="cs-CZ"/>
                  </a:p>
                </c:rich>
              </c:tx>
              <c:spPr>
                <a:noFill/>
                <a:ln>
                  <a:noFill/>
                </a:ln>
                <a:effectLst/>
              </c:spPr>
              <c:txPr>
                <a:bodyPr rot="0" spcFirstLastPara="1" vertOverflow="ellipsis" vert="horz" wrap="square" anchor="ctr" anchorCtr="1"/>
                <a:lstStyle/>
                <a:p>
                  <a:pPr>
                    <a:defRPr sz="14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cs-CZ"/>
                </a:p>
              </c:txPr>
              <c:dLblPos val="bestFit"/>
              <c:showLegendKey val="0"/>
              <c:showVal val="1"/>
              <c:showCatName val="0"/>
              <c:showSerName val="0"/>
              <c:showPercent val="1"/>
              <c:showBubbleSize val="0"/>
              <c:separator>
</c:separator>
              <c:extLst>
                <c:ext xmlns:c15="http://schemas.microsoft.com/office/drawing/2012/chart" uri="{CE6537A1-D6FC-4f65-9D91-7224C49458BB}">
                  <c15:dlblFieldTable/>
                  <c15:showDataLabelsRange val="0"/>
                </c:ext>
                <c:ext xmlns:c16="http://schemas.microsoft.com/office/drawing/2014/chart" uri="{C3380CC4-5D6E-409C-BE32-E72D297353CC}">
                  <c16:uniqueId val="{00000007-BC36-47A7-A6AA-F406F47778A5}"/>
                </c:ext>
              </c:extLst>
            </c:dLbl>
            <c:spPr>
              <a:noFill/>
              <a:ln>
                <a:noFill/>
              </a:ln>
              <a:effectLst/>
            </c:spPr>
            <c:txPr>
              <a:bodyPr rot="0" spcFirstLastPara="1" vertOverflow="ellipsis" vert="horz" wrap="square" anchor="ctr" anchorCtr="1"/>
              <a:lstStyle/>
              <a:p>
                <a:pPr>
                  <a:defRPr sz="1400" b="1" i="0" u="none" strike="noStrike" kern="1200" baseline="0">
                    <a:solidFill>
                      <a:schemeClr val="bg1"/>
                    </a:solidFill>
                    <a:latin typeface="Arial" panose="020B0604020202020204" pitchFamily="34" charset="0"/>
                    <a:ea typeface="+mn-ea"/>
                    <a:cs typeface="Arial" panose="020B0604020202020204" pitchFamily="34" charset="0"/>
                  </a:defRPr>
                </a:pPr>
                <a:endParaRPr lang="cs-CZ"/>
              </a:p>
            </c:txPr>
            <c:dLblPos val="bestFit"/>
            <c:showLegendKey val="0"/>
            <c:showVal val="1"/>
            <c:showCatName val="0"/>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Analysis!$I$204:$I$207</c:f>
              <c:strCache>
                <c:ptCount val="4"/>
                <c:pt idx="0">
                  <c:v>  0‒10</c:v>
                </c:pt>
                <c:pt idx="1">
                  <c:v>11‒20</c:v>
                </c:pt>
                <c:pt idx="2">
                  <c:v>21‒30</c:v>
                </c:pt>
                <c:pt idx="3">
                  <c:v>Víc než 30</c:v>
                </c:pt>
              </c:strCache>
            </c:strRef>
          </c:cat>
          <c:val>
            <c:numRef>
              <c:f>Analysis!$K$204:$K$207</c:f>
              <c:numCache>
                <c:formatCode>0</c:formatCode>
                <c:ptCount val="4"/>
                <c:pt idx="0">
                  <c:v>105</c:v>
                </c:pt>
                <c:pt idx="1">
                  <c:v>11</c:v>
                </c:pt>
                <c:pt idx="2">
                  <c:v>1</c:v>
                </c:pt>
                <c:pt idx="3">
                  <c:v>2</c:v>
                </c:pt>
              </c:numCache>
            </c:numRef>
          </c:val>
          <c:extLst>
            <c:ext xmlns:c16="http://schemas.microsoft.com/office/drawing/2014/chart" uri="{C3380CC4-5D6E-409C-BE32-E72D297353CC}">
              <c16:uniqueId val="{00000014-BC36-47A7-A6AA-F406F47778A5}"/>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400" b="1">
          <a:solidFill>
            <a:schemeClr val="bg1"/>
          </a:solidFill>
          <a:latin typeface="Arial" panose="020B0604020202020204" pitchFamily="34" charset="0"/>
          <a:cs typeface="Arial" panose="020B0604020202020204" pitchFamily="34" charset="0"/>
        </a:defRPr>
      </a:pPr>
      <a:endParaRPr lang="cs-CZ"/>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manualLayout>
          <c:layoutTarget val="inner"/>
          <c:xMode val="edge"/>
          <c:yMode val="edge"/>
          <c:x val="7.5286794795281636E-2"/>
          <c:y val="0.1080351666132665"/>
          <c:w val="0.4780898247145034"/>
          <c:h val="0.75975924197752109"/>
        </c:manualLayout>
      </c:layout>
      <c:pieChart>
        <c:varyColors val="1"/>
        <c:ser>
          <c:idx val="0"/>
          <c:order val="0"/>
          <c:spPr>
            <a:ln>
              <a:noFill/>
            </a:ln>
          </c:spPr>
          <c:dPt>
            <c:idx val="0"/>
            <c:bubble3D val="0"/>
            <c:spPr>
              <a:solidFill>
                <a:schemeClr val="accent1">
                  <a:tint val="58000"/>
                </a:schemeClr>
              </a:solidFill>
              <a:ln w="19050">
                <a:noFill/>
              </a:ln>
              <a:effectLst/>
            </c:spPr>
            <c:extLst>
              <c:ext xmlns:c16="http://schemas.microsoft.com/office/drawing/2014/chart" uri="{C3380CC4-5D6E-409C-BE32-E72D297353CC}">
                <c16:uniqueId val="{00000001-E85E-461F-A336-63D7F7C1489E}"/>
              </c:ext>
            </c:extLst>
          </c:dPt>
          <c:dPt>
            <c:idx val="1"/>
            <c:bubble3D val="0"/>
            <c:spPr>
              <a:solidFill>
                <a:schemeClr val="accent1">
                  <a:tint val="86000"/>
                </a:schemeClr>
              </a:solidFill>
              <a:ln w="19050">
                <a:noFill/>
              </a:ln>
              <a:effectLst/>
            </c:spPr>
            <c:extLst>
              <c:ext xmlns:c16="http://schemas.microsoft.com/office/drawing/2014/chart" uri="{C3380CC4-5D6E-409C-BE32-E72D297353CC}">
                <c16:uniqueId val="{00000003-E85E-461F-A336-63D7F7C1489E}"/>
              </c:ext>
            </c:extLst>
          </c:dPt>
          <c:dPt>
            <c:idx val="2"/>
            <c:bubble3D val="0"/>
            <c:spPr>
              <a:solidFill>
                <a:schemeClr val="accent1">
                  <a:shade val="86000"/>
                </a:schemeClr>
              </a:solidFill>
              <a:ln w="19050">
                <a:noFill/>
              </a:ln>
              <a:effectLst/>
            </c:spPr>
            <c:extLst>
              <c:ext xmlns:c16="http://schemas.microsoft.com/office/drawing/2014/chart" uri="{C3380CC4-5D6E-409C-BE32-E72D297353CC}">
                <c16:uniqueId val="{00000005-E85E-461F-A336-63D7F7C1489E}"/>
              </c:ext>
            </c:extLst>
          </c:dPt>
          <c:dPt>
            <c:idx val="3"/>
            <c:bubble3D val="0"/>
            <c:spPr>
              <a:solidFill>
                <a:schemeClr val="accent1">
                  <a:shade val="58000"/>
                </a:schemeClr>
              </a:solidFill>
              <a:ln w="19050">
                <a:noFill/>
              </a:ln>
              <a:effectLst/>
            </c:spPr>
            <c:extLst>
              <c:ext xmlns:c16="http://schemas.microsoft.com/office/drawing/2014/chart" uri="{C3380CC4-5D6E-409C-BE32-E72D297353CC}">
                <c16:uniqueId val="{00000007-E85E-461F-A336-63D7F7C1489E}"/>
              </c:ext>
            </c:extLst>
          </c:dPt>
          <c:dPt>
            <c:idx val="4"/>
            <c:bubble3D val="0"/>
            <c:spPr>
              <a:solidFill>
                <a:schemeClr val="accent1">
                  <a:shade val="58000"/>
                </a:schemeClr>
              </a:solidFill>
              <a:ln w="19050">
                <a:noFill/>
              </a:ln>
              <a:effectLst/>
            </c:spPr>
            <c:extLst>
              <c:ext xmlns:c16="http://schemas.microsoft.com/office/drawing/2014/chart" uri="{C3380CC4-5D6E-409C-BE32-E72D297353CC}">
                <c16:uniqueId val="{00000009-E85E-461F-A336-63D7F7C1489E}"/>
              </c:ext>
            </c:extLst>
          </c:dPt>
          <c:dPt>
            <c:idx val="5"/>
            <c:bubble3D val="0"/>
            <c:spPr>
              <a:solidFill>
                <a:schemeClr val="accent1">
                  <a:shade val="58000"/>
                </a:schemeClr>
              </a:solidFill>
              <a:ln w="19050">
                <a:noFill/>
              </a:ln>
              <a:effectLst/>
            </c:spPr>
            <c:extLst>
              <c:ext xmlns:c16="http://schemas.microsoft.com/office/drawing/2014/chart" uri="{C3380CC4-5D6E-409C-BE32-E72D297353CC}">
                <c16:uniqueId val="{0000000B-E85E-461F-A336-63D7F7C1489E}"/>
              </c:ext>
            </c:extLst>
          </c:dPt>
          <c:dPt>
            <c:idx val="6"/>
            <c:bubble3D val="0"/>
            <c:spPr>
              <a:solidFill>
                <a:schemeClr val="accent1">
                  <a:shade val="58000"/>
                </a:schemeClr>
              </a:solidFill>
              <a:ln w="19050">
                <a:noFill/>
              </a:ln>
              <a:effectLst/>
            </c:spPr>
            <c:extLst>
              <c:ext xmlns:c16="http://schemas.microsoft.com/office/drawing/2014/chart" uri="{C3380CC4-5D6E-409C-BE32-E72D297353CC}">
                <c16:uniqueId val="{0000000D-E85E-461F-A336-63D7F7C1489E}"/>
              </c:ext>
            </c:extLst>
          </c:dPt>
          <c:dPt>
            <c:idx val="7"/>
            <c:bubble3D val="0"/>
            <c:spPr>
              <a:solidFill>
                <a:schemeClr val="accent1">
                  <a:shade val="58000"/>
                </a:schemeClr>
              </a:solidFill>
              <a:ln w="19050">
                <a:noFill/>
              </a:ln>
              <a:effectLst/>
            </c:spPr>
            <c:extLst>
              <c:ext xmlns:c16="http://schemas.microsoft.com/office/drawing/2014/chart" uri="{C3380CC4-5D6E-409C-BE32-E72D297353CC}">
                <c16:uniqueId val="{0000000F-E85E-461F-A336-63D7F7C1489E}"/>
              </c:ext>
            </c:extLst>
          </c:dPt>
          <c:dPt>
            <c:idx val="8"/>
            <c:bubble3D val="0"/>
            <c:spPr>
              <a:solidFill>
                <a:schemeClr val="accent1">
                  <a:shade val="58000"/>
                </a:schemeClr>
              </a:solidFill>
              <a:ln w="19050">
                <a:noFill/>
              </a:ln>
              <a:effectLst/>
            </c:spPr>
            <c:extLst>
              <c:ext xmlns:c16="http://schemas.microsoft.com/office/drawing/2014/chart" uri="{C3380CC4-5D6E-409C-BE32-E72D297353CC}">
                <c16:uniqueId val="{00000011-E85E-461F-A336-63D7F7C1489E}"/>
              </c:ext>
            </c:extLst>
          </c:dPt>
          <c:dPt>
            <c:idx val="9"/>
            <c:bubble3D val="0"/>
            <c:spPr>
              <a:solidFill>
                <a:schemeClr val="accent1">
                  <a:shade val="58000"/>
                </a:schemeClr>
              </a:solidFill>
              <a:ln w="19050">
                <a:noFill/>
              </a:ln>
              <a:effectLst/>
            </c:spPr>
            <c:extLst>
              <c:ext xmlns:c16="http://schemas.microsoft.com/office/drawing/2014/chart" uri="{C3380CC4-5D6E-409C-BE32-E72D297353CC}">
                <c16:uniqueId val="{00000013-E85E-461F-A336-63D7F7C1489E}"/>
              </c:ext>
            </c:extLst>
          </c:dPt>
          <c:dLbls>
            <c:dLbl>
              <c:idx val="2"/>
              <c:layout>
                <c:manualLayout>
                  <c:x val="2.3039900037316735E-2"/>
                  <c:y val="1.315676306106806E-2"/>
                </c:manualLayout>
              </c:layout>
              <c:spPr>
                <a:noFill/>
                <a:ln>
                  <a:noFill/>
                </a:ln>
                <a:effectLst/>
              </c:spPr>
              <c:txPr>
                <a:bodyPr rot="0" spcFirstLastPara="1" vertOverflow="ellipsis" vert="horz" wrap="square" anchor="ctr" anchorCtr="1"/>
                <a:lstStyle/>
                <a:p>
                  <a:pPr>
                    <a:defRPr sz="14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cs-CZ"/>
                </a:p>
              </c:txPr>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E85E-461F-A336-63D7F7C1489E}"/>
                </c:ext>
              </c:extLst>
            </c:dLbl>
            <c:dLbl>
              <c:idx val="3"/>
              <c:layout>
                <c:manualLayout>
                  <c:x val="3.9099213045675055E-2"/>
                  <c:y val="1.5004031004235154E-3"/>
                </c:manualLayout>
              </c:layout>
              <c:spPr>
                <a:noFill/>
                <a:ln>
                  <a:noFill/>
                </a:ln>
                <a:effectLst/>
              </c:spPr>
              <c:txPr>
                <a:bodyPr rot="0" spcFirstLastPara="1" vertOverflow="ellipsis" vert="horz" wrap="square" anchor="ctr" anchorCtr="1"/>
                <a:lstStyle/>
                <a:p>
                  <a:pPr>
                    <a:defRPr sz="14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cs-CZ"/>
                </a:p>
              </c:txPr>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E85E-461F-A336-63D7F7C1489E}"/>
                </c:ext>
              </c:extLst>
            </c:dLbl>
            <c:spPr>
              <a:noFill/>
              <a:ln>
                <a:noFill/>
              </a:ln>
              <a:effectLst/>
            </c:spPr>
            <c:txPr>
              <a:bodyPr rot="0" spcFirstLastPara="1" vertOverflow="ellipsis" vert="horz" wrap="square" anchor="ctr" anchorCtr="1"/>
              <a:lstStyle/>
              <a:p>
                <a:pPr>
                  <a:defRPr sz="1400" b="1" i="0" u="none" strike="noStrike" kern="1200" baseline="0">
                    <a:solidFill>
                      <a:schemeClr val="bg1"/>
                    </a:solidFill>
                    <a:latin typeface="Arial" panose="020B0604020202020204" pitchFamily="34" charset="0"/>
                    <a:ea typeface="+mn-ea"/>
                    <a:cs typeface="Arial" panose="020B0604020202020204" pitchFamily="34" charset="0"/>
                  </a:defRPr>
                </a:pPr>
                <a:endParaRPr lang="cs-CZ"/>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Analysis!$I$204:$I$207</c:f>
              <c:strCache>
                <c:ptCount val="4"/>
                <c:pt idx="0">
                  <c:v>  0‒10</c:v>
                </c:pt>
                <c:pt idx="1">
                  <c:v>11‒20</c:v>
                </c:pt>
                <c:pt idx="2">
                  <c:v>21‒30</c:v>
                </c:pt>
                <c:pt idx="3">
                  <c:v>Víc než 30</c:v>
                </c:pt>
              </c:strCache>
            </c:strRef>
          </c:cat>
          <c:val>
            <c:numRef>
              <c:f>Analysis!$J$204:$J$207</c:f>
              <c:numCache>
                <c:formatCode>0%</c:formatCode>
                <c:ptCount val="4"/>
                <c:pt idx="0">
                  <c:v>0.84609665427509295</c:v>
                </c:pt>
                <c:pt idx="1">
                  <c:v>8.5501858736059477E-2</c:v>
                </c:pt>
                <c:pt idx="2">
                  <c:v>2.9739776951672861E-2</c:v>
                </c:pt>
                <c:pt idx="3">
                  <c:v>3.8661710037174724E-2</c:v>
                </c:pt>
              </c:numCache>
            </c:numRef>
          </c:val>
          <c:extLst>
            <c:ext xmlns:c16="http://schemas.microsoft.com/office/drawing/2014/chart" uri="{C3380CC4-5D6E-409C-BE32-E72D297353CC}">
              <c16:uniqueId val="{00000014-E85E-461F-A336-63D7F7C1489E}"/>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6146468247342407"/>
          <c:y val="0.20069628155217764"/>
          <c:w val="0.25375423012932968"/>
          <c:h val="0.60318047651857321"/>
        </c:manualLayout>
      </c:layout>
      <c:overlay val="0"/>
      <c:spPr>
        <a:noFill/>
        <a:ln>
          <a:noFill/>
        </a:ln>
        <a:effectLst/>
      </c:spPr>
      <c:txPr>
        <a:bodyPr rot="0" spcFirstLastPara="1" vertOverflow="ellipsis" vert="horz" wrap="square" anchor="ctr" anchorCtr="1"/>
        <a:lstStyle/>
        <a:p>
          <a:pPr rtl="0">
            <a:defRPr sz="14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cs-CZ"/>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400" b="1">
          <a:solidFill>
            <a:schemeClr val="bg1"/>
          </a:solidFill>
          <a:latin typeface="Arial" panose="020B0604020202020204" pitchFamily="34" charset="0"/>
          <a:cs typeface="Arial" panose="020B0604020202020204" pitchFamily="34" charset="0"/>
        </a:defRPr>
      </a:pPr>
      <a:endParaRPr lang="cs-CZ"/>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ln>
              <a:noFill/>
            </a:ln>
          </c:spPr>
          <c:dPt>
            <c:idx val="0"/>
            <c:bubble3D val="0"/>
            <c:spPr>
              <a:solidFill>
                <a:schemeClr val="accent5">
                  <a:lumMod val="60000"/>
                  <a:lumOff val="40000"/>
                </a:schemeClr>
              </a:solidFill>
              <a:ln w="19050">
                <a:noFill/>
              </a:ln>
              <a:effectLst/>
            </c:spPr>
            <c:extLst>
              <c:ext xmlns:c16="http://schemas.microsoft.com/office/drawing/2014/chart" uri="{C3380CC4-5D6E-409C-BE32-E72D297353CC}">
                <c16:uniqueId val="{00000001-F3B7-4EB0-A919-CA43F6682C0A}"/>
              </c:ext>
            </c:extLst>
          </c:dPt>
          <c:dPt>
            <c:idx val="1"/>
            <c:bubble3D val="0"/>
            <c:spPr>
              <a:solidFill>
                <a:schemeClr val="accent6">
                  <a:lumMod val="40000"/>
                  <a:lumOff val="60000"/>
                </a:schemeClr>
              </a:solidFill>
              <a:ln w="19050">
                <a:noFill/>
              </a:ln>
              <a:effectLst/>
            </c:spPr>
            <c:extLst>
              <c:ext xmlns:c16="http://schemas.microsoft.com/office/drawing/2014/chart" uri="{C3380CC4-5D6E-409C-BE32-E72D297353CC}">
                <c16:uniqueId val="{00000002-F3B7-4EB0-A919-CA43F6682C0A}"/>
              </c:ext>
            </c:extLst>
          </c:dPt>
          <c:dLbls>
            <c:spPr>
              <a:noFill/>
              <a:ln>
                <a:noFill/>
              </a:ln>
              <a:effectLst/>
            </c:spPr>
            <c:txPr>
              <a:bodyPr rot="0" spcFirstLastPara="1" vertOverflow="ellipsis" vert="horz" wrap="square" anchor="ctr" anchorCtr="1"/>
              <a:lstStyle/>
              <a:p>
                <a:pPr>
                  <a:defRPr sz="16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cs-CZ"/>
              </a:p>
            </c:txPr>
            <c:dLblPos val="inEnd"/>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Analysis!$G$706:$G$707</c:f>
              <c:strCache>
                <c:ptCount val="2"/>
                <c:pt idx="0">
                  <c:v>Ano</c:v>
                </c:pt>
                <c:pt idx="1">
                  <c:v>Ne</c:v>
                </c:pt>
              </c:strCache>
            </c:strRef>
          </c:cat>
          <c:val>
            <c:numRef>
              <c:f>Analysis!$H$706:$H$707</c:f>
              <c:numCache>
                <c:formatCode>General</c:formatCode>
                <c:ptCount val="2"/>
                <c:pt idx="0">
                  <c:v>2145</c:v>
                </c:pt>
                <c:pt idx="1">
                  <c:v>9275</c:v>
                </c:pt>
              </c:numCache>
            </c:numRef>
          </c:val>
          <c:extLst>
            <c:ext xmlns:c16="http://schemas.microsoft.com/office/drawing/2014/chart" uri="{C3380CC4-5D6E-409C-BE32-E72D297353CC}">
              <c16:uniqueId val="{00000000-F3B7-4EB0-A919-CA43F6682C0A}"/>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78442763933354698"/>
          <c:y val="0.38449665565997798"/>
          <c:w val="0.17421003314888436"/>
          <c:h val="0.27672678012022689"/>
        </c:manualLayout>
      </c:layout>
      <c:overlay val="0"/>
      <c:spPr>
        <a:noFill/>
        <a:ln>
          <a:noFill/>
        </a:ln>
        <a:effectLst/>
      </c:spPr>
      <c:txPr>
        <a:bodyPr rot="0" spcFirstLastPara="1" vertOverflow="ellipsis" vert="horz" wrap="square" anchor="ctr" anchorCtr="1"/>
        <a:lstStyle/>
        <a:p>
          <a:pPr>
            <a:defRPr sz="18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cs-CZ"/>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600">
          <a:latin typeface="Arial" panose="020B0604020202020204" pitchFamily="34" charset="0"/>
          <a:cs typeface="Arial" panose="020B0604020202020204" pitchFamily="34" charset="0"/>
        </a:defRPr>
      </a:pPr>
      <a:endParaRPr lang="cs-CZ"/>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percentStacked"/>
        <c:varyColors val="0"/>
        <c:ser>
          <c:idx val="0"/>
          <c:order val="0"/>
          <c:tx>
            <c:strRef>
              <c:f>'Aggregated (2)'!$U$5</c:f>
              <c:strCache>
                <c:ptCount val="1"/>
                <c:pt idx="0">
                  <c:v>% HGV</c:v>
                </c:pt>
              </c:strCache>
            </c:strRef>
          </c:tx>
          <c:spPr>
            <a:pattFill prst="dkUpDiag">
              <a:fgClr>
                <a:schemeClr val="bg1">
                  <a:lumMod val="85000"/>
                </a:schemeClr>
              </a:fgClr>
              <a:bgClr>
                <a:schemeClr val="bg1"/>
              </a:bgClr>
            </a:pattFill>
            <a:ln>
              <a:solidFill>
                <a:schemeClr val="tx1"/>
              </a:solidFill>
            </a:ln>
            <a:effectLst/>
          </c:spPr>
          <c:invertIfNegative val="0"/>
          <c:dPt>
            <c:idx val="1"/>
            <c:invertIfNegative val="0"/>
            <c:bubble3D val="0"/>
            <c:spPr>
              <a:pattFill prst="dkUpDiag">
                <a:fgClr>
                  <a:schemeClr val="bg1">
                    <a:lumMod val="75000"/>
                  </a:schemeClr>
                </a:fgClr>
                <a:bgClr>
                  <a:schemeClr val="bg1">
                    <a:lumMod val="85000"/>
                  </a:schemeClr>
                </a:bgClr>
              </a:pattFill>
              <a:ln w="9525">
                <a:solidFill>
                  <a:srgbClr val="FF0000"/>
                </a:solidFill>
              </a:ln>
              <a:effectLst/>
            </c:spPr>
            <c:extLst>
              <c:ext xmlns:c16="http://schemas.microsoft.com/office/drawing/2014/chart" uri="{C3380CC4-5D6E-409C-BE32-E72D297353CC}">
                <c16:uniqueId val="{00000001-FCA0-4E99-A9C9-2EFFECA1ADB5}"/>
              </c:ext>
            </c:extLst>
          </c:dPt>
          <c:dPt>
            <c:idx val="10"/>
            <c:invertIfNegative val="0"/>
            <c:bubble3D val="0"/>
            <c:spPr>
              <a:pattFill prst="dkUpDiag">
                <a:fgClr>
                  <a:schemeClr val="bg1">
                    <a:lumMod val="85000"/>
                  </a:schemeClr>
                </a:fgClr>
                <a:bgClr>
                  <a:schemeClr val="bg1"/>
                </a:bgClr>
              </a:pattFill>
              <a:ln w="9525">
                <a:solidFill>
                  <a:schemeClr val="tx1"/>
                </a:solidFill>
              </a:ln>
              <a:effectLst/>
            </c:spPr>
            <c:extLst>
              <c:ext xmlns:c16="http://schemas.microsoft.com/office/drawing/2014/chart" uri="{C3380CC4-5D6E-409C-BE32-E72D297353CC}">
                <c16:uniqueId val="{00000003-FCA0-4E99-A9C9-2EFFECA1ADB5}"/>
              </c:ext>
            </c:extLst>
          </c:dPt>
          <c:dPt>
            <c:idx val="21"/>
            <c:invertIfNegative val="0"/>
            <c:bubble3D val="0"/>
            <c:spPr>
              <a:pattFill prst="dkUpDiag">
                <a:fgClr>
                  <a:schemeClr val="bg1">
                    <a:lumMod val="85000"/>
                  </a:schemeClr>
                </a:fgClr>
                <a:bgClr>
                  <a:schemeClr val="accent5">
                    <a:lumMod val="20000"/>
                    <a:lumOff val="80000"/>
                  </a:schemeClr>
                </a:bgClr>
              </a:pattFill>
              <a:ln>
                <a:solidFill>
                  <a:schemeClr val="tx1"/>
                </a:solidFill>
              </a:ln>
              <a:effectLst/>
            </c:spPr>
            <c:extLst>
              <c:ext xmlns:c16="http://schemas.microsoft.com/office/drawing/2014/chart" uri="{C3380CC4-5D6E-409C-BE32-E72D297353CC}">
                <c16:uniqueId val="{00000009-A72A-4D95-8098-0867779EB616}"/>
              </c:ext>
            </c:extLst>
          </c:dPt>
          <c:dLbls>
            <c:dLbl>
              <c:idx val="0"/>
              <c:layout>
                <c:manualLayout>
                  <c:x val="0"/>
                  <c:y val="-4.745784851498172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FCA0-4E99-A9C9-2EFFECA1ADB5}"/>
                </c:ext>
              </c:extLst>
            </c:dLbl>
            <c:dLbl>
              <c:idx val="1"/>
              <c:layout>
                <c:manualLayout>
                  <c:x val="0"/>
                  <c:y val="-3.8942668938297693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FCA0-4E99-A9C9-2EFFECA1ADB5}"/>
                </c:ext>
              </c:extLst>
            </c:dLbl>
            <c:numFmt formatCode="#,##0" sourceLinked="0"/>
            <c:spPr>
              <a:noFill/>
              <a:ln>
                <a:noFill/>
              </a:ln>
              <a:effectLst/>
            </c:spPr>
            <c:txPr>
              <a:bodyPr rot="0" spcFirstLastPara="1" vertOverflow="ellipsis" vert="horz" wrap="square" anchor="ctr" anchorCtr="1"/>
              <a:lstStyle/>
              <a:p>
                <a:pPr>
                  <a:defRPr sz="1100" b="1" i="0" u="none" strike="noStrike" kern="1200" baseline="0">
                    <a:solidFill>
                      <a:schemeClr val="tx1">
                        <a:lumMod val="75000"/>
                        <a:lumOff val="25000"/>
                      </a:schemeClr>
                    </a:solidFill>
                    <a:latin typeface="Arial Narrow" panose="020B0606020202030204" pitchFamily="34" charset="0"/>
                    <a:ea typeface="+mn-ea"/>
                    <a:cs typeface="Arial" panose="020B0604020202020204" pitchFamily="34" charset="0"/>
                  </a:defRPr>
                </a:pPr>
                <a:endParaRPr lang="cs-CZ"/>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'Aggregated (2)'!$T$6:$T$27</c:f>
              <c:strCache>
                <c:ptCount val="22"/>
                <c:pt idx="0">
                  <c:v>₁ Brusel</c:v>
                </c:pt>
                <c:pt idx="1">
                  <c:v>₂ Praha</c:v>
                </c:pt>
                <c:pt idx="2">
                  <c:v>₃ Sofia</c:v>
                </c:pt>
                <c:pt idx="3">
                  <c:v>₄ Lisabon</c:v>
                </c:pt>
                <c:pt idx="4">
                  <c:v>₅ Bukurešť</c:v>
                </c:pt>
                <c:pt idx="5">
                  <c:v>₆ Goteborg</c:v>
                </c:pt>
                <c:pt idx="6">
                  <c:v>₇ Stockholm</c:v>
                </c:pt>
                <c:pt idx="7">
                  <c:v>₈ Hamburk</c:v>
                </c:pt>
                <c:pt idx="8">
                  <c:v>₉ Budapešť</c:v>
                </c:pt>
                <c:pt idx="9">
                  <c:v>₁₀ Amsterdam</c:v>
                </c:pt>
                <c:pt idx="10">
                  <c:v>₁₁ Rotterdam</c:v>
                </c:pt>
                <c:pt idx="11">
                  <c:v>₁₂ Berlín</c:v>
                </c:pt>
                <c:pt idx="12">
                  <c:v>₁₃ Antverpy</c:v>
                </c:pt>
                <c:pt idx="13">
                  <c:v>₁₄ Madrid</c:v>
                </c:pt>
                <c:pt idx="14">
                  <c:v>₁₅ Mnichov</c:v>
                </c:pt>
                <c:pt idx="15">
                  <c:v>₁₆ Londýn</c:v>
                </c:pt>
                <c:pt idx="16">
                  <c:v>₁₇ Řím</c:v>
                </c:pt>
                <c:pt idx="17">
                  <c:v>₁₈ Paříž</c:v>
                </c:pt>
                <c:pt idx="18">
                  <c:v>₁₉ Milán</c:v>
                </c:pt>
                <c:pt idx="19">
                  <c:v>₂₀ Barcelona</c:v>
                </c:pt>
                <c:pt idx="20">
                  <c:v>₂₁ Brémy</c:v>
                </c:pt>
                <c:pt idx="21">
                  <c:v>PRŮMĚR</c:v>
                </c:pt>
              </c:strCache>
            </c:strRef>
          </c:cat>
          <c:val>
            <c:numRef>
              <c:f>'Aggregated (2)'!$U$6:$U$27</c:f>
              <c:numCache>
                <c:formatCode>0.0</c:formatCode>
                <c:ptCount val="22"/>
                <c:pt idx="0">
                  <c:v>4.5180722891566267</c:v>
                </c:pt>
                <c:pt idx="1">
                  <c:v>9.8859315589353596</c:v>
                </c:pt>
                <c:pt idx="2">
                  <c:v>11.189801699716714</c:v>
                </c:pt>
                <c:pt idx="3">
                  <c:v>13.117066290550069</c:v>
                </c:pt>
                <c:pt idx="4">
                  <c:v>13.368283093053734</c:v>
                </c:pt>
                <c:pt idx="5">
                  <c:v>15.315315315315313</c:v>
                </c:pt>
                <c:pt idx="6">
                  <c:v>16.08040201005025</c:v>
                </c:pt>
                <c:pt idx="7">
                  <c:v>20.300751879699249</c:v>
                </c:pt>
                <c:pt idx="8">
                  <c:v>21.302578018995931</c:v>
                </c:pt>
                <c:pt idx="9">
                  <c:v>23.655913978494624</c:v>
                </c:pt>
                <c:pt idx="10">
                  <c:v>27.570093457943923</c:v>
                </c:pt>
                <c:pt idx="11">
                  <c:v>28.26552462526767</c:v>
                </c:pt>
                <c:pt idx="12">
                  <c:v>28.888888888888886</c:v>
                </c:pt>
                <c:pt idx="13">
                  <c:v>30.601792573623559</c:v>
                </c:pt>
                <c:pt idx="14">
                  <c:v>30.711610486891384</c:v>
                </c:pt>
                <c:pt idx="15">
                  <c:v>32.067510548523209</c:v>
                </c:pt>
                <c:pt idx="16">
                  <c:v>32.162921348314605</c:v>
                </c:pt>
                <c:pt idx="17">
                  <c:v>34.981458590852903</c:v>
                </c:pt>
                <c:pt idx="18">
                  <c:v>38.297872340425535</c:v>
                </c:pt>
                <c:pt idx="19">
                  <c:v>49.297752808988768</c:v>
                </c:pt>
                <c:pt idx="20">
                  <c:v>55.448717948717949</c:v>
                </c:pt>
                <c:pt idx="21">
                  <c:v>24.925232846278732</c:v>
                </c:pt>
              </c:numCache>
            </c:numRef>
          </c:val>
          <c:extLst>
            <c:ext xmlns:c16="http://schemas.microsoft.com/office/drawing/2014/chart" uri="{C3380CC4-5D6E-409C-BE32-E72D297353CC}">
              <c16:uniqueId val="{00000005-FCA0-4E99-A9C9-2EFFECA1ADB5}"/>
            </c:ext>
          </c:extLst>
        </c:ser>
        <c:ser>
          <c:idx val="1"/>
          <c:order val="1"/>
          <c:tx>
            <c:strRef>
              <c:f>'Aggregated (2)'!$V$5</c:f>
              <c:strCache>
                <c:ptCount val="1"/>
                <c:pt idx="0">
                  <c:v>% LGV</c:v>
                </c:pt>
              </c:strCache>
            </c:strRef>
          </c:tx>
          <c:spPr>
            <a:noFill/>
            <a:ln>
              <a:solidFill>
                <a:schemeClr val="tx1"/>
              </a:solidFill>
            </a:ln>
            <a:effectLst/>
          </c:spPr>
          <c:invertIfNegative val="0"/>
          <c:dPt>
            <c:idx val="1"/>
            <c:invertIfNegative val="0"/>
            <c:bubble3D val="0"/>
            <c:spPr>
              <a:pattFill prst="zigZag">
                <a:fgClr>
                  <a:schemeClr val="bg1">
                    <a:lumMod val="75000"/>
                  </a:schemeClr>
                </a:fgClr>
                <a:bgClr>
                  <a:schemeClr val="bg1"/>
                </a:bgClr>
              </a:pattFill>
              <a:ln w="9525">
                <a:solidFill>
                  <a:srgbClr val="FF0000"/>
                </a:solidFill>
              </a:ln>
              <a:effectLst/>
            </c:spPr>
            <c:extLst>
              <c:ext xmlns:c16="http://schemas.microsoft.com/office/drawing/2014/chart" uri="{C3380CC4-5D6E-409C-BE32-E72D297353CC}">
                <c16:uniqueId val="{00000007-FCA0-4E99-A9C9-2EFFECA1ADB5}"/>
              </c:ext>
            </c:extLst>
          </c:dPt>
          <c:dPt>
            <c:idx val="10"/>
            <c:invertIfNegative val="0"/>
            <c:bubble3D val="0"/>
            <c:spPr>
              <a:noFill/>
              <a:ln w="9525">
                <a:solidFill>
                  <a:schemeClr val="tx1"/>
                </a:solidFill>
              </a:ln>
              <a:effectLst/>
            </c:spPr>
            <c:extLst>
              <c:ext xmlns:c16="http://schemas.microsoft.com/office/drawing/2014/chart" uri="{C3380CC4-5D6E-409C-BE32-E72D297353CC}">
                <c16:uniqueId val="{00000009-FCA0-4E99-A9C9-2EFFECA1ADB5}"/>
              </c:ext>
            </c:extLst>
          </c:dPt>
          <c:dPt>
            <c:idx val="21"/>
            <c:invertIfNegative val="0"/>
            <c:bubble3D val="0"/>
            <c:spPr>
              <a:solidFill>
                <a:schemeClr val="accent6">
                  <a:lumMod val="20000"/>
                  <a:lumOff val="80000"/>
                </a:schemeClr>
              </a:solidFill>
              <a:ln>
                <a:solidFill>
                  <a:schemeClr val="tx1"/>
                </a:solidFill>
              </a:ln>
              <a:effectLst/>
            </c:spPr>
            <c:extLst>
              <c:ext xmlns:c16="http://schemas.microsoft.com/office/drawing/2014/chart" uri="{C3380CC4-5D6E-409C-BE32-E72D297353CC}">
                <c16:uniqueId val="{00000008-A72A-4D95-8098-0867779EB616}"/>
              </c:ext>
            </c:extLst>
          </c:dPt>
          <c:dLbls>
            <c:numFmt formatCode="#,##0" sourceLinked="0"/>
            <c:spPr>
              <a:noFill/>
              <a:ln>
                <a:noFill/>
              </a:ln>
              <a:effectLst/>
            </c:spPr>
            <c:txPr>
              <a:bodyPr rot="0" spcFirstLastPara="1" vertOverflow="ellipsis" vert="horz" wrap="square" anchor="ctr" anchorCtr="1"/>
              <a:lstStyle/>
              <a:p>
                <a:pPr>
                  <a:defRPr sz="1100" b="1" i="0" u="none" strike="noStrike" kern="1200" baseline="0">
                    <a:solidFill>
                      <a:schemeClr val="tx1">
                        <a:lumMod val="75000"/>
                        <a:lumOff val="25000"/>
                      </a:schemeClr>
                    </a:solidFill>
                    <a:latin typeface="Arial Narrow" panose="020B0606020202030204" pitchFamily="34" charset="0"/>
                    <a:ea typeface="+mn-ea"/>
                    <a:cs typeface="Arial" panose="020B0604020202020204" pitchFamily="34" charset="0"/>
                  </a:defRPr>
                </a:pPr>
                <a:endParaRPr lang="cs-CZ"/>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'Aggregated (2)'!$T$6:$T$27</c:f>
              <c:strCache>
                <c:ptCount val="22"/>
                <c:pt idx="0">
                  <c:v>₁ Brusel</c:v>
                </c:pt>
                <c:pt idx="1">
                  <c:v>₂ Praha</c:v>
                </c:pt>
                <c:pt idx="2">
                  <c:v>₃ Sofia</c:v>
                </c:pt>
                <c:pt idx="3">
                  <c:v>₄ Lisabon</c:v>
                </c:pt>
                <c:pt idx="4">
                  <c:v>₅ Bukurešť</c:v>
                </c:pt>
                <c:pt idx="5">
                  <c:v>₆ Goteborg</c:v>
                </c:pt>
                <c:pt idx="6">
                  <c:v>₇ Stockholm</c:v>
                </c:pt>
                <c:pt idx="7">
                  <c:v>₈ Hamburk</c:v>
                </c:pt>
                <c:pt idx="8">
                  <c:v>₉ Budapešť</c:v>
                </c:pt>
                <c:pt idx="9">
                  <c:v>₁₀ Amsterdam</c:v>
                </c:pt>
                <c:pt idx="10">
                  <c:v>₁₁ Rotterdam</c:v>
                </c:pt>
                <c:pt idx="11">
                  <c:v>₁₂ Berlín</c:v>
                </c:pt>
                <c:pt idx="12">
                  <c:v>₁₃ Antverpy</c:v>
                </c:pt>
                <c:pt idx="13">
                  <c:v>₁₄ Madrid</c:v>
                </c:pt>
                <c:pt idx="14">
                  <c:v>₁₅ Mnichov</c:v>
                </c:pt>
                <c:pt idx="15">
                  <c:v>₁₆ Londýn</c:v>
                </c:pt>
                <c:pt idx="16">
                  <c:v>₁₇ Řím</c:v>
                </c:pt>
                <c:pt idx="17">
                  <c:v>₁₈ Paříž</c:v>
                </c:pt>
                <c:pt idx="18">
                  <c:v>₁₉ Milán</c:v>
                </c:pt>
                <c:pt idx="19">
                  <c:v>₂₀ Barcelona</c:v>
                </c:pt>
                <c:pt idx="20">
                  <c:v>₂₁ Brémy</c:v>
                </c:pt>
                <c:pt idx="21">
                  <c:v>PRŮMĚR</c:v>
                </c:pt>
              </c:strCache>
            </c:strRef>
          </c:cat>
          <c:val>
            <c:numRef>
              <c:f>'Aggregated (2)'!$V$6:$V$27</c:f>
              <c:numCache>
                <c:formatCode>0.0</c:formatCode>
                <c:ptCount val="22"/>
                <c:pt idx="0">
                  <c:v>95.481927710843379</c:v>
                </c:pt>
                <c:pt idx="1">
                  <c:v>90.114068441064646</c:v>
                </c:pt>
                <c:pt idx="2">
                  <c:v>88.81019830028329</c:v>
                </c:pt>
                <c:pt idx="3">
                  <c:v>86.882933709449929</c:v>
                </c:pt>
                <c:pt idx="4">
                  <c:v>86.631716906946266</c:v>
                </c:pt>
                <c:pt idx="5">
                  <c:v>84.684684684684683</c:v>
                </c:pt>
                <c:pt idx="6">
                  <c:v>83.91959798994975</c:v>
                </c:pt>
                <c:pt idx="7">
                  <c:v>79.699248120300751</c:v>
                </c:pt>
                <c:pt idx="8">
                  <c:v>78.697421981004069</c:v>
                </c:pt>
                <c:pt idx="9">
                  <c:v>76.344086021505376</c:v>
                </c:pt>
                <c:pt idx="10">
                  <c:v>71.261682242990659</c:v>
                </c:pt>
                <c:pt idx="11">
                  <c:v>70.449678800856532</c:v>
                </c:pt>
                <c:pt idx="12">
                  <c:v>71.111111111111114</c:v>
                </c:pt>
                <c:pt idx="13">
                  <c:v>69.398207426376445</c:v>
                </c:pt>
                <c:pt idx="14">
                  <c:v>68.913857677902627</c:v>
                </c:pt>
                <c:pt idx="15">
                  <c:v>66.666666666666657</c:v>
                </c:pt>
                <c:pt idx="16">
                  <c:v>67.556179775280896</c:v>
                </c:pt>
                <c:pt idx="17">
                  <c:v>65.01854140914709</c:v>
                </c:pt>
                <c:pt idx="18">
                  <c:v>61.702127659574465</c:v>
                </c:pt>
                <c:pt idx="19">
                  <c:v>50.702247191011239</c:v>
                </c:pt>
                <c:pt idx="20">
                  <c:v>44.551282051282051</c:v>
                </c:pt>
                <c:pt idx="21">
                  <c:v>74.878236349653932</c:v>
                </c:pt>
              </c:numCache>
            </c:numRef>
          </c:val>
          <c:extLst>
            <c:ext xmlns:c16="http://schemas.microsoft.com/office/drawing/2014/chart" uri="{C3380CC4-5D6E-409C-BE32-E72D297353CC}">
              <c16:uniqueId val="{0000000A-FCA0-4E99-A9C9-2EFFECA1ADB5}"/>
            </c:ext>
          </c:extLst>
        </c:ser>
        <c:ser>
          <c:idx val="2"/>
          <c:order val="2"/>
          <c:tx>
            <c:strRef>
              <c:f>'Aggregated (2)'!$W$5</c:f>
              <c:strCache>
                <c:ptCount val="1"/>
                <c:pt idx="0">
                  <c:v>Nevím</c:v>
                </c:pt>
              </c:strCache>
            </c:strRef>
          </c:tx>
          <c:spPr>
            <a:pattFill prst="dkDnDiag">
              <a:fgClr>
                <a:schemeClr val="tx1">
                  <a:lumMod val="50000"/>
                  <a:lumOff val="50000"/>
                </a:schemeClr>
              </a:fgClr>
              <a:bgClr>
                <a:schemeClr val="bg1"/>
              </a:bgClr>
            </a:pattFill>
            <a:ln>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Arial Narrow" panose="020B0606020202030204" pitchFamily="34" charset="0"/>
                    <a:ea typeface="+mn-ea"/>
                    <a:cs typeface="Arial" panose="020B0604020202020204" pitchFamily="34" charset="0"/>
                  </a:defRPr>
                </a:pPr>
                <a:endParaRPr lang="cs-CZ"/>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'Aggregated (2)'!$T$6:$T$27</c:f>
              <c:strCache>
                <c:ptCount val="22"/>
                <c:pt idx="0">
                  <c:v>₁ Brusel</c:v>
                </c:pt>
                <c:pt idx="1">
                  <c:v>₂ Praha</c:v>
                </c:pt>
                <c:pt idx="2">
                  <c:v>₃ Sofia</c:v>
                </c:pt>
                <c:pt idx="3">
                  <c:v>₄ Lisabon</c:v>
                </c:pt>
                <c:pt idx="4">
                  <c:v>₅ Bukurešť</c:v>
                </c:pt>
                <c:pt idx="5">
                  <c:v>₆ Goteborg</c:v>
                </c:pt>
                <c:pt idx="6">
                  <c:v>₇ Stockholm</c:v>
                </c:pt>
                <c:pt idx="7">
                  <c:v>₈ Hamburk</c:v>
                </c:pt>
                <c:pt idx="8">
                  <c:v>₉ Budapešť</c:v>
                </c:pt>
                <c:pt idx="9">
                  <c:v>₁₀ Amsterdam</c:v>
                </c:pt>
                <c:pt idx="10">
                  <c:v>₁₁ Rotterdam</c:v>
                </c:pt>
                <c:pt idx="11">
                  <c:v>₁₂ Berlín</c:v>
                </c:pt>
                <c:pt idx="12">
                  <c:v>₁₃ Antverpy</c:v>
                </c:pt>
                <c:pt idx="13">
                  <c:v>₁₄ Madrid</c:v>
                </c:pt>
                <c:pt idx="14">
                  <c:v>₁₅ Mnichov</c:v>
                </c:pt>
                <c:pt idx="15">
                  <c:v>₁₆ Londýn</c:v>
                </c:pt>
                <c:pt idx="16">
                  <c:v>₁₇ Řím</c:v>
                </c:pt>
                <c:pt idx="17">
                  <c:v>₁₈ Paříž</c:v>
                </c:pt>
                <c:pt idx="18">
                  <c:v>₁₉ Milán</c:v>
                </c:pt>
                <c:pt idx="19">
                  <c:v>₂₀ Barcelona</c:v>
                </c:pt>
                <c:pt idx="20">
                  <c:v>₂₁ Brémy</c:v>
                </c:pt>
                <c:pt idx="21">
                  <c:v>PRŮMĚR</c:v>
                </c:pt>
              </c:strCache>
            </c:strRef>
          </c:cat>
          <c:val>
            <c:numRef>
              <c:f>'Aggregated (2)'!$W$6:$W$27</c:f>
              <c:numCache>
                <c:formatCode>0.0</c:formatCode>
                <c:ptCount val="22"/>
                <c:pt idx="10">
                  <c:v>1.1682242990654206</c:v>
                </c:pt>
                <c:pt idx="11">
                  <c:v>1.2847965738758029</c:v>
                </c:pt>
                <c:pt idx="14">
                  <c:v>0.37453183520599254</c:v>
                </c:pt>
                <c:pt idx="15">
                  <c:v>1.2658227848101267</c:v>
                </c:pt>
                <c:pt idx="16">
                  <c:v>0.2808988764044944</c:v>
                </c:pt>
                <c:pt idx="21">
                  <c:v>0.19653080406733317</c:v>
                </c:pt>
              </c:numCache>
            </c:numRef>
          </c:val>
          <c:extLst>
            <c:ext xmlns:c16="http://schemas.microsoft.com/office/drawing/2014/chart" uri="{C3380CC4-5D6E-409C-BE32-E72D297353CC}">
              <c16:uniqueId val="{0000000B-FCA0-4E99-A9C9-2EFFECA1ADB5}"/>
            </c:ext>
          </c:extLst>
        </c:ser>
        <c:dLbls>
          <c:showLegendKey val="0"/>
          <c:showVal val="0"/>
          <c:showCatName val="0"/>
          <c:showSerName val="0"/>
          <c:showPercent val="0"/>
          <c:showBubbleSize val="0"/>
        </c:dLbls>
        <c:gapWidth val="30"/>
        <c:overlap val="100"/>
        <c:axId val="105974192"/>
        <c:axId val="105966704"/>
      </c:barChart>
      <c:catAx>
        <c:axId val="105974192"/>
        <c:scaling>
          <c:orientation val="minMax"/>
        </c:scaling>
        <c:delete val="0"/>
        <c:axPos val="b"/>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cs-CZ"/>
          </a:p>
        </c:txPr>
        <c:crossAx val="105966704"/>
        <c:crosses val="autoZero"/>
        <c:auto val="1"/>
        <c:lblAlgn val="ctr"/>
        <c:lblOffset val="100"/>
        <c:noMultiLvlLbl val="0"/>
      </c:catAx>
      <c:valAx>
        <c:axId val="105966704"/>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cs-CZ"/>
          </a:p>
        </c:txPr>
        <c:crossAx val="10597419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cs-CZ"/>
        </a:p>
      </c:txPr>
    </c:legend>
    <c:plotVisOnly val="1"/>
    <c:dispBlanksAs val="gap"/>
    <c:showDLblsOverMax val="0"/>
  </c:chart>
  <c:spPr>
    <a:solidFill>
      <a:schemeClr val="bg1"/>
    </a:solidFill>
    <a:ln w="9525" cap="flat" cmpd="sng" algn="ctr">
      <a:noFill/>
      <a:round/>
    </a:ln>
    <a:effectLst/>
  </c:spPr>
  <c:txPr>
    <a:bodyPr/>
    <a:lstStyle/>
    <a:p>
      <a:pPr>
        <a:defRPr>
          <a:latin typeface="Arial" panose="020B0604020202020204" pitchFamily="34" charset="0"/>
          <a:cs typeface="Arial" panose="020B0604020202020204" pitchFamily="34" charset="0"/>
        </a:defRPr>
      </a:pPr>
      <a:endParaRPr lang="cs-CZ"/>
    </a:p>
  </c:txPr>
  <c:printSettings>
    <c:headerFooter/>
    <c:pageMargins b="0.75" l="0.7" r="0.7" t="0.75" header="0.3" footer="0.3"/>
    <c:pageSetup orientation="portrait"/>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'Aggregated (2)'!$I$196</c:f>
              <c:strCache>
                <c:ptCount val="1"/>
                <c:pt idx="0">
                  <c:v>% HGV</c:v>
                </c:pt>
              </c:strCache>
            </c:strRef>
          </c:tx>
          <c:spPr>
            <a:solidFill>
              <a:schemeClr val="accent1"/>
            </a:solidFill>
            <a:ln>
              <a:noFill/>
            </a:ln>
            <a:effectLst/>
          </c:spPr>
          <c:invertIfNegative val="0"/>
          <c:cat>
            <c:strRef>
              <c:f>'Aggregated (2)'!$H$197:$H$218</c:f>
              <c:strCache>
                <c:ptCount val="22"/>
                <c:pt idx="0">
                  <c:v>Rotterdam</c:v>
                </c:pt>
                <c:pt idx="1">
                  <c:v>Budapest</c:v>
                </c:pt>
                <c:pt idx="2">
                  <c:v>Milan</c:v>
                </c:pt>
                <c:pt idx="3">
                  <c:v>Rome</c:v>
                </c:pt>
                <c:pt idx="4">
                  <c:v>Hamburg</c:v>
                </c:pt>
                <c:pt idx="5">
                  <c:v>Berlin</c:v>
                </c:pt>
                <c:pt idx="6">
                  <c:v>Madrid</c:v>
                </c:pt>
                <c:pt idx="7">
                  <c:v>Barcelona</c:v>
                </c:pt>
                <c:pt idx="8">
                  <c:v>Bucharest</c:v>
                </c:pt>
                <c:pt idx="9">
                  <c:v>Lisbon</c:v>
                </c:pt>
                <c:pt idx="10">
                  <c:v>Stockholm</c:v>
                </c:pt>
                <c:pt idx="11">
                  <c:v>London</c:v>
                </c:pt>
                <c:pt idx="12">
                  <c:v>Prague</c:v>
                </c:pt>
                <c:pt idx="13">
                  <c:v>Sofia</c:v>
                </c:pt>
                <c:pt idx="14">
                  <c:v>Paris</c:v>
                </c:pt>
                <c:pt idx="15">
                  <c:v>Brussels</c:v>
                </c:pt>
                <c:pt idx="16">
                  <c:v>Amsterdam</c:v>
                </c:pt>
                <c:pt idx="17">
                  <c:v>Bremen</c:v>
                </c:pt>
                <c:pt idx="18">
                  <c:v>Munich</c:v>
                </c:pt>
                <c:pt idx="19">
                  <c:v>Goteborg</c:v>
                </c:pt>
                <c:pt idx="20">
                  <c:v>Antwerp</c:v>
                </c:pt>
                <c:pt idx="21">
                  <c:v>AGGREGATED</c:v>
                </c:pt>
              </c:strCache>
            </c:strRef>
          </c:cat>
          <c:val>
            <c:numRef>
              <c:f>'Aggregated (2)'!$I$197:$I$218</c:f>
              <c:numCache>
                <c:formatCode>0.0%</c:formatCode>
                <c:ptCount val="22"/>
                <c:pt idx="0">
                  <c:v>0.41399429147078576</c:v>
                </c:pt>
                <c:pt idx="1">
                  <c:v>0.19956310095120147</c:v>
                </c:pt>
                <c:pt idx="2">
                  <c:v>0.3322483684009499</c:v>
                </c:pt>
                <c:pt idx="3">
                  <c:v>0.23501216724430352</c:v>
                </c:pt>
                <c:pt idx="4">
                  <c:v>0.32917507931929624</c:v>
                </c:pt>
                <c:pt idx="5">
                  <c:v>0.38541514558570134</c:v>
                </c:pt>
                <c:pt idx="6">
                  <c:v>0.31562054851331617</c:v>
                </c:pt>
                <c:pt idx="7">
                  <c:v>0.57902448071216617</c:v>
                </c:pt>
                <c:pt idx="8">
                  <c:v>0.13277668268698367</c:v>
                </c:pt>
                <c:pt idx="9">
                  <c:v>0.14136000694323902</c:v>
                </c:pt>
                <c:pt idx="10">
                  <c:v>0.24201136765385767</c:v>
                </c:pt>
                <c:pt idx="11">
                  <c:v>0.55868873672292019</c:v>
                </c:pt>
                <c:pt idx="12">
                  <c:v>0.15696552246149187</c:v>
                </c:pt>
                <c:pt idx="13">
                  <c:v>0.15895774880343291</c:v>
                </c:pt>
                <c:pt idx="14">
                  <c:v>0.44821911739109799</c:v>
                </c:pt>
                <c:pt idx="15">
                  <c:v>6.3873490397941005E-2</c:v>
                </c:pt>
                <c:pt idx="16">
                  <c:v>0.33563925185754545</c:v>
                </c:pt>
                <c:pt idx="17">
                  <c:v>0.57019133319001258</c:v>
                </c:pt>
                <c:pt idx="18">
                  <c:v>0.44544241080518543</c:v>
                </c:pt>
                <c:pt idx="19">
                  <c:v>0.24846571979659829</c:v>
                </c:pt>
                <c:pt idx="20">
                  <c:v>0.31117397454031115</c:v>
                </c:pt>
                <c:pt idx="21">
                  <c:v>0.31564581557630589</c:v>
                </c:pt>
              </c:numCache>
            </c:numRef>
          </c:val>
          <c:extLst>
            <c:ext xmlns:c16="http://schemas.microsoft.com/office/drawing/2014/chart" uri="{C3380CC4-5D6E-409C-BE32-E72D297353CC}">
              <c16:uniqueId val="{00000000-055D-4E27-BF95-51E3C5D005E9}"/>
            </c:ext>
          </c:extLst>
        </c:ser>
        <c:ser>
          <c:idx val="1"/>
          <c:order val="1"/>
          <c:tx>
            <c:strRef>
              <c:f>'Aggregated (2)'!$J$196</c:f>
              <c:strCache>
                <c:ptCount val="1"/>
                <c:pt idx="0">
                  <c:v>% LGV</c:v>
                </c:pt>
              </c:strCache>
            </c:strRef>
          </c:tx>
          <c:spPr>
            <a:solidFill>
              <a:schemeClr val="accent2"/>
            </a:solidFill>
            <a:ln>
              <a:noFill/>
            </a:ln>
            <a:effectLst/>
          </c:spPr>
          <c:invertIfNegative val="0"/>
          <c:cat>
            <c:strRef>
              <c:f>'Aggregated (2)'!$H$197:$H$218</c:f>
              <c:strCache>
                <c:ptCount val="22"/>
                <c:pt idx="0">
                  <c:v>Rotterdam</c:v>
                </c:pt>
                <c:pt idx="1">
                  <c:v>Budapest</c:v>
                </c:pt>
                <c:pt idx="2">
                  <c:v>Milan</c:v>
                </c:pt>
                <c:pt idx="3">
                  <c:v>Rome</c:v>
                </c:pt>
                <c:pt idx="4">
                  <c:v>Hamburg</c:v>
                </c:pt>
                <c:pt idx="5">
                  <c:v>Berlin</c:v>
                </c:pt>
                <c:pt idx="6">
                  <c:v>Madrid</c:v>
                </c:pt>
                <c:pt idx="7">
                  <c:v>Barcelona</c:v>
                </c:pt>
                <c:pt idx="8">
                  <c:v>Bucharest</c:v>
                </c:pt>
                <c:pt idx="9">
                  <c:v>Lisbon</c:v>
                </c:pt>
                <c:pt idx="10">
                  <c:v>Stockholm</c:v>
                </c:pt>
                <c:pt idx="11">
                  <c:v>London</c:v>
                </c:pt>
                <c:pt idx="12">
                  <c:v>Prague</c:v>
                </c:pt>
                <c:pt idx="13">
                  <c:v>Sofia</c:v>
                </c:pt>
                <c:pt idx="14">
                  <c:v>Paris</c:v>
                </c:pt>
                <c:pt idx="15">
                  <c:v>Brussels</c:v>
                </c:pt>
                <c:pt idx="16">
                  <c:v>Amsterdam</c:v>
                </c:pt>
                <c:pt idx="17">
                  <c:v>Bremen</c:v>
                </c:pt>
                <c:pt idx="18">
                  <c:v>Munich</c:v>
                </c:pt>
                <c:pt idx="19">
                  <c:v>Goteborg</c:v>
                </c:pt>
                <c:pt idx="20">
                  <c:v>Antwerp</c:v>
                </c:pt>
                <c:pt idx="21">
                  <c:v>AGGREGATED</c:v>
                </c:pt>
              </c:strCache>
            </c:strRef>
          </c:cat>
          <c:val>
            <c:numRef>
              <c:f>'Aggregated (2)'!$J$197:$J$218</c:f>
              <c:numCache>
                <c:formatCode>0.0%</c:formatCode>
                <c:ptCount val="22"/>
                <c:pt idx="0">
                  <c:v>0.56501846877098727</c:v>
                </c:pt>
                <c:pt idx="1">
                  <c:v>0.80043689904879856</c:v>
                </c:pt>
                <c:pt idx="2">
                  <c:v>0.66775163159905015</c:v>
                </c:pt>
                <c:pt idx="3">
                  <c:v>0.76498783275569648</c:v>
                </c:pt>
                <c:pt idx="4">
                  <c:v>0.67082492068070376</c:v>
                </c:pt>
                <c:pt idx="5">
                  <c:v>0.5970620016938758</c:v>
                </c:pt>
                <c:pt idx="6">
                  <c:v>0.68437945148668389</c:v>
                </c:pt>
                <c:pt idx="7">
                  <c:v>0.42097551928783383</c:v>
                </c:pt>
                <c:pt idx="8">
                  <c:v>0.86722331731301627</c:v>
                </c:pt>
                <c:pt idx="9">
                  <c:v>0.85863999305676098</c:v>
                </c:pt>
                <c:pt idx="10">
                  <c:v>0.75798863234614233</c:v>
                </c:pt>
                <c:pt idx="11">
                  <c:v>0.43079743354720429</c:v>
                </c:pt>
                <c:pt idx="12">
                  <c:v>0.84303447753850813</c:v>
                </c:pt>
                <c:pt idx="13">
                  <c:v>0.84104225119656706</c:v>
                </c:pt>
                <c:pt idx="14">
                  <c:v>0.55178088260890201</c:v>
                </c:pt>
                <c:pt idx="15">
                  <c:v>0.93612650960205901</c:v>
                </c:pt>
                <c:pt idx="16">
                  <c:v>0.66436074814245449</c:v>
                </c:pt>
                <c:pt idx="17">
                  <c:v>0.42980866680998742</c:v>
                </c:pt>
                <c:pt idx="18">
                  <c:v>0.55365263229338701</c:v>
                </c:pt>
                <c:pt idx="19">
                  <c:v>0.75153428020340174</c:v>
                </c:pt>
                <c:pt idx="20">
                  <c:v>0.68882602545968885</c:v>
                </c:pt>
                <c:pt idx="21">
                  <c:v>0.68236200723403273</c:v>
                </c:pt>
              </c:numCache>
            </c:numRef>
          </c:val>
          <c:extLst>
            <c:ext xmlns:c16="http://schemas.microsoft.com/office/drawing/2014/chart" uri="{C3380CC4-5D6E-409C-BE32-E72D297353CC}">
              <c16:uniqueId val="{00000001-055D-4E27-BF95-51E3C5D005E9}"/>
            </c:ext>
          </c:extLst>
        </c:ser>
        <c:ser>
          <c:idx val="2"/>
          <c:order val="2"/>
          <c:tx>
            <c:strRef>
              <c:f>'Aggregated (2)'!$K$196</c:f>
              <c:strCache>
                <c:ptCount val="1"/>
                <c:pt idx="0">
                  <c:v>Don't know</c:v>
                </c:pt>
              </c:strCache>
            </c:strRef>
          </c:tx>
          <c:spPr>
            <a:solidFill>
              <a:schemeClr val="accent3"/>
            </a:solidFill>
            <a:ln>
              <a:noFill/>
            </a:ln>
            <a:effectLst/>
          </c:spPr>
          <c:invertIfNegative val="0"/>
          <c:cat>
            <c:strRef>
              <c:f>'Aggregated (2)'!$H$197:$H$218</c:f>
              <c:strCache>
                <c:ptCount val="22"/>
                <c:pt idx="0">
                  <c:v>Rotterdam</c:v>
                </c:pt>
                <c:pt idx="1">
                  <c:v>Budapest</c:v>
                </c:pt>
                <c:pt idx="2">
                  <c:v>Milan</c:v>
                </c:pt>
                <c:pt idx="3">
                  <c:v>Rome</c:v>
                </c:pt>
                <c:pt idx="4">
                  <c:v>Hamburg</c:v>
                </c:pt>
                <c:pt idx="5">
                  <c:v>Berlin</c:v>
                </c:pt>
                <c:pt idx="6">
                  <c:v>Madrid</c:v>
                </c:pt>
                <c:pt idx="7">
                  <c:v>Barcelona</c:v>
                </c:pt>
                <c:pt idx="8">
                  <c:v>Bucharest</c:v>
                </c:pt>
                <c:pt idx="9">
                  <c:v>Lisbon</c:v>
                </c:pt>
                <c:pt idx="10">
                  <c:v>Stockholm</c:v>
                </c:pt>
                <c:pt idx="11">
                  <c:v>London</c:v>
                </c:pt>
                <c:pt idx="12">
                  <c:v>Prague</c:v>
                </c:pt>
                <c:pt idx="13">
                  <c:v>Sofia</c:v>
                </c:pt>
                <c:pt idx="14">
                  <c:v>Paris</c:v>
                </c:pt>
                <c:pt idx="15">
                  <c:v>Brussels</c:v>
                </c:pt>
                <c:pt idx="16">
                  <c:v>Amsterdam</c:v>
                </c:pt>
                <c:pt idx="17">
                  <c:v>Bremen</c:v>
                </c:pt>
                <c:pt idx="18">
                  <c:v>Munich</c:v>
                </c:pt>
                <c:pt idx="19">
                  <c:v>Goteborg</c:v>
                </c:pt>
                <c:pt idx="20">
                  <c:v>Antwerp</c:v>
                </c:pt>
                <c:pt idx="21">
                  <c:v>AGGREGATED</c:v>
                </c:pt>
              </c:strCache>
            </c:strRef>
          </c:cat>
          <c:val>
            <c:numRef>
              <c:f>'Aggregated (2)'!$K$197:$K$218</c:f>
              <c:numCache>
                <c:formatCode>0.0%</c:formatCode>
                <c:ptCount val="22"/>
                <c:pt idx="0">
                  <c:v>2.0987239758226996E-2</c:v>
                </c:pt>
                <c:pt idx="1">
                  <c:v>0</c:v>
                </c:pt>
                <c:pt idx="2">
                  <c:v>0</c:v>
                </c:pt>
                <c:pt idx="3">
                  <c:v>0</c:v>
                </c:pt>
                <c:pt idx="4">
                  <c:v>0</c:v>
                </c:pt>
                <c:pt idx="5">
                  <c:v>1.7522852720422886E-2</c:v>
                </c:pt>
                <c:pt idx="6">
                  <c:v>0</c:v>
                </c:pt>
                <c:pt idx="7">
                  <c:v>0</c:v>
                </c:pt>
                <c:pt idx="8">
                  <c:v>0</c:v>
                </c:pt>
                <c:pt idx="9">
                  <c:v>0</c:v>
                </c:pt>
                <c:pt idx="10">
                  <c:v>0</c:v>
                </c:pt>
                <c:pt idx="11">
                  <c:v>1.0513829729875452E-2</c:v>
                </c:pt>
                <c:pt idx="12">
                  <c:v>0</c:v>
                </c:pt>
                <c:pt idx="13">
                  <c:v>0</c:v>
                </c:pt>
                <c:pt idx="14">
                  <c:v>0</c:v>
                </c:pt>
                <c:pt idx="15">
                  <c:v>0</c:v>
                </c:pt>
                <c:pt idx="16">
                  <c:v>0</c:v>
                </c:pt>
                <c:pt idx="17">
                  <c:v>0</c:v>
                </c:pt>
                <c:pt idx="18">
                  <c:v>9.0495690142756947E-4</c:v>
                </c:pt>
                <c:pt idx="19">
                  <c:v>0</c:v>
                </c:pt>
                <c:pt idx="20">
                  <c:v>0</c:v>
                </c:pt>
                <c:pt idx="21">
                  <c:v>1.9921771896611803E-3</c:v>
                </c:pt>
              </c:numCache>
            </c:numRef>
          </c:val>
          <c:extLst>
            <c:ext xmlns:c16="http://schemas.microsoft.com/office/drawing/2014/chart" uri="{C3380CC4-5D6E-409C-BE32-E72D297353CC}">
              <c16:uniqueId val="{00000002-055D-4E27-BF95-51E3C5D005E9}"/>
            </c:ext>
          </c:extLst>
        </c:ser>
        <c:dLbls>
          <c:showLegendKey val="0"/>
          <c:showVal val="0"/>
          <c:showCatName val="0"/>
          <c:showSerName val="0"/>
          <c:showPercent val="0"/>
          <c:showBubbleSize val="0"/>
        </c:dLbls>
        <c:gapWidth val="219"/>
        <c:overlap val="-27"/>
        <c:axId val="1148760943"/>
        <c:axId val="1148755119"/>
      </c:barChart>
      <c:catAx>
        <c:axId val="11487609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cs-CZ"/>
          </a:p>
        </c:txPr>
        <c:crossAx val="1148755119"/>
        <c:crosses val="autoZero"/>
        <c:auto val="1"/>
        <c:lblAlgn val="ctr"/>
        <c:lblOffset val="100"/>
        <c:noMultiLvlLbl val="0"/>
      </c:catAx>
      <c:valAx>
        <c:axId val="1148755119"/>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cs-CZ"/>
          </a:p>
        </c:txPr>
        <c:crossAx val="114876094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cs-CZ"/>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cs-CZ"/>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'Aggregated (2)'!$B$359</c:f>
              <c:strCache>
                <c:ptCount val="1"/>
                <c:pt idx="0">
                  <c:v>Total</c:v>
                </c:pt>
              </c:strCache>
            </c:strRef>
          </c:tx>
          <c:spPr>
            <a:solidFill>
              <a:schemeClr val="accent1"/>
            </a:solidFill>
            <a:ln>
              <a:noFill/>
            </a:ln>
            <a:effectLst/>
          </c:spPr>
          <c:invertIfNegative val="0"/>
          <c:cat>
            <c:strRef>
              <c:f>'Aggregated (2)'!$A$360:$A$381</c:f>
              <c:strCache>
                <c:ptCount val="22"/>
                <c:pt idx="0">
                  <c:v>Milan</c:v>
                </c:pt>
                <c:pt idx="1">
                  <c:v>Antwerp</c:v>
                </c:pt>
                <c:pt idx="2">
                  <c:v>Hamburg</c:v>
                </c:pt>
                <c:pt idx="3">
                  <c:v>Bremen</c:v>
                </c:pt>
                <c:pt idx="4">
                  <c:v>Brussels</c:v>
                </c:pt>
                <c:pt idx="5">
                  <c:v>Stockholm</c:v>
                </c:pt>
                <c:pt idx="6">
                  <c:v>Bucharest</c:v>
                </c:pt>
                <c:pt idx="7">
                  <c:v>Budapest</c:v>
                </c:pt>
                <c:pt idx="8">
                  <c:v>Rotterdam</c:v>
                </c:pt>
                <c:pt idx="9">
                  <c:v>Munich</c:v>
                </c:pt>
                <c:pt idx="10">
                  <c:v>Goteborg</c:v>
                </c:pt>
                <c:pt idx="11">
                  <c:v>Mean</c:v>
                </c:pt>
                <c:pt idx="12">
                  <c:v>Lisbon</c:v>
                </c:pt>
                <c:pt idx="13">
                  <c:v>London</c:v>
                </c:pt>
                <c:pt idx="14">
                  <c:v>Paris</c:v>
                </c:pt>
                <c:pt idx="15">
                  <c:v>Berlin</c:v>
                </c:pt>
                <c:pt idx="16">
                  <c:v>Rome</c:v>
                </c:pt>
                <c:pt idx="17">
                  <c:v>Madrid</c:v>
                </c:pt>
                <c:pt idx="18">
                  <c:v>Barcelona</c:v>
                </c:pt>
                <c:pt idx="19">
                  <c:v>Sofia</c:v>
                </c:pt>
                <c:pt idx="20">
                  <c:v>Prague</c:v>
                </c:pt>
                <c:pt idx="21">
                  <c:v>Amsterdam</c:v>
                </c:pt>
              </c:strCache>
            </c:strRef>
          </c:cat>
          <c:val>
            <c:numRef>
              <c:f>'Aggregated (2)'!$B$360:$B$381</c:f>
              <c:numCache>
                <c:formatCode>0.00%</c:formatCode>
                <c:ptCount val="22"/>
                <c:pt idx="0">
                  <c:v>0.60610005682592938</c:v>
                </c:pt>
                <c:pt idx="1">
                  <c:v>0.83315915978681154</c:v>
                </c:pt>
                <c:pt idx="2">
                  <c:v>0.6503404481996593</c:v>
                </c:pt>
                <c:pt idx="3">
                  <c:v>0.3953004677897472</c:v>
                </c:pt>
                <c:pt idx="4">
                  <c:v>0.50959785336913255</c:v>
                </c:pt>
                <c:pt idx="5">
                  <c:v>0.72829844716161507</c:v>
                </c:pt>
                <c:pt idx="6">
                  <c:v>0.57492589853514231</c:v>
                </c:pt>
                <c:pt idx="7">
                  <c:v>0.60072984946926866</c:v>
                </c:pt>
                <c:pt idx="8">
                  <c:v>0.32436072406702138</c:v>
                </c:pt>
                <c:pt idx="9">
                  <c:v>0.3703694251260129</c:v>
                </c:pt>
                <c:pt idx="10">
                  <c:v>0.37463634293809606</c:v>
                </c:pt>
                <c:pt idx="11">
                  <c:v>0.50651165527420305</c:v>
                </c:pt>
                <c:pt idx="12">
                  <c:v>0.78480801444942161</c:v>
                </c:pt>
                <c:pt idx="13">
                  <c:v>0.42048973511266996</c:v>
                </c:pt>
                <c:pt idx="14">
                  <c:v>0.67848609357926792</c:v>
                </c:pt>
                <c:pt idx="15">
                  <c:v>0.65418872083222079</c:v>
                </c:pt>
                <c:pt idx="16">
                  <c:v>0.37285931781343873</c:v>
                </c:pt>
                <c:pt idx="17">
                  <c:v>0.73863432186339006</c:v>
                </c:pt>
                <c:pt idx="18">
                  <c:v>0.29501374842272649</c:v>
                </c:pt>
                <c:pt idx="19">
                  <c:v>0.38798492508622567</c:v>
                </c:pt>
                <c:pt idx="20">
                  <c:v>0.38113550124444084</c:v>
                </c:pt>
                <c:pt idx="21">
                  <c:v>0.28197321359863226</c:v>
                </c:pt>
              </c:numCache>
            </c:numRef>
          </c:val>
          <c:extLst>
            <c:ext xmlns:c16="http://schemas.microsoft.com/office/drawing/2014/chart" uri="{C3380CC4-5D6E-409C-BE32-E72D297353CC}">
              <c16:uniqueId val="{00000000-842F-4390-ACB6-15430FB6A2C2}"/>
            </c:ext>
          </c:extLst>
        </c:ser>
        <c:ser>
          <c:idx val="1"/>
          <c:order val="1"/>
          <c:tx>
            <c:strRef>
              <c:f>'Aggregated (2)'!$C$359</c:f>
              <c:strCache>
                <c:ptCount val="1"/>
                <c:pt idx="0">
                  <c:v>HGV</c:v>
                </c:pt>
              </c:strCache>
            </c:strRef>
          </c:tx>
          <c:spPr>
            <a:solidFill>
              <a:schemeClr val="accent2"/>
            </a:solidFill>
            <a:ln>
              <a:noFill/>
            </a:ln>
            <a:effectLst/>
          </c:spPr>
          <c:invertIfNegative val="0"/>
          <c:cat>
            <c:strRef>
              <c:f>'Aggregated (2)'!$A$360:$A$381</c:f>
              <c:strCache>
                <c:ptCount val="22"/>
                <c:pt idx="0">
                  <c:v>Milan</c:v>
                </c:pt>
                <c:pt idx="1">
                  <c:v>Antwerp</c:v>
                </c:pt>
                <c:pt idx="2">
                  <c:v>Hamburg</c:v>
                </c:pt>
                <c:pt idx="3">
                  <c:v>Bremen</c:v>
                </c:pt>
                <c:pt idx="4">
                  <c:v>Brussels</c:v>
                </c:pt>
                <c:pt idx="5">
                  <c:v>Stockholm</c:v>
                </c:pt>
                <c:pt idx="6">
                  <c:v>Bucharest</c:v>
                </c:pt>
                <c:pt idx="7">
                  <c:v>Budapest</c:v>
                </c:pt>
                <c:pt idx="8">
                  <c:v>Rotterdam</c:v>
                </c:pt>
                <c:pt idx="9">
                  <c:v>Munich</c:v>
                </c:pt>
                <c:pt idx="10">
                  <c:v>Goteborg</c:v>
                </c:pt>
                <c:pt idx="11">
                  <c:v>Mean</c:v>
                </c:pt>
                <c:pt idx="12">
                  <c:v>Lisbon</c:v>
                </c:pt>
                <c:pt idx="13">
                  <c:v>London</c:v>
                </c:pt>
                <c:pt idx="14">
                  <c:v>Paris</c:v>
                </c:pt>
                <c:pt idx="15">
                  <c:v>Berlin</c:v>
                </c:pt>
                <c:pt idx="16">
                  <c:v>Rome</c:v>
                </c:pt>
                <c:pt idx="17">
                  <c:v>Madrid</c:v>
                </c:pt>
                <c:pt idx="18">
                  <c:v>Barcelona</c:v>
                </c:pt>
                <c:pt idx="19">
                  <c:v>Sofia</c:v>
                </c:pt>
                <c:pt idx="20">
                  <c:v>Prague</c:v>
                </c:pt>
                <c:pt idx="21">
                  <c:v>Amsterdam</c:v>
                </c:pt>
              </c:strCache>
            </c:strRef>
          </c:cat>
          <c:val>
            <c:numRef>
              <c:f>'Aggregated (2)'!$C$360:$C$381</c:f>
              <c:numCache>
                <c:formatCode>0.00%</c:formatCode>
                <c:ptCount val="22"/>
                <c:pt idx="0">
                  <c:v>0.53868685226096369</c:v>
                </c:pt>
                <c:pt idx="1">
                  <c:v>0.84146341463414631</c:v>
                </c:pt>
                <c:pt idx="2">
                  <c:v>0.59052967996058492</c:v>
                </c:pt>
                <c:pt idx="3">
                  <c:v>0.36647915904327866</c:v>
                </c:pt>
                <c:pt idx="4">
                  <c:v>0.33511632403170716</c:v>
                </c:pt>
                <c:pt idx="5">
                  <c:v>0.7897219931676287</c:v>
                </c:pt>
                <c:pt idx="6">
                  <c:v>0.57182957393483713</c:v>
                </c:pt>
                <c:pt idx="7">
                  <c:v>0.61545369921204096</c:v>
                </c:pt>
                <c:pt idx="8">
                  <c:v>0.26664681603773582</c:v>
                </c:pt>
                <c:pt idx="9">
                  <c:v>0.22891071020781001</c:v>
                </c:pt>
                <c:pt idx="10">
                  <c:v>0.23456268554464491</c:v>
                </c:pt>
                <c:pt idx="11">
                  <c:v>0.50523433396382011</c:v>
                </c:pt>
                <c:pt idx="12">
                  <c:v>0.92865626149561198</c:v>
                </c:pt>
                <c:pt idx="13">
                  <c:v>0.3646948397799703</c:v>
                </c:pt>
                <c:pt idx="14">
                  <c:v>0.80223419257402206</c:v>
                </c:pt>
                <c:pt idx="15">
                  <c:v>0.69505946050468914</c:v>
                </c:pt>
                <c:pt idx="16">
                  <c:v>0.37508830908467128</c:v>
                </c:pt>
                <c:pt idx="17">
                  <c:v>0.82576115898874791</c:v>
                </c:pt>
                <c:pt idx="18">
                  <c:v>0.2939943877999715</c:v>
                </c:pt>
                <c:pt idx="19">
                  <c:v>0.50092061659735077</c:v>
                </c:pt>
                <c:pt idx="20">
                  <c:v>0.49860624044600305</c:v>
                </c:pt>
                <c:pt idx="21">
                  <c:v>0.28173371860413426</c:v>
                </c:pt>
              </c:numCache>
            </c:numRef>
          </c:val>
          <c:extLst>
            <c:ext xmlns:c16="http://schemas.microsoft.com/office/drawing/2014/chart" uri="{C3380CC4-5D6E-409C-BE32-E72D297353CC}">
              <c16:uniqueId val="{00000001-842F-4390-ACB6-15430FB6A2C2}"/>
            </c:ext>
          </c:extLst>
        </c:ser>
        <c:ser>
          <c:idx val="2"/>
          <c:order val="2"/>
          <c:tx>
            <c:strRef>
              <c:f>'Aggregated (2)'!$D$359</c:f>
              <c:strCache>
                <c:ptCount val="1"/>
                <c:pt idx="0">
                  <c:v>LGV</c:v>
                </c:pt>
              </c:strCache>
            </c:strRef>
          </c:tx>
          <c:spPr>
            <a:solidFill>
              <a:schemeClr val="accent3"/>
            </a:solidFill>
            <a:ln>
              <a:noFill/>
            </a:ln>
            <a:effectLst/>
          </c:spPr>
          <c:invertIfNegative val="0"/>
          <c:cat>
            <c:strRef>
              <c:f>'Aggregated (2)'!$A$360:$A$381</c:f>
              <c:strCache>
                <c:ptCount val="22"/>
                <c:pt idx="0">
                  <c:v>Milan</c:v>
                </c:pt>
                <c:pt idx="1">
                  <c:v>Antwerp</c:v>
                </c:pt>
                <c:pt idx="2">
                  <c:v>Hamburg</c:v>
                </c:pt>
                <c:pt idx="3">
                  <c:v>Bremen</c:v>
                </c:pt>
                <c:pt idx="4">
                  <c:v>Brussels</c:v>
                </c:pt>
                <c:pt idx="5">
                  <c:v>Stockholm</c:v>
                </c:pt>
                <c:pt idx="6">
                  <c:v>Bucharest</c:v>
                </c:pt>
                <c:pt idx="7">
                  <c:v>Budapest</c:v>
                </c:pt>
                <c:pt idx="8">
                  <c:v>Rotterdam</c:v>
                </c:pt>
                <c:pt idx="9">
                  <c:v>Munich</c:v>
                </c:pt>
                <c:pt idx="10">
                  <c:v>Goteborg</c:v>
                </c:pt>
                <c:pt idx="11">
                  <c:v>Mean</c:v>
                </c:pt>
                <c:pt idx="12">
                  <c:v>Lisbon</c:v>
                </c:pt>
                <c:pt idx="13">
                  <c:v>London</c:v>
                </c:pt>
                <c:pt idx="14">
                  <c:v>Paris</c:v>
                </c:pt>
                <c:pt idx="15">
                  <c:v>Berlin</c:v>
                </c:pt>
                <c:pt idx="16">
                  <c:v>Rome</c:v>
                </c:pt>
                <c:pt idx="17">
                  <c:v>Madrid</c:v>
                </c:pt>
                <c:pt idx="18">
                  <c:v>Barcelona</c:v>
                </c:pt>
                <c:pt idx="19">
                  <c:v>Sofia</c:v>
                </c:pt>
                <c:pt idx="20">
                  <c:v>Prague</c:v>
                </c:pt>
                <c:pt idx="21">
                  <c:v>Amsterdam</c:v>
                </c:pt>
              </c:strCache>
            </c:strRef>
          </c:cat>
          <c:val>
            <c:numRef>
              <c:f>'Aggregated (2)'!$D$360:$D$381</c:f>
              <c:numCache>
                <c:formatCode>0.00%</c:formatCode>
                <c:ptCount val="22"/>
                <c:pt idx="0">
                  <c:v>0.84209700530957721</c:v>
                </c:pt>
                <c:pt idx="1">
                  <c:v>0.78341855368882396</c:v>
                </c:pt>
                <c:pt idx="2">
                  <c:v>0.77422786177105829</c:v>
                </c:pt>
                <c:pt idx="3">
                  <c:v>0.74475851665416293</c:v>
                </c:pt>
                <c:pt idx="4">
                  <c:v>0.59177585570534985</c:v>
                </c:pt>
                <c:pt idx="5">
                  <c:v>0.58694119879632389</c:v>
                </c:pt>
                <c:pt idx="6">
                  <c:v>0.57826753167013556</c:v>
                </c:pt>
                <c:pt idx="7">
                  <c:v>0.56561932117943603</c:v>
                </c:pt>
                <c:pt idx="8">
                  <c:v>0.56184204201317123</c:v>
                </c:pt>
                <c:pt idx="9">
                  <c:v>0.54953000723065804</c:v>
                </c:pt>
                <c:pt idx="10">
                  <c:v>0.54855676533968467</c:v>
                </c:pt>
                <c:pt idx="11">
                  <c:v>0.50880450173869851</c:v>
                </c:pt>
                <c:pt idx="12">
                  <c:v>0.49931881441114928</c:v>
                </c:pt>
                <c:pt idx="13">
                  <c:v>0.48817984483659604</c:v>
                </c:pt>
                <c:pt idx="14">
                  <c:v>0.48687160382874856</c:v>
                </c:pt>
                <c:pt idx="15">
                  <c:v>0.47240660200715284</c:v>
                </c:pt>
                <c:pt idx="16">
                  <c:v>0.36732028634161906</c:v>
                </c:pt>
                <c:pt idx="17">
                  <c:v>0.34932451449479313</c:v>
                </c:pt>
                <c:pt idx="18">
                  <c:v>0.30855498555847738</c:v>
                </c:pt>
                <c:pt idx="19">
                  <c:v>0.29423920214210875</c:v>
                </c:pt>
                <c:pt idx="20">
                  <c:v>0.28355616970421271</c:v>
                </c:pt>
                <c:pt idx="21">
                  <c:v>0.28270190577955717</c:v>
                </c:pt>
              </c:numCache>
            </c:numRef>
          </c:val>
          <c:extLst>
            <c:ext xmlns:c16="http://schemas.microsoft.com/office/drawing/2014/chart" uri="{C3380CC4-5D6E-409C-BE32-E72D297353CC}">
              <c16:uniqueId val="{00000002-842F-4390-ACB6-15430FB6A2C2}"/>
            </c:ext>
          </c:extLst>
        </c:ser>
        <c:dLbls>
          <c:showLegendKey val="0"/>
          <c:showVal val="0"/>
          <c:showCatName val="0"/>
          <c:showSerName val="0"/>
          <c:showPercent val="0"/>
          <c:showBubbleSize val="0"/>
        </c:dLbls>
        <c:gapWidth val="219"/>
        <c:overlap val="-27"/>
        <c:axId val="1175192479"/>
        <c:axId val="1175177919"/>
      </c:barChart>
      <c:catAx>
        <c:axId val="11751924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cs-CZ"/>
          </a:p>
        </c:txPr>
        <c:crossAx val="1175177919"/>
        <c:crosses val="autoZero"/>
        <c:auto val="1"/>
        <c:lblAlgn val="ctr"/>
        <c:lblOffset val="100"/>
        <c:noMultiLvlLbl val="0"/>
      </c:catAx>
      <c:valAx>
        <c:axId val="1175177919"/>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cs-CZ"/>
          </a:p>
        </c:txPr>
        <c:crossAx val="117519247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cs-CZ"/>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cs-CZ"/>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'Aggregated (2)'!$I$387</c:f>
              <c:strCache>
                <c:ptCount val="1"/>
                <c:pt idx="0">
                  <c:v>% HGV</c:v>
                </c:pt>
              </c:strCache>
            </c:strRef>
          </c:tx>
          <c:spPr>
            <a:solidFill>
              <a:schemeClr val="accent1"/>
            </a:solidFill>
            <a:ln>
              <a:noFill/>
            </a:ln>
            <a:effectLst/>
          </c:spPr>
          <c:invertIfNegative val="0"/>
          <c:cat>
            <c:strRef>
              <c:f>'Aggregated (2)'!$H$388:$H$409</c:f>
              <c:strCache>
                <c:ptCount val="22"/>
                <c:pt idx="0">
                  <c:v>Rotterdam</c:v>
                </c:pt>
                <c:pt idx="1">
                  <c:v>Budapest</c:v>
                </c:pt>
                <c:pt idx="2">
                  <c:v>Milan</c:v>
                </c:pt>
                <c:pt idx="3">
                  <c:v>Rome</c:v>
                </c:pt>
                <c:pt idx="4">
                  <c:v>Hamburg</c:v>
                </c:pt>
                <c:pt idx="5">
                  <c:v>Berlin</c:v>
                </c:pt>
                <c:pt idx="6">
                  <c:v>Madrid</c:v>
                </c:pt>
                <c:pt idx="7">
                  <c:v>Barcelona</c:v>
                </c:pt>
                <c:pt idx="8">
                  <c:v>Bucharest</c:v>
                </c:pt>
                <c:pt idx="9">
                  <c:v>Lisbon</c:v>
                </c:pt>
                <c:pt idx="10">
                  <c:v>Stockholm</c:v>
                </c:pt>
                <c:pt idx="11">
                  <c:v>London</c:v>
                </c:pt>
                <c:pt idx="12">
                  <c:v>Prague</c:v>
                </c:pt>
                <c:pt idx="13">
                  <c:v>Sofia</c:v>
                </c:pt>
                <c:pt idx="14">
                  <c:v>Paris</c:v>
                </c:pt>
                <c:pt idx="15">
                  <c:v>Brussels</c:v>
                </c:pt>
                <c:pt idx="16">
                  <c:v>Amsterdam</c:v>
                </c:pt>
                <c:pt idx="17">
                  <c:v>Bremen</c:v>
                </c:pt>
                <c:pt idx="18">
                  <c:v>Munich</c:v>
                </c:pt>
                <c:pt idx="19">
                  <c:v>Goteborg</c:v>
                </c:pt>
                <c:pt idx="20">
                  <c:v>Antwerp</c:v>
                </c:pt>
                <c:pt idx="21">
                  <c:v>AGGREGATED</c:v>
                </c:pt>
              </c:strCache>
            </c:strRef>
          </c:cat>
          <c:val>
            <c:numRef>
              <c:f>'Aggregated (2)'!$I$388:$I$409</c:f>
              <c:numCache>
                <c:formatCode>0.0%</c:formatCode>
                <c:ptCount val="22"/>
                <c:pt idx="0">
                  <c:v>0.71373698884441983</c:v>
                </c:pt>
                <c:pt idx="1">
                  <c:v>0.77822034162678311</c:v>
                </c:pt>
                <c:pt idx="2">
                  <c:v>0.74733456809585996</c:v>
                </c:pt>
                <c:pt idx="3">
                  <c:v>0.64836065132172049</c:v>
                </c:pt>
                <c:pt idx="4">
                  <c:v>0.77079154254871296</c:v>
                </c:pt>
                <c:pt idx="5">
                  <c:v>0.75452036309635695</c:v>
                </c:pt>
                <c:pt idx="6">
                  <c:v>0.90103008501992876</c:v>
                </c:pt>
                <c:pt idx="7">
                  <c:v>0.91808398662365831</c:v>
                </c:pt>
                <c:pt idx="8">
                  <c:v>0.4527600698648967</c:v>
                </c:pt>
                <c:pt idx="9">
                  <c:v>0.75725519443214095</c:v>
                </c:pt>
                <c:pt idx="10">
                  <c:v>0.81770602153007599</c:v>
                </c:pt>
                <c:pt idx="11">
                  <c:v>0.80897262241859713</c:v>
                </c:pt>
                <c:pt idx="12">
                  <c:v>0.74401462632794901</c:v>
                </c:pt>
                <c:pt idx="13">
                  <c:v>0.70115515329321887</c:v>
                </c:pt>
                <c:pt idx="14">
                  <c:v>0.85578131183710826</c:v>
                </c:pt>
                <c:pt idx="15">
                  <c:v>0.17552356228838575</c:v>
                </c:pt>
                <c:pt idx="16">
                  <c:v>0.77565686135156098</c:v>
                </c:pt>
                <c:pt idx="17">
                  <c:v>0.78365485584804773</c:v>
                </c:pt>
                <c:pt idx="18">
                  <c:v>0.82432425793814279</c:v>
                </c:pt>
                <c:pt idx="19">
                  <c:v>0.73306267297821304</c:v>
                </c:pt>
                <c:pt idx="20">
                  <c:v>0.80165152268583395</c:v>
                </c:pt>
                <c:pt idx="21">
                  <c:v>0.78320800633352017</c:v>
                </c:pt>
              </c:numCache>
            </c:numRef>
          </c:val>
          <c:extLst>
            <c:ext xmlns:c16="http://schemas.microsoft.com/office/drawing/2014/chart" uri="{C3380CC4-5D6E-409C-BE32-E72D297353CC}">
              <c16:uniqueId val="{00000000-4CF0-414F-92D1-5A3C52CBDF55}"/>
            </c:ext>
          </c:extLst>
        </c:ser>
        <c:ser>
          <c:idx val="1"/>
          <c:order val="1"/>
          <c:tx>
            <c:strRef>
              <c:f>'Aggregated (2)'!$J$387</c:f>
              <c:strCache>
                <c:ptCount val="1"/>
                <c:pt idx="0">
                  <c:v>% LGV</c:v>
                </c:pt>
              </c:strCache>
            </c:strRef>
          </c:tx>
          <c:spPr>
            <a:solidFill>
              <a:schemeClr val="accent2"/>
            </a:solidFill>
            <a:ln>
              <a:noFill/>
            </a:ln>
            <a:effectLst/>
          </c:spPr>
          <c:invertIfNegative val="0"/>
          <c:cat>
            <c:strRef>
              <c:f>'Aggregated (2)'!$H$388:$H$409</c:f>
              <c:strCache>
                <c:ptCount val="22"/>
                <c:pt idx="0">
                  <c:v>Rotterdam</c:v>
                </c:pt>
                <c:pt idx="1">
                  <c:v>Budapest</c:v>
                </c:pt>
                <c:pt idx="2">
                  <c:v>Milan</c:v>
                </c:pt>
                <c:pt idx="3">
                  <c:v>Rome</c:v>
                </c:pt>
                <c:pt idx="4">
                  <c:v>Hamburg</c:v>
                </c:pt>
                <c:pt idx="5">
                  <c:v>Berlin</c:v>
                </c:pt>
                <c:pt idx="6">
                  <c:v>Madrid</c:v>
                </c:pt>
                <c:pt idx="7">
                  <c:v>Barcelona</c:v>
                </c:pt>
                <c:pt idx="8">
                  <c:v>Bucharest</c:v>
                </c:pt>
                <c:pt idx="9">
                  <c:v>Lisbon</c:v>
                </c:pt>
                <c:pt idx="10">
                  <c:v>Stockholm</c:v>
                </c:pt>
                <c:pt idx="11">
                  <c:v>London</c:v>
                </c:pt>
                <c:pt idx="12">
                  <c:v>Prague</c:v>
                </c:pt>
                <c:pt idx="13">
                  <c:v>Sofia</c:v>
                </c:pt>
                <c:pt idx="14">
                  <c:v>Paris</c:v>
                </c:pt>
                <c:pt idx="15">
                  <c:v>Brussels</c:v>
                </c:pt>
                <c:pt idx="16">
                  <c:v>Amsterdam</c:v>
                </c:pt>
                <c:pt idx="17">
                  <c:v>Bremen</c:v>
                </c:pt>
                <c:pt idx="18">
                  <c:v>Munich</c:v>
                </c:pt>
                <c:pt idx="19">
                  <c:v>Goteborg</c:v>
                </c:pt>
                <c:pt idx="20">
                  <c:v>Antwerp</c:v>
                </c:pt>
                <c:pt idx="21">
                  <c:v>AGGREGATED</c:v>
                </c:pt>
              </c:strCache>
            </c:strRef>
          </c:cat>
          <c:val>
            <c:numRef>
              <c:f>'Aggregated (2)'!$J$388:$J$409</c:f>
              <c:numCache>
                <c:formatCode>0.0%</c:formatCode>
                <c:ptCount val="22"/>
                <c:pt idx="0">
                  <c:v>0.24654728497622161</c:v>
                </c:pt>
                <c:pt idx="1">
                  <c:v>0.22177965837321689</c:v>
                </c:pt>
                <c:pt idx="2">
                  <c:v>0.25266543190414009</c:v>
                </c:pt>
                <c:pt idx="3">
                  <c:v>0.35163934867827945</c:v>
                </c:pt>
                <c:pt idx="4">
                  <c:v>0.22920845745128701</c:v>
                </c:pt>
                <c:pt idx="5">
                  <c:v>0.14648575571543923</c:v>
                </c:pt>
                <c:pt idx="6">
                  <c:v>9.8969914980071294E-2</c:v>
                </c:pt>
                <c:pt idx="7">
                  <c:v>8.191601337634162E-2</c:v>
                </c:pt>
                <c:pt idx="8">
                  <c:v>0.54723993013510341</c:v>
                </c:pt>
                <c:pt idx="9">
                  <c:v>0.24274480556785907</c:v>
                </c:pt>
                <c:pt idx="10">
                  <c:v>0.18229397846992401</c:v>
                </c:pt>
                <c:pt idx="11">
                  <c:v>0.16141605914216448</c:v>
                </c:pt>
                <c:pt idx="12">
                  <c:v>0.25598537367205093</c:v>
                </c:pt>
                <c:pt idx="13">
                  <c:v>0.29884484670678108</c:v>
                </c:pt>
                <c:pt idx="14">
                  <c:v>0.14421868816289168</c:v>
                </c:pt>
                <c:pt idx="15">
                  <c:v>0.82447643771161427</c:v>
                </c:pt>
                <c:pt idx="16">
                  <c:v>0.22434313864843905</c:v>
                </c:pt>
                <c:pt idx="17">
                  <c:v>0.21634514415195222</c:v>
                </c:pt>
                <c:pt idx="18">
                  <c:v>0.17567538575524375</c:v>
                </c:pt>
                <c:pt idx="19">
                  <c:v>0.26693732702178691</c:v>
                </c:pt>
                <c:pt idx="20">
                  <c:v>0.19834847731416602</c:v>
                </c:pt>
                <c:pt idx="21">
                  <c:v>0.20975060031972056</c:v>
                </c:pt>
              </c:numCache>
            </c:numRef>
          </c:val>
          <c:extLst>
            <c:ext xmlns:c16="http://schemas.microsoft.com/office/drawing/2014/chart" uri="{C3380CC4-5D6E-409C-BE32-E72D297353CC}">
              <c16:uniqueId val="{00000001-4CF0-414F-92D1-5A3C52CBDF55}"/>
            </c:ext>
          </c:extLst>
        </c:ser>
        <c:ser>
          <c:idx val="2"/>
          <c:order val="2"/>
          <c:tx>
            <c:strRef>
              <c:f>'Aggregated (2)'!$K$387</c:f>
              <c:strCache>
                <c:ptCount val="1"/>
                <c:pt idx="0">
                  <c:v>Don't know</c:v>
                </c:pt>
              </c:strCache>
            </c:strRef>
          </c:tx>
          <c:spPr>
            <a:solidFill>
              <a:schemeClr val="accent3"/>
            </a:solidFill>
            <a:ln>
              <a:noFill/>
            </a:ln>
            <a:effectLst/>
          </c:spPr>
          <c:invertIfNegative val="0"/>
          <c:cat>
            <c:strRef>
              <c:f>'Aggregated (2)'!$H$388:$H$409</c:f>
              <c:strCache>
                <c:ptCount val="22"/>
                <c:pt idx="0">
                  <c:v>Rotterdam</c:v>
                </c:pt>
                <c:pt idx="1">
                  <c:v>Budapest</c:v>
                </c:pt>
                <c:pt idx="2">
                  <c:v>Milan</c:v>
                </c:pt>
                <c:pt idx="3">
                  <c:v>Rome</c:v>
                </c:pt>
                <c:pt idx="4">
                  <c:v>Hamburg</c:v>
                </c:pt>
                <c:pt idx="5">
                  <c:v>Berlin</c:v>
                </c:pt>
                <c:pt idx="6">
                  <c:v>Madrid</c:v>
                </c:pt>
                <c:pt idx="7">
                  <c:v>Barcelona</c:v>
                </c:pt>
                <c:pt idx="8">
                  <c:v>Bucharest</c:v>
                </c:pt>
                <c:pt idx="9">
                  <c:v>Lisbon</c:v>
                </c:pt>
                <c:pt idx="10">
                  <c:v>Stockholm</c:v>
                </c:pt>
                <c:pt idx="11">
                  <c:v>London</c:v>
                </c:pt>
                <c:pt idx="12">
                  <c:v>Prague</c:v>
                </c:pt>
                <c:pt idx="13">
                  <c:v>Sofia</c:v>
                </c:pt>
                <c:pt idx="14">
                  <c:v>Paris</c:v>
                </c:pt>
                <c:pt idx="15">
                  <c:v>Brussels</c:v>
                </c:pt>
                <c:pt idx="16">
                  <c:v>Amsterdam</c:v>
                </c:pt>
                <c:pt idx="17">
                  <c:v>Bremen</c:v>
                </c:pt>
                <c:pt idx="18">
                  <c:v>Munich</c:v>
                </c:pt>
                <c:pt idx="19">
                  <c:v>Goteborg</c:v>
                </c:pt>
                <c:pt idx="20">
                  <c:v>Antwerp</c:v>
                </c:pt>
                <c:pt idx="21">
                  <c:v>AGGREGATED</c:v>
                </c:pt>
              </c:strCache>
            </c:strRef>
          </c:cat>
          <c:val>
            <c:numRef>
              <c:f>'Aggregated (2)'!$K$388:$K$409</c:f>
              <c:numCache>
                <c:formatCode>0.0%</c:formatCode>
                <c:ptCount val="22"/>
                <c:pt idx="0">
                  <c:v>3.9715726179358486E-2</c:v>
                </c:pt>
                <c:pt idx="1">
                  <c:v>0</c:v>
                </c:pt>
                <c:pt idx="2">
                  <c:v>0</c:v>
                </c:pt>
                <c:pt idx="3">
                  <c:v>0</c:v>
                </c:pt>
                <c:pt idx="4">
                  <c:v>0</c:v>
                </c:pt>
                <c:pt idx="5">
                  <c:v>9.899388118820375E-2</c:v>
                </c:pt>
                <c:pt idx="6">
                  <c:v>0</c:v>
                </c:pt>
                <c:pt idx="7">
                  <c:v>0</c:v>
                </c:pt>
                <c:pt idx="8">
                  <c:v>0</c:v>
                </c:pt>
                <c:pt idx="9">
                  <c:v>0</c:v>
                </c:pt>
                <c:pt idx="10">
                  <c:v>0</c:v>
                </c:pt>
                <c:pt idx="11">
                  <c:v>2.9611318439238327E-2</c:v>
                </c:pt>
                <c:pt idx="12">
                  <c:v>0</c:v>
                </c:pt>
                <c:pt idx="13">
                  <c:v>0</c:v>
                </c:pt>
                <c:pt idx="14">
                  <c:v>0</c:v>
                </c:pt>
                <c:pt idx="15">
                  <c:v>0</c:v>
                </c:pt>
                <c:pt idx="16">
                  <c:v>0</c:v>
                </c:pt>
                <c:pt idx="17">
                  <c:v>0</c:v>
                </c:pt>
                <c:pt idx="18">
                  <c:v>0</c:v>
                </c:pt>
                <c:pt idx="19">
                  <c:v>0</c:v>
                </c:pt>
                <c:pt idx="20">
                  <c:v>0</c:v>
                </c:pt>
                <c:pt idx="21">
                  <c:v>7.0413598443794054E-3</c:v>
                </c:pt>
              </c:numCache>
            </c:numRef>
          </c:val>
          <c:extLst>
            <c:ext xmlns:c16="http://schemas.microsoft.com/office/drawing/2014/chart" uri="{C3380CC4-5D6E-409C-BE32-E72D297353CC}">
              <c16:uniqueId val="{00000002-4CF0-414F-92D1-5A3C52CBDF55}"/>
            </c:ext>
          </c:extLst>
        </c:ser>
        <c:dLbls>
          <c:showLegendKey val="0"/>
          <c:showVal val="0"/>
          <c:showCatName val="0"/>
          <c:showSerName val="0"/>
          <c:showPercent val="0"/>
          <c:showBubbleSize val="0"/>
        </c:dLbls>
        <c:gapWidth val="219"/>
        <c:overlap val="-27"/>
        <c:axId val="1204729999"/>
        <c:axId val="1204734575"/>
      </c:barChart>
      <c:catAx>
        <c:axId val="12047299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cs-CZ"/>
          </a:p>
        </c:txPr>
        <c:crossAx val="1204734575"/>
        <c:crosses val="autoZero"/>
        <c:auto val="1"/>
        <c:lblAlgn val="ctr"/>
        <c:lblOffset val="100"/>
        <c:noMultiLvlLbl val="0"/>
      </c:catAx>
      <c:valAx>
        <c:axId val="1204734575"/>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cs-CZ"/>
          </a:p>
        </c:txPr>
        <c:crossAx val="12047299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cs-CZ"/>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cs-CZ"/>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'Aggregated (2)'!$C$466</c:f>
              <c:strCache>
                <c:ptCount val="1"/>
                <c:pt idx="0">
                  <c:v>Total CO2 (Kg)/trip</c:v>
                </c:pt>
              </c:strCache>
            </c:strRef>
          </c:tx>
          <c:spPr>
            <a:solidFill>
              <a:schemeClr val="accent1"/>
            </a:solidFill>
            <a:ln>
              <a:noFill/>
            </a:ln>
            <a:effectLst/>
          </c:spPr>
          <c:invertIfNegative val="0"/>
          <c:dPt>
            <c:idx val="13"/>
            <c:invertIfNegative val="0"/>
            <c:bubble3D val="0"/>
            <c:spPr>
              <a:solidFill>
                <a:srgbClr val="FF0000"/>
              </a:solidFill>
              <a:ln>
                <a:noFill/>
              </a:ln>
              <a:effectLst/>
            </c:spPr>
            <c:extLst>
              <c:ext xmlns:c16="http://schemas.microsoft.com/office/drawing/2014/chart" uri="{C3380CC4-5D6E-409C-BE32-E72D297353CC}">
                <c16:uniqueId val="{00000001-3F16-431F-8177-263888C044E0}"/>
              </c:ext>
            </c:extLst>
          </c:dPt>
          <c:cat>
            <c:strRef>
              <c:f>'Aggregated (2)'!$A$467:$A$480</c:f>
              <c:strCache>
                <c:ptCount val="14"/>
                <c:pt idx="0">
                  <c:v>Brussels</c:v>
                </c:pt>
                <c:pt idx="1">
                  <c:v>Bucharest</c:v>
                </c:pt>
                <c:pt idx="2">
                  <c:v>Prague</c:v>
                </c:pt>
                <c:pt idx="3">
                  <c:v>Rotterdam</c:v>
                </c:pt>
                <c:pt idx="4">
                  <c:v>Sofia</c:v>
                </c:pt>
                <c:pt idx="5">
                  <c:v>Berlin</c:v>
                </c:pt>
                <c:pt idx="6">
                  <c:v>Hamburg</c:v>
                </c:pt>
                <c:pt idx="7">
                  <c:v>Milan</c:v>
                </c:pt>
                <c:pt idx="8">
                  <c:v>London</c:v>
                </c:pt>
                <c:pt idx="9">
                  <c:v>Budapest</c:v>
                </c:pt>
                <c:pt idx="10">
                  <c:v>Rome</c:v>
                </c:pt>
                <c:pt idx="11">
                  <c:v>Antwerp</c:v>
                </c:pt>
                <c:pt idx="12">
                  <c:v>Paris</c:v>
                </c:pt>
                <c:pt idx="13">
                  <c:v>Mean</c:v>
                </c:pt>
              </c:strCache>
            </c:strRef>
          </c:cat>
          <c:val>
            <c:numRef>
              <c:f>'Aggregated (2)'!$C$467:$C$480</c:f>
              <c:numCache>
                <c:formatCode>0.00</c:formatCode>
                <c:ptCount val="14"/>
                <c:pt idx="0">
                  <c:v>21.350097091030502</c:v>
                </c:pt>
                <c:pt idx="1">
                  <c:v>24.962321167808625</c:v>
                </c:pt>
                <c:pt idx="2">
                  <c:v>25.84928569069389</c:v>
                </c:pt>
                <c:pt idx="3">
                  <c:v>26.47888653838055</c:v>
                </c:pt>
                <c:pt idx="4">
                  <c:v>28.349684132921279</c:v>
                </c:pt>
                <c:pt idx="5">
                  <c:v>28.97094313912266</c:v>
                </c:pt>
                <c:pt idx="6">
                  <c:v>34.387620597998826</c:v>
                </c:pt>
                <c:pt idx="7">
                  <c:v>35.000808981757352</c:v>
                </c:pt>
                <c:pt idx="8">
                  <c:v>39.839733975562616</c:v>
                </c:pt>
                <c:pt idx="9">
                  <c:v>40.823143970007237</c:v>
                </c:pt>
                <c:pt idx="10">
                  <c:v>43.353148763863977</c:v>
                </c:pt>
                <c:pt idx="11">
                  <c:v>45.908371473688462</c:v>
                </c:pt>
                <c:pt idx="12">
                  <c:v>51.009730873008316</c:v>
                </c:pt>
                <c:pt idx="13">
                  <c:v>34.329521261218801</c:v>
                </c:pt>
              </c:numCache>
            </c:numRef>
          </c:val>
          <c:extLst>
            <c:ext xmlns:c16="http://schemas.microsoft.com/office/drawing/2014/chart" uri="{C3380CC4-5D6E-409C-BE32-E72D297353CC}">
              <c16:uniqueId val="{00000002-3F16-431F-8177-263888C044E0}"/>
            </c:ext>
          </c:extLst>
        </c:ser>
        <c:dLbls>
          <c:showLegendKey val="0"/>
          <c:showVal val="0"/>
          <c:showCatName val="0"/>
          <c:showSerName val="0"/>
          <c:showPercent val="0"/>
          <c:showBubbleSize val="0"/>
        </c:dLbls>
        <c:gapWidth val="219"/>
        <c:overlap val="-27"/>
        <c:axId val="1854598256"/>
        <c:axId val="1854600752"/>
      </c:barChart>
      <c:catAx>
        <c:axId val="18545982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cs-CZ"/>
          </a:p>
        </c:txPr>
        <c:crossAx val="1854600752"/>
        <c:crosses val="autoZero"/>
        <c:auto val="1"/>
        <c:lblAlgn val="ctr"/>
        <c:lblOffset val="100"/>
        <c:noMultiLvlLbl val="0"/>
      </c:catAx>
      <c:valAx>
        <c:axId val="185460075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cs-CZ"/>
          </a:p>
        </c:txPr>
        <c:crossAx val="185459825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cs-CZ"/>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2"/>
          <c:order val="0"/>
          <c:tx>
            <c:strRef>
              <c:f>Analysis!$AB$78</c:f>
              <c:strCache>
                <c:ptCount val="1"/>
                <c:pt idx="0">
                  <c:v>3. Deliveries on own account</c:v>
                </c:pt>
              </c:strCache>
            </c:strRef>
          </c:tx>
          <c:spPr>
            <a:solidFill>
              <a:schemeClr val="accent3"/>
            </a:solidFill>
            <a:ln>
              <a:noFill/>
            </a:ln>
            <a:effectLst/>
          </c:spPr>
          <c:invertIfNegative val="0"/>
          <c:cat>
            <c:strRef>
              <c:f>Analysis!$AC$75:$AW$75</c:f>
              <c:strCache>
                <c:ptCount val="21"/>
                <c:pt idx="0">
                  <c:v>Rotterdam</c:v>
                </c:pt>
                <c:pt idx="1">
                  <c:v>Budapest</c:v>
                </c:pt>
                <c:pt idx="2">
                  <c:v>Milan</c:v>
                </c:pt>
                <c:pt idx="3">
                  <c:v>Rome</c:v>
                </c:pt>
                <c:pt idx="4">
                  <c:v>Hamburg</c:v>
                </c:pt>
                <c:pt idx="5">
                  <c:v>Berlin</c:v>
                </c:pt>
                <c:pt idx="6">
                  <c:v>Madrid</c:v>
                </c:pt>
                <c:pt idx="7">
                  <c:v>Barcelona</c:v>
                </c:pt>
                <c:pt idx="8">
                  <c:v>Bucharest</c:v>
                </c:pt>
                <c:pt idx="9">
                  <c:v>Lisbon</c:v>
                </c:pt>
                <c:pt idx="10">
                  <c:v>Stockholm</c:v>
                </c:pt>
                <c:pt idx="11">
                  <c:v>London</c:v>
                </c:pt>
                <c:pt idx="12">
                  <c:v>Prague</c:v>
                </c:pt>
                <c:pt idx="13">
                  <c:v>Sofia</c:v>
                </c:pt>
                <c:pt idx="14">
                  <c:v>Paris</c:v>
                </c:pt>
                <c:pt idx="15">
                  <c:v>Brussels</c:v>
                </c:pt>
                <c:pt idx="16">
                  <c:v>Amsterdam</c:v>
                </c:pt>
                <c:pt idx="17">
                  <c:v>Bremen</c:v>
                </c:pt>
                <c:pt idx="18">
                  <c:v>Munich</c:v>
                </c:pt>
                <c:pt idx="19">
                  <c:v>Goteborg</c:v>
                </c:pt>
                <c:pt idx="20">
                  <c:v>Antwerp</c:v>
                </c:pt>
              </c:strCache>
            </c:strRef>
          </c:cat>
          <c:val>
            <c:numRef>
              <c:f>Analysis!$AC$78:$AW$78</c:f>
              <c:numCache>
                <c:formatCode>0%</c:formatCode>
                <c:ptCount val="21"/>
                <c:pt idx="0">
                  <c:v>0.53488372093023251</c:v>
                </c:pt>
                <c:pt idx="1">
                  <c:v>0.54430379746835444</c:v>
                </c:pt>
                <c:pt idx="2">
                  <c:v>0.31818181818181818</c:v>
                </c:pt>
                <c:pt idx="3">
                  <c:v>0.53333333333333333</c:v>
                </c:pt>
                <c:pt idx="4">
                  <c:v>0.46153846153846156</c:v>
                </c:pt>
                <c:pt idx="5">
                  <c:v>0.52830188679245282</c:v>
                </c:pt>
                <c:pt idx="6">
                  <c:v>0.32954545454545453</c:v>
                </c:pt>
                <c:pt idx="7">
                  <c:v>0.19540229885057472</c:v>
                </c:pt>
                <c:pt idx="8">
                  <c:v>0.57258064516129037</c:v>
                </c:pt>
                <c:pt idx="9">
                  <c:v>0.59090909090909094</c:v>
                </c:pt>
                <c:pt idx="10">
                  <c:v>0.31578947368421051</c:v>
                </c:pt>
                <c:pt idx="11">
                  <c:v>0.58415841584158412</c:v>
                </c:pt>
                <c:pt idx="12">
                  <c:v>0.62601626016260159</c:v>
                </c:pt>
                <c:pt idx="13">
                  <c:v>0.65294117647058825</c:v>
                </c:pt>
                <c:pt idx="14">
                  <c:v>0.37704918032786883</c:v>
                </c:pt>
                <c:pt idx="15">
                  <c:v>0.48333333333333334</c:v>
                </c:pt>
                <c:pt idx="16">
                  <c:v>0.44444444444444442</c:v>
                </c:pt>
                <c:pt idx="17">
                  <c:v>0.27777777777777779</c:v>
                </c:pt>
                <c:pt idx="18">
                  <c:v>0.46341463414634149</c:v>
                </c:pt>
                <c:pt idx="19">
                  <c:v>0.625</c:v>
                </c:pt>
                <c:pt idx="20">
                  <c:v>0.7</c:v>
                </c:pt>
              </c:numCache>
            </c:numRef>
          </c:val>
          <c:extLst>
            <c:ext xmlns:c16="http://schemas.microsoft.com/office/drawing/2014/chart" uri="{C3380CC4-5D6E-409C-BE32-E72D297353CC}">
              <c16:uniqueId val="{00000000-F7B0-4799-A2C4-DA658B7E8EB2}"/>
            </c:ext>
          </c:extLst>
        </c:ser>
        <c:ser>
          <c:idx val="1"/>
          <c:order val="1"/>
          <c:tx>
            <c:strRef>
              <c:f>Analysis!$AB$77</c:f>
              <c:strCache>
                <c:ptCount val="1"/>
                <c:pt idx="0">
                  <c:v>2. Deliveries on behalf of other logistic operators</c:v>
                </c:pt>
              </c:strCache>
            </c:strRef>
          </c:tx>
          <c:spPr>
            <a:solidFill>
              <a:schemeClr val="accent2"/>
            </a:solidFill>
            <a:ln>
              <a:noFill/>
            </a:ln>
            <a:effectLst/>
          </c:spPr>
          <c:invertIfNegative val="0"/>
          <c:cat>
            <c:strRef>
              <c:f>Analysis!$AC$75:$AW$75</c:f>
              <c:strCache>
                <c:ptCount val="21"/>
                <c:pt idx="0">
                  <c:v>Rotterdam</c:v>
                </c:pt>
                <c:pt idx="1">
                  <c:v>Budapest</c:v>
                </c:pt>
                <c:pt idx="2">
                  <c:v>Milan</c:v>
                </c:pt>
                <c:pt idx="3">
                  <c:v>Rome</c:v>
                </c:pt>
                <c:pt idx="4">
                  <c:v>Hamburg</c:v>
                </c:pt>
                <c:pt idx="5">
                  <c:v>Berlin</c:v>
                </c:pt>
                <c:pt idx="6">
                  <c:v>Madrid</c:v>
                </c:pt>
                <c:pt idx="7">
                  <c:v>Barcelona</c:v>
                </c:pt>
                <c:pt idx="8">
                  <c:v>Bucharest</c:v>
                </c:pt>
                <c:pt idx="9">
                  <c:v>Lisbon</c:v>
                </c:pt>
                <c:pt idx="10">
                  <c:v>Stockholm</c:v>
                </c:pt>
                <c:pt idx="11">
                  <c:v>London</c:v>
                </c:pt>
                <c:pt idx="12">
                  <c:v>Prague</c:v>
                </c:pt>
                <c:pt idx="13">
                  <c:v>Sofia</c:v>
                </c:pt>
                <c:pt idx="14">
                  <c:v>Paris</c:v>
                </c:pt>
                <c:pt idx="15">
                  <c:v>Brussels</c:v>
                </c:pt>
                <c:pt idx="16">
                  <c:v>Amsterdam</c:v>
                </c:pt>
                <c:pt idx="17">
                  <c:v>Bremen</c:v>
                </c:pt>
                <c:pt idx="18">
                  <c:v>Munich</c:v>
                </c:pt>
                <c:pt idx="19">
                  <c:v>Goteborg</c:v>
                </c:pt>
                <c:pt idx="20">
                  <c:v>Antwerp</c:v>
                </c:pt>
              </c:strCache>
            </c:strRef>
          </c:cat>
          <c:val>
            <c:numRef>
              <c:f>Analysis!$AC$77:$AW$77</c:f>
              <c:numCache>
                <c:formatCode>0%</c:formatCode>
                <c:ptCount val="21"/>
                <c:pt idx="0">
                  <c:v>6.9767441860465115E-2</c:v>
                </c:pt>
                <c:pt idx="1">
                  <c:v>0.21518987341772153</c:v>
                </c:pt>
                <c:pt idx="2">
                  <c:v>0.19318181818181818</c:v>
                </c:pt>
                <c:pt idx="3">
                  <c:v>0.21904761904761905</c:v>
                </c:pt>
                <c:pt idx="4">
                  <c:v>0.17307692307692307</c:v>
                </c:pt>
                <c:pt idx="5">
                  <c:v>0.16981132075471697</c:v>
                </c:pt>
                <c:pt idx="6">
                  <c:v>0.20454545454545456</c:v>
                </c:pt>
                <c:pt idx="7">
                  <c:v>0.32183908045977011</c:v>
                </c:pt>
                <c:pt idx="8">
                  <c:v>0.15322580645161291</c:v>
                </c:pt>
                <c:pt idx="9">
                  <c:v>0.18181818181818182</c:v>
                </c:pt>
                <c:pt idx="10">
                  <c:v>0.39473684210526316</c:v>
                </c:pt>
                <c:pt idx="11">
                  <c:v>0.13861386138613863</c:v>
                </c:pt>
                <c:pt idx="12">
                  <c:v>0.1951219512195122</c:v>
                </c:pt>
                <c:pt idx="13">
                  <c:v>0.13529411764705881</c:v>
                </c:pt>
                <c:pt idx="14">
                  <c:v>0.21311475409836064</c:v>
                </c:pt>
                <c:pt idx="15">
                  <c:v>0.28333333333333333</c:v>
                </c:pt>
                <c:pt idx="16">
                  <c:v>0.25925925925925924</c:v>
                </c:pt>
                <c:pt idx="17">
                  <c:v>0.27777777777777779</c:v>
                </c:pt>
                <c:pt idx="18">
                  <c:v>0.14634146341463414</c:v>
                </c:pt>
                <c:pt idx="19">
                  <c:v>0.125</c:v>
                </c:pt>
                <c:pt idx="20">
                  <c:v>0.1</c:v>
                </c:pt>
              </c:numCache>
            </c:numRef>
          </c:val>
          <c:extLst>
            <c:ext xmlns:c16="http://schemas.microsoft.com/office/drawing/2014/chart" uri="{C3380CC4-5D6E-409C-BE32-E72D297353CC}">
              <c16:uniqueId val="{00000001-F7B0-4799-A2C4-DA658B7E8EB2}"/>
            </c:ext>
          </c:extLst>
        </c:ser>
        <c:ser>
          <c:idx val="0"/>
          <c:order val="2"/>
          <c:tx>
            <c:strRef>
              <c:f>Analysis!$AB$76</c:f>
              <c:strCache>
                <c:ptCount val="1"/>
                <c:pt idx="0">
                  <c:v>1. Deliveries on behalf of shippers/industries/producers</c:v>
                </c:pt>
              </c:strCache>
            </c:strRef>
          </c:tx>
          <c:spPr>
            <a:solidFill>
              <a:schemeClr val="accent1"/>
            </a:solidFill>
            <a:ln>
              <a:noFill/>
            </a:ln>
            <a:effectLst/>
          </c:spPr>
          <c:invertIfNegative val="0"/>
          <c:cat>
            <c:strRef>
              <c:f>Analysis!$AC$75:$AW$75</c:f>
              <c:strCache>
                <c:ptCount val="21"/>
                <c:pt idx="0">
                  <c:v>Rotterdam</c:v>
                </c:pt>
                <c:pt idx="1">
                  <c:v>Budapest</c:v>
                </c:pt>
                <c:pt idx="2">
                  <c:v>Milan</c:v>
                </c:pt>
                <c:pt idx="3">
                  <c:v>Rome</c:v>
                </c:pt>
                <c:pt idx="4">
                  <c:v>Hamburg</c:v>
                </c:pt>
                <c:pt idx="5">
                  <c:v>Berlin</c:v>
                </c:pt>
                <c:pt idx="6">
                  <c:v>Madrid</c:v>
                </c:pt>
                <c:pt idx="7">
                  <c:v>Barcelona</c:v>
                </c:pt>
                <c:pt idx="8">
                  <c:v>Bucharest</c:v>
                </c:pt>
                <c:pt idx="9">
                  <c:v>Lisbon</c:v>
                </c:pt>
                <c:pt idx="10">
                  <c:v>Stockholm</c:v>
                </c:pt>
                <c:pt idx="11">
                  <c:v>London</c:v>
                </c:pt>
                <c:pt idx="12">
                  <c:v>Prague</c:v>
                </c:pt>
                <c:pt idx="13">
                  <c:v>Sofia</c:v>
                </c:pt>
                <c:pt idx="14">
                  <c:v>Paris</c:v>
                </c:pt>
                <c:pt idx="15">
                  <c:v>Brussels</c:v>
                </c:pt>
                <c:pt idx="16">
                  <c:v>Amsterdam</c:v>
                </c:pt>
                <c:pt idx="17">
                  <c:v>Bremen</c:v>
                </c:pt>
                <c:pt idx="18">
                  <c:v>Munich</c:v>
                </c:pt>
                <c:pt idx="19">
                  <c:v>Goteborg</c:v>
                </c:pt>
                <c:pt idx="20">
                  <c:v>Antwerp</c:v>
                </c:pt>
              </c:strCache>
            </c:strRef>
          </c:cat>
          <c:val>
            <c:numRef>
              <c:f>Analysis!$AC$76:$AW$76</c:f>
              <c:numCache>
                <c:formatCode>0%</c:formatCode>
                <c:ptCount val="21"/>
                <c:pt idx="0">
                  <c:v>0.39534883720930231</c:v>
                </c:pt>
                <c:pt idx="1">
                  <c:v>0.24050632911392406</c:v>
                </c:pt>
                <c:pt idx="2">
                  <c:v>0.48863636363636365</c:v>
                </c:pt>
                <c:pt idx="3">
                  <c:v>0.24761904761904763</c:v>
                </c:pt>
                <c:pt idx="4">
                  <c:v>0.36538461538461536</c:v>
                </c:pt>
                <c:pt idx="5">
                  <c:v>0.30188679245283018</c:v>
                </c:pt>
                <c:pt idx="6">
                  <c:v>0.46590909090909088</c:v>
                </c:pt>
                <c:pt idx="7">
                  <c:v>0.48275862068965519</c:v>
                </c:pt>
                <c:pt idx="8">
                  <c:v>0.27419354838709675</c:v>
                </c:pt>
                <c:pt idx="9">
                  <c:v>0.22727272727272727</c:v>
                </c:pt>
                <c:pt idx="10">
                  <c:v>0.28947368421052633</c:v>
                </c:pt>
                <c:pt idx="11">
                  <c:v>0.27722772277227725</c:v>
                </c:pt>
                <c:pt idx="12">
                  <c:v>0.17886178861788618</c:v>
                </c:pt>
                <c:pt idx="13">
                  <c:v>0.21176470588235294</c:v>
                </c:pt>
                <c:pt idx="14">
                  <c:v>0.4098360655737705</c:v>
                </c:pt>
                <c:pt idx="15">
                  <c:v>0.23333333333333334</c:v>
                </c:pt>
                <c:pt idx="16">
                  <c:v>0.29629629629629628</c:v>
                </c:pt>
                <c:pt idx="17">
                  <c:v>0.44444444444444442</c:v>
                </c:pt>
                <c:pt idx="18">
                  <c:v>0.3902439024390244</c:v>
                </c:pt>
                <c:pt idx="19">
                  <c:v>0.25</c:v>
                </c:pt>
                <c:pt idx="20">
                  <c:v>0.2</c:v>
                </c:pt>
              </c:numCache>
            </c:numRef>
          </c:val>
          <c:extLst>
            <c:ext xmlns:c16="http://schemas.microsoft.com/office/drawing/2014/chart" uri="{C3380CC4-5D6E-409C-BE32-E72D297353CC}">
              <c16:uniqueId val="{00000002-F7B0-4799-A2C4-DA658B7E8EB2}"/>
            </c:ext>
          </c:extLst>
        </c:ser>
        <c:dLbls>
          <c:showLegendKey val="0"/>
          <c:showVal val="0"/>
          <c:showCatName val="0"/>
          <c:showSerName val="0"/>
          <c:showPercent val="0"/>
          <c:showBubbleSize val="0"/>
        </c:dLbls>
        <c:gapWidth val="150"/>
        <c:overlap val="100"/>
        <c:axId val="822070992"/>
        <c:axId val="822058096"/>
      </c:barChart>
      <c:catAx>
        <c:axId val="822070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cs-CZ"/>
          </a:p>
        </c:txPr>
        <c:crossAx val="822058096"/>
        <c:crosses val="autoZero"/>
        <c:auto val="1"/>
        <c:lblAlgn val="ctr"/>
        <c:lblOffset val="100"/>
        <c:noMultiLvlLbl val="0"/>
      </c:catAx>
      <c:valAx>
        <c:axId val="822058096"/>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cs-CZ"/>
          </a:p>
        </c:txPr>
        <c:crossAx val="82207099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cs-CZ"/>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cs-CZ"/>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v>deliveries/trip</c:v>
          </c:tx>
          <c:spPr>
            <a:solidFill>
              <a:schemeClr val="accent1"/>
            </a:solidFill>
            <a:ln>
              <a:noFill/>
            </a:ln>
            <a:effectLst/>
          </c:spPr>
          <c:invertIfNegative val="0"/>
          <c:dPt>
            <c:idx val="19"/>
            <c:invertIfNegative val="0"/>
            <c:bubble3D val="0"/>
            <c:spPr>
              <a:solidFill>
                <a:srgbClr val="FF0000"/>
              </a:solidFill>
              <a:ln>
                <a:noFill/>
              </a:ln>
              <a:effectLst/>
            </c:spPr>
            <c:extLst>
              <c:ext xmlns:c16="http://schemas.microsoft.com/office/drawing/2014/chart" uri="{C3380CC4-5D6E-409C-BE32-E72D297353CC}">
                <c16:uniqueId val="{00000001-69F3-4684-B2E3-EA50474B083B}"/>
              </c:ext>
            </c:extLst>
          </c:dPt>
          <c:cat>
            <c:strRef>
              <c:f>('Aggregated (2)'!$A$115:$A$133,'Aggregated (2)'!$A$136)</c:f>
              <c:strCache>
                <c:ptCount val="20"/>
                <c:pt idx="0">
                  <c:v>Rotterdam</c:v>
                </c:pt>
                <c:pt idx="1">
                  <c:v>Budapest</c:v>
                </c:pt>
                <c:pt idx="2">
                  <c:v>Milan</c:v>
                </c:pt>
                <c:pt idx="3">
                  <c:v>Rome</c:v>
                </c:pt>
                <c:pt idx="4">
                  <c:v>Hamburg</c:v>
                </c:pt>
                <c:pt idx="5">
                  <c:v>Berlin</c:v>
                </c:pt>
                <c:pt idx="6">
                  <c:v>Madrid</c:v>
                </c:pt>
                <c:pt idx="7">
                  <c:v>Barcelona</c:v>
                </c:pt>
                <c:pt idx="8">
                  <c:v>Bucharest</c:v>
                </c:pt>
                <c:pt idx="9">
                  <c:v>Lisbon</c:v>
                </c:pt>
                <c:pt idx="10">
                  <c:v>Stockholm</c:v>
                </c:pt>
                <c:pt idx="11">
                  <c:v>London</c:v>
                </c:pt>
                <c:pt idx="12">
                  <c:v>Prague</c:v>
                </c:pt>
                <c:pt idx="13">
                  <c:v>Sofia</c:v>
                </c:pt>
                <c:pt idx="14">
                  <c:v>Paris</c:v>
                </c:pt>
                <c:pt idx="15">
                  <c:v>Brussels</c:v>
                </c:pt>
                <c:pt idx="16">
                  <c:v>Amsterdam</c:v>
                </c:pt>
                <c:pt idx="17">
                  <c:v>Bremen</c:v>
                </c:pt>
                <c:pt idx="18">
                  <c:v>Munich</c:v>
                </c:pt>
                <c:pt idx="19">
                  <c:v>MEAN</c:v>
                </c:pt>
              </c:strCache>
            </c:strRef>
          </c:cat>
          <c:val>
            <c:numRef>
              <c:f>('Aggregated (2)'!$B$115:$B$133,'Aggregated (2)'!$B$136)</c:f>
              <c:numCache>
                <c:formatCode>0.00</c:formatCode>
                <c:ptCount val="20"/>
                <c:pt idx="0">
                  <c:v>5.6121495327102799</c:v>
                </c:pt>
                <c:pt idx="1">
                  <c:v>7.3025780189959297</c:v>
                </c:pt>
                <c:pt idx="2">
                  <c:v>11.070921985815604</c:v>
                </c:pt>
                <c:pt idx="3">
                  <c:v>9.3075842696629216</c:v>
                </c:pt>
                <c:pt idx="4">
                  <c:v>5.2706766917293235</c:v>
                </c:pt>
                <c:pt idx="5">
                  <c:v>6.6680942184154173</c:v>
                </c:pt>
                <c:pt idx="6">
                  <c:v>10.413572343149808</c:v>
                </c:pt>
                <c:pt idx="7">
                  <c:v>9.367977528089888</c:v>
                </c:pt>
                <c:pt idx="8">
                  <c:v>4.741808650065531</c:v>
                </c:pt>
                <c:pt idx="9">
                  <c:v>6.1622002820874471</c:v>
                </c:pt>
                <c:pt idx="10">
                  <c:v>5.2747068676716919</c:v>
                </c:pt>
                <c:pt idx="11">
                  <c:v>5.2025316455696204</c:v>
                </c:pt>
                <c:pt idx="12">
                  <c:v>8.4005069708491753</c:v>
                </c:pt>
                <c:pt idx="13">
                  <c:v>6.5155807365439093</c:v>
                </c:pt>
                <c:pt idx="14">
                  <c:v>5.854140914709518</c:v>
                </c:pt>
                <c:pt idx="15">
                  <c:v>5.3524096385542173</c:v>
                </c:pt>
                <c:pt idx="16">
                  <c:v>12.010752688172044</c:v>
                </c:pt>
                <c:pt idx="17">
                  <c:v>8.7852564102564106</c:v>
                </c:pt>
                <c:pt idx="18">
                  <c:v>10.243445692883896</c:v>
                </c:pt>
                <c:pt idx="19">
                  <c:v>7.029836416933442</c:v>
                </c:pt>
              </c:numCache>
            </c:numRef>
          </c:val>
          <c:extLst>
            <c:ext xmlns:c16="http://schemas.microsoft.com/office/drawing/2014/chart" uri="{C3380CC4-5D6E-409C-BE32-E72D297353CC}">
              <c16:uniqueId val="{00000002-69F3-4684-B2E3-EA50474B083B}"/>
            </c:ext>
          </c:extLst>
        </c:ser>
        <c:dLbls>
          <c:showLegendKey val="0"/>
          <c:showVal val="0"/>
          <c:showCatName val="0"/>
          <c:showSerName val="0"/>
          <c:showPercent val="0"/>
          <c:showBubbleSize val="0"/>
        </c:dLbls>
        <c:gapWidth val="150"/>
        <c:axId val="2047554288"/>
        <c:axId val="2047555536"/>
      </c:barChart>
      <c:catAx>
        <c:axId val="2047554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cs-CZ"/>
          </a:p>
        </c:txPr>
        <c:crossAx val="2047555536"/>
        <c:crosses val="autoZero"/>
        <c:auto val="1"/>
        <c:lblAlgn val="ctr"/>
        <c:lblOffset val="100"/>
        <c:noMultiLvlLbl val="0"/>
      </c:catAx>
      <c:valAx>
        <c:axId val="204755553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cs-CZ"/>
          </a:p>
        </c:txPr>
        <c:crossAx val="204755428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cs-CZ"/>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'Aggregated (2)'!$I$88</c:f>
              <c:strCache>
                <c:ptCount val="1"/>
                <c:pt idx="0">
                  <c:v>% HGV</c:v>
                </c:pt>
              </c:strCache>
            </c:strRef>
          </c:tx>
          <c:spPr>
            <a:solidFill>
              <a:schemeClr val="accent1"/>
            </a:solidFill>
            <a:ln>
              <a:noFill/>
            </a:ln>
            <a:effectLst/>
          </c:spPr>
          <c:invertIfNegative val="0"/>
          <c:cat>
            <c:strRef>
              <c:f>('Aggregated (2)'!$H$89:$H$107,'Aggregated (2)'!$H$110)</c:f>
              <c:strCache>
                <c:ptCount val="20"/>
                <c:pt idx="0">
                  <c:v>Rotterdam</c:v>
                </c:pt>
                <c:pt idx="1">
                  <c:v>Budapest</c:v>
                </c:pt>
                <c:pt idx="2">
                  <c:v>Milan</c:v>
                </c:pt>
                <c:pt idx="3">
                  <c:v>Rome</c:v>
                </c:pt>
                <c:pt idx="4">
                  <c:v>Hamburg</c:v>
                </c:pt>
                <c:pt idx="5">
                  <c:v>Berlin</c:v>
                </c:pt>
                <c:pt idx="6">
                  <c:v>Madrid</c:v>
                </c:pt>
                <c:pt idx="7">
                  <c:v>Barcelona</c:v>
                </c:pt>
                <c:pt idx="8">
                  <c:v>Bucharest</c:v>
                </c:pt>
                <c:pt idx="9">
                  <c:v>Lisbon</c:v>
                </c:pt>
                <c:pt idx="10">
                  <c:v>Stockholm</c:v>
                </c:pt>
                <c:pt idx="11">
                  <c:v>London</c:v>
                </c:pt>
                <c:pt idx="12">
                  <c:v>Prague</c:v>
                </c:pt>
                <c:pt idx="13">
                  <c:v>Sofia</c:v>
                </c:pt>
                <c:pt idx="14">
                  <c:v>Paris</c:v>
                </c:pt>
                <c:pt idx="15">
                  <c:v>Brussels</c:v>
                </c:pt>
                <c:pt idx="16">
                  <c:v>Amsterdam</c:v>
                </c:pt>
                <c:pt idx="17">
                  <c:v>Bremen</c:v>
                </c:pt>
                <c:pt idx="18">
                  <c:v>Munich</c:v>
                </c:pt>
                <c:pt idx="19">
                  <c:v>AGGREGATED</c:v>
                </c:pt>
              </c:strCache>
            </c:strRef>
          </c:cat>
          <c:val>
            <c:numRef>
              <c:f>('Aggregated (2)'!$I$89:$I$107,'Aggregated (2)'!$I$110)</c:f>
              <c:numCache>
                <c:formatCode>General</c:formatCode>
                <c:ptCount val="20"/>
                <c:pt idx="0">
                  <c:v>0.33513738551207328</c:v>
                </c:pt>
                <c:pt idx="1">
                  <c:v>0.10535117056856187</c:v>
                </c:pt>
                <c:pt idx="2">
                  <c:v>0.2114029468289558</c:v>
                </c:pt>
                <c:pt idx="3">
                  <c:v>0.21638750565866907</c:v>
                </c:pt>
                <c:pt idx="4">
                  <c:v>0.29101283880171186</c:v>
                </c:pt>
                <c:pt idx="5">
                  <c:v>0.2774566473988439</c:v>
                </c:pt>
                <c:pt idx="6">
                  <c:v>0.13328415098979465</c:v>
                </c:pt>
                <c:pt idx="7">
                  <c:v>0.18260869565217391</c:v>
                </c:pt>
                <c:pt idx="8">
                  <c:v>0.13792150359314539</c:v>
                </c:pt>
                <c:pt idx="9">
                  <c:v>0.12977798123140308</c:v>
                </c:pt>
                <c:pt idx="10">
                  <c:v>0.27151476659256907</c:v>
                </c:pt>
                <c:pt idx="11">
                  <c:v>0.27304676939713435</c:v>
                </c:pt>
                <c:pt idx="12">
                  <c:v>3.7266143633071819E-2</c:v>
                </c:pt>
                <c:pt idx="13">
                  <c:v>6.2608695652173918E-2</c:v>
                </c:pt>
                <c:pt idx="14">
                  <c:v>0.2533783783783784</c:v>
                </c:pt>
                <c:pt idx="15">
                  <c:v>2.6730444569499155E-2</c:v>
                </c:pt>
                <c:pt idx="16">
                  <c:v>0.36645777379886602</c:v>
                </c:pt>
                <c:pt idx="17">
                  <c:v>0.17694272163444</c:v>
                </c:pt>
                <c:pt idx="18">
                  <c:v>0.57257769652650825</c:v>
                </c:pt>
                <c:pt idx="19">
                  <c:v>0.19137918969981108</c:v>
                </c:pt>
              </c:numCache>
            </c:numRef>
          </c:val>
          <c:extLst>
            <c:ext xmlns:c16="http://schemas.microsoft.com/office/drawing/2014/chart" uri="{C3380CC4-5D6E-409C-BE32-E72D297353CC}">
              <c16:uniqueId val="{00000000-7539-40BB-8E78-5F43D22CB461}"/>
            </c:ext>
          </c:extLst>
        </c:ser>
        <c:ser>
          <c:idx val="1"/>
          <c:order val="1"/>
          <c:tx>
            <c:strRef>
              <c:f>'Aggregated (2)'!$J$88</c:f>
              <c:strCache>
                <c:ptCount val="1"/>
                <c:pt idx="0">
                  <c:v>% LGV</c:v>
                </c:pt>
              </c:strCache>
            </c:strRef>
          </c:tx>
          <c:spPr>
            <a:solidFill>
              <a:schemeClr val="accent2"/>
            </a:solidFill>
            <a:ln>
              <a:noFill/>
            </a:ln>
            <a:effectLst/>
          </c:spPr>
          <c:invertIfNegative val="0"/>
          <c:cat>
            <c:strRef>
              <c:f>('Aggregated (2)'!$H$89:$H$107,'Aggregated (2)'!$H$110)</c:f>
              <c:strCache>
                <c:ptCount val="20"/>
                <c:pt idx="0">
                  <c:v>Rotterdam</c:v>
                </c:pt>
                <c:pt idx="1">
                  <c:v>Budapest</c:v>
                </c:pt>
                <c:pt idx="2">
                  <c:v>Milan</c:v>
                </c:pt>
                <c:pt idx="3">
                  <c:v>Rome</c:v>
                </c:pt>
                <c:pt idx="4">
                  <c:v>Hamburg</c:v>
                </c:pt>
                <c:pt idx="5">
                  <c:v>Berlin</c:v>
                </c:pt>
                <c:pt idx="6">
                  <c:v>Madrid</c:v>
                </c:pt>
                <c:pt idx="7">
                  <c:v>Barcelona</c:v>
                </c:pt>
                <c:pt idx="8">
                  <c:v>Bucharest</c:v>
                </c:pt>
                <c:pt idx="9">
                  <c:v>Lisbon</c:v>
                </c:pt>
                <c:pt idx="10">
                  <c:v>Stockholm</c:v>
                </c:pt>
                <c:pt idx="11">
                  <c:v>London</c:v>
                </c:pt>
                <c:pt idx="12">
                  <c:v>Prague</c:v>
                </c:pt>
                <c:pt idx="13">
                  <c:v>Sofia</c:v>
                </c:pt>
                <c:pt idx="14">
                  <c:v>Paris</c:v>
                </c:pt>
                <c:pt idx="15">
                  <c:v>Brussels</c:v>
                </c:pt>
                <c:pt idx="16">
                  <c:v>Amsterdam</c:v>
                </c:pt>
                <c:pt idx="17">
                  <c:v>Bremen</c:v>
                </c:pt>
                <c:pt idx="18">
                  <c:v>Munich</c:v>
                </c:pt>
                <c:pt idx="19">
                  <c:v>AGGREGATED</c:v>
                </c:pt>
              </c:strCache>
            </c:strRef>
          </c:cat>
          <c:val>
            <c:numRef>
              <c:f>('Aggregated (2)'!$J$89:$J$107,'Aggregated (2)'!$J$110)</c:f>
              <c:numCache>
                <c:formatCode>General</c:formatCode>
                <c:ptCount val="20"/>
                <c:pt idx="0">
                  <c:v>0.46711074104912575</c:v>
                </c:pt>
                <c:pt idx="1">
                  <c:v>0.89464882943143809</c:v>
                </c:pt>
                <c:pt idx="2">
                  <c:v>0.78859705317104423</c:v>
                </c:pt>
                <c:pt idx="3">
                  <c:v>0.78300890297268744</c:v>
                </c:pt>
                <c:pt idx="4">
                  <c:v>0.7089871611982882</c:v>
                </c:pt>
                <c:pt idx="5">
                  <c:v>0.71290944123314071</c:v>
                </c:pt>
                <c:pt idx="6">
                  <c:v>0.86671584901020537</c:v>
                </c:pt>
                <c:pt idx="7">
                  <c:v>0.81739130434782614</c:v>
                </c:pt>
                <c:pt idx="8">
                  <c:v>0.86207849640685463</c:v>
                </c:pt>
                <c:pt idx="9">
                  <c:v>0.87022201876859695</c:v>
                </c:pt>
                <c:pt idx="10">
                  <c:v>0.72848523340743088</c:v>
                </c:pt>
                <c:pt idx="11">
                  <c:v>0.72127602054609352</c:v>
                </c:pt>
                <c:pt idx="12">
                  <c:v>0.96273385636692821</c:v>
                </c:pt>
                <c:pt idx="13">
                  <c:v>0.93739130434782614</c:v>
                </c:pt>
                <c:pt idx="14">
                  <c:v>0.7466216216216216</c:v>
                </c:pt>
                <c:pt idx="15">
                  <c:v>0.97326955543050087</c:v>
                </c:pt>
                <c:pt idx="16">
                  <c:v>0.63354222620113398</c:v>
                </c:pt>
                <c:pt idx="17">
                  <c:v>0.82305727836555997</c:v>
                </c:pt>
                <c:pt idx="18">
                  <c:v>0.4270566727605119</c:v>
                </c:pt>
                <c:pt idx="19">
                  <c:v>0.80242810160240707</c:v>
                </c:pt>
              </c:numCache>
            </c:numRef>
          </c:val>
          <c:extLst>
            <c:ext xmlns:c16="http://schemas.microsoft.com/office/drawing/2014/chart" uri="{C3380CC4-5D6E-409C-BE32-E72D297353CC}">
              <c16:uniqueId val="{00000001-7539-40BB-8E78-5F43D22CB461}"/>
            </c:ext>
          </c:extLst>
        </c:ser>
        <c:ser>
          <c:idx val="2"/>
          <c:order val="2"/>
          <c:tx>
            <c:strRef>
              <c:f>'Aggregated (2)'!$K$88</c:f>
              <c:strCache>
                <c:ptCount val="1"/>
                <c:pt idx="0">
                  <c:v>Don't know</c:v>
                </c:pt>
              </c:strCache>
            </c:strRef>
          </c:tx>
          <c:spPr>
            <a:solidFill>
              <a:schemeClr val="accent3"/>
            </a:solidFill>
            <a:ln>
              <a:noFill/>
            </a:ln>
            <a:effectLst/>
          </c:spPr>
          <c:invertIfNegative val="0"/>
          <c:cat>
            <c:strRef>
              <c:f>('Aggregated (2)'!$H$89:$H$107,'Aggregated (2)'!$H$110)</c:f>
              <c:strCache>
                <c:ptCount val="20"/>
                <c:pt idx="0">
                  <c:v>Rotterdam</c:v>
                </c:pt>
                <c:pt idx="1">
                  <c:v>Budapest</c:v>
                </c:pt>
                <c:pt idx="2">
                  <c:v>Milan</c:v>
                </c:pt>
                <c:pt idx="3">
                  <c:v>Rome</c:v>
                </c:pt>
                <c:pt idx="4">
                  <c:v>Hamburg</c:v>
                </c:pt>
                <c:pt idx="5">
                  <c:v>Berlin</c:v>
                </c:pt>
                <c:pt idx="6">
                  <c:v>Madrid</c:v>
                </c:pt>
                <c:pt idx="7">
                  <c:v>Barcelona</c:v>
                </c:pt>
                <c:pt idx="8">
                  <c:v>Bucharest</c:v>
                </c:pt>
                <c:pt idx="9">
                  <c:v>Lisbon</c:v>
                </c:pt>
                <c:pt idx="10">
                  <c:v>Stockholm</c:v>
                </c:pt>
                <c:pt idx="11">
                  <c:v>London</c:v>
                </c:pt>
                <c:pt idx="12">
                  <c:v>Prague</c:v>
                </c:pt>
                <c:pt idx="13">
                  <c:v>Sofia</c:v>
                </c:pt>
                <c:pt idx="14">
                  <c:v>Paris</c:v>
                </c:pt>
                <c:pt idx="15">
                  <c:v>Brussels</c:v>
                </c:pt>
                <c:pt idx="16">
                  <c:v>Amsterdam</c:v>
                </c:pt>
                <c:pt idx="17">
                  <c:v>Bremen</c:v>
                </c:pt>
                <c:pt idx="18">
                  <c:v>Munich</c:v>
                </c:pt>
                <c:pt idx="19">
                  <c:v>AGGREGATED</c:v>
                </c:pt>
              </c:strCache>
            </c:strRef>
          </c:cat>
          <c:val>
            <c:numRef>
              <c:f>('Aggregated (2)'!$K$89:$K$107,'Aggregated (2)'!$K$110)</c:f>
              <c:numCache>
                <c:formatCode>General</c:formatCode>
                <c:ptCount val="20"/>
                <c:pt idx="0">
                  <c:v>0.19775187343880099</c:v>
                </c:pt>
                <c:pt idx="1">
                  <c:v>0</c:v>
                </c:pt>
                <c:pt idx="2">
                  <c:v>0</c:v>
                </c:pt>
                <c:pt idx="3">
                  <c:v>6.0359136864342839E-4</c:v>
                </c:pt>
                <c:pt idx="4">
                  <c:v>0</c:v>
                </c:pt>
                <c:pt idx="5">
                  <c:v>9.6339113680154135E-3</c:v>
                </c:pt>
                <c:pt idx="6">
                  <c:v>0</c:v>
                </c:pt>
                <c:pt idx="7">
                  <c:v>0</c:v>
                </c:pt>
                <c:pt idx="8">
                  <c:v>0</c:v>
                </c:pt>
                <c:pt idx="9">
                  <c:v>0</c:v>
                </c:pt>
                <c:pt idx="10">
                  <c:v>0</c:v>
                </c:pt>
                <c:pt idx="11">
                  <c:v>5.6772100567721003E-3</c:v>
                </c:pt>
                <c:pt idx="12">
                  <c:v>0</c:v>
                </c:pt>
                <c:pt idx="13">
                  <c:v>0</c:v>
                </c:pt>
                <c:pt idx="14">
                  <c:v>0</c:v>
                </c:pt>
                <c:pt idx="15">
                  <c:v>0</c:v>
                </c:pt>
                <c:pt idx="16">
                  <c:v>0</c:v>
                </c:pt>
                <c:pt idx="17">
                  <c:v>0</c:v>
                </c:pt>
                <c:pt idx="18">
                  <c:v>3.6563071297989033E-4</c:v>
                </c:pt>
                <c:pt idx="19">
                  <c:v>6.1927086977818209E-3</c:v>
                </c:pt>
              </c:numCache>
            </c:numRef>
          </c:val>
          <c:extLst>
            <c:ext xmlns:c16="http://schemas.microsoft.com/office/drawing/2014/chart" uri="{C3380CC4-5D6E-409C-BE32-E72D297353CC}">
              <c16:uniqueId val="{00000002-7539-40BB-8E78-5F43D22CB461}"/>
            </c:ext>
          </c:extLst>
        </c:ser>
        <c:dLbls>
          <c:showLegendKey val="0"/>
          <c:showVal val="0"/>
          <c:showCatName val="0"/>
          <c:showSerName val="0"/>
          <c:showPercent val="0"/>
          <c:showBubbleSize val="0"/>
        </c:dLbls>
        <c:gapWidth val="219"/>
        <c:overlap val="-27"/>
        <c:axId val="2138387888"/>
        <c:axId val="2138388720"/>
      </c:barChart>
      <c:catAx>
        <c:axId val="21383878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cs-CZ"/>
          </a:p>
        </c:txPr>
        <c:crossAx val="2138388720"/>
        <c:crosses val="autoZero"/>
        <c:auto val="1"/>
        <c:lblAlgn val="ctr"/>
        <c:lblOffset val="100"/>
        <c:noMultiLvlLbl val="0"/>
      </c:catAx>
      <c:valAx>
        <c:axId val="2138388720"/>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cs-CZ"/>
          </a:p>
        </c:txPr>
        <c:crossAx val="21383878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cs-CZ"/>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cs-CZ"/>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manualLayout>
          <c:layoutTarget val="inner"/>
          <c:xMode val="edge"/>
          <c:yMode val="edge"/>
          <c:x val="0.22723596449992886"/>
          <c:y val="0.16593452314249524"/>
          <c:w val="0.38503261119767979"/>
          <c:h val="0.69205070111676936"/>
        </c:manualLayout>
      </c:layout>
      <c:pieChart>
        <c:varyColors val="1"/>
        <c:ser>
          <c:idx val="0"/>
          <c:order val="0"/>
          <c:tx>
            <c:strRef>
              <c:f>'Aggregated (2)'!$AH$57</c:f>
              <c:strCache>
                <c:ptCount val="1"/>
                <c:pt idx="0">
                  <c:v>Prague</c:v>
                </c:pt>
              </c:strCache>
            </c:strRef>
          </c:tx>
          <c:spPr>
            <a:ln>
              <a:noFill/>
            </a:ln>
          </c:spPr>
          <c:dPt>
            <c:idx val="0"/>
            <c:bubble3D val="0"/>
            <c:explosion val="11"/>
            <c:spPr>
              <a:solidFill>
                <a:schemeClr val="accent1">
                  <a:tint val="43000"/>
                </a:schemeClr>
              </a:solidFill>
              <a:ln w="19050">
                <a:noFill/>
              </a:ln>
              <a:effectLst/>
            </c:spPr>
            <c:extLst>
              <c:ext xmlns:c16="http://schemas.microsoft.com/office/drawing/2014/chart" uri="{C3380CC4-5D6E-409C-BE32-E72D297353CC}">
                <c16:uniqueId val="{00000001-2A4C-482E-B20B-C8F69192E320}"/>
              </c:ext>
            </c:extLst>
          </c:dPt>
          <c:dPt>
            <c:idx val="1"/>
            <c:bubble3D val="0"/>
            <c:explosion val="15"/>
            <c:spPr>
              <a:solidFill>
                <a:schemeClr val="tx2">
                  <a:lumMod val="60000"/>
                  <a:lumOff val="40000"/>
                </a:schemeClr>
              </a:solidFill>
              <a:ln w="19050">
                <a:noFill/>
              </a:ln>
              <a:effectLst/>
            </c:spPr>
            <c:extLst>
              <c:ext xmlns:c16="http://schemas.microsoft.com/office/drawing/2014/chart" uri="{C3380CC4-5D6E-409C-BE32-E72D297353CC}">
                <c16:uniqueId val="{00000003-2A4C-482E-B20B-C8F69192E320}"/>
              </c:ext>
            </c:extLst>
          </c:dPt>
          <c:dPt>
            <c:idx val="2"/>
            <c:bubble3D val="0"/>
            <c:explosion val="15"/>
            <c:spPr>
              <a:solidFill>
                <a:schemeClr val="accent2">
                  <a:lumMod val="40000"/>
                  <a:lumOff val="60000"/>
                </a:schemeClr>
              </a:solidFill>
              <a:ln w="19050">
                <a:noFill/>
              </a:ln>
              <a:effectLst/>
            </c:spPr>
            <c:extLst>
              <c:ext xmlns:c16="http://schemas.microsoft.com/office/drawing/2014/chart" uri="{C3380CC4-5D6E-409C-BE32-E72D297353CC}">
                <c16:uniqueId val="{00000005-2A4C-482E-B20B-C8F69192E320}"/>
              </c:ext>
            </c:extLst>
          </c:dPt>
          <c:dPt>
            <c:idx val="3"/>
            <c:bubble3D val="0"/>
            <c:explosion val="16"/>
            <c:spPr>
              <a:solidFill>
                <a:schemeClr val="accent4">
                  <a:lumMod val="60000"/>
                  <a:lumOff val="40000"/>
                </a:schemeClr>
              </a:solidFill>
              <a:ln w="19050">
                <a:noFill/>
              </a:ln>
              <a:effectLst/>
            </c:spPr>
            <c:extLst>
              <c:ext xmlns:c16="http://schemas.microsoft.com/office/drawing/2014/chart" uri="{C3380CC4-5D6E-409C-BE32-E72D297353CC}">
                <c16:uniqueId val="{00000007-2A4C-482E-B20B-C8F69192E320}"/>
              </c:ext>
            </c:extLst>
          </c:dPt>
          <c:dPt>
            <c:idx val="4"/>
            <c:bubble3D val="0"/>
            <c:spPr>
              <a:solidFill>
                <a:srgbClr val="00B050"/>
              </a:solidFill>
              <a:ln w="19050">
                <a:noFill/>
              </a:ln>
              <a:effectLst/>
            </c:spPr>
            <c:extLst>
              <c:ext xmlns:c16="http://schemas.microsoft.com/office/drawing/2014/chart" uri="{C3380CC4-5D6E-409C-BE32-E72D297353CC}">
                <c16:uniqueId val="{00000009-2A4C-482E-B20B-C8F69192E320}"/>
              </c:ext>
            </c:extLst>
          </c:dPt>
          <c:dPt>
            <c:idx val="5"/>
            <c:bubble3D val="0"/>
            <c:spPr>
              <a:solidFill>
                <a:srgbClr val="57FFA3"/>
              </a:solidFill>
              <a:ln w="19050">
                <a:noFill/>
              </a:ln>
              <a:effectLst/>
            </c:spPr>
            <c:extLst>
              <c:ext xmlns:c16="http://schemas.microsoft.com/office/drawing/2014/chart" uri="{C3380CC4-5D6E-409C-BE32-E72D297353CC}">
                <c16:uniqueId val="{0000000B-2A4C-482E-B20B-C8F69192E320}"/>
              </c:ext>
            </c:extLst>
          </c:dPt>
          <c:dPt>
            <c:idx val="6"/>
            <c:bubble3D val="0"/>
            <c:spPr>
              <a:solidFill>
                <a:srgbClr val="B2CB7F"/>
              </a:solidFill>
              <a:ln w="19050">
                <a:noFill/>
              </a:ln>
              <a:effectLst/>
            </c:spPr>
            <c:extLst>
              <c:ext xmlns:c16="http://schemas.microsoft.com/office/drawing/2014/chart" uri="{C3380CC4-5D6E-409C-BE32-E72D297353CC}">
                <c16:uniqueId val="{0000000D-2A4C-482E-B20B-C8F69192E320}"/>
              </c:ext>
            </c:extLst>
          </c:dPt>
          <c:dPt>
            <c:idx val="7"/>
            <c:bubble3D val="0"/>
            <c:spPr>
              <a:solidFill>
                <a:srgbClr val="57FFA3"/>
              </a:solidFill>
              <a:ln w="19050">
                <a:noFill/>
              </a:ln>
              <a:effectLst/>
            </c:spPr>
            <c:extLst>
              <c:ext xmlns:c16="http://schemas.microsoft.com/office/drawing/2014/chart" uri="{C3380CC4-5D6E-409C-BE32-E72D297353CC}">
                <c16:uniqueId val="{0000000F-2A4C-482E-B20B-C8F69192E320}"/>
              </c:ext>
            </c:extLst>
          </c:dPt>
          <c:dPt>
            <c:idx val="8"/>
            <c:bubble3D val="0"/>
            <c:spPr>
              <a:solidFill>
                <a:srgbClr val="7030A0"/>
              </a:solidFill>
              <a:ln w="19050">
                <a:noFill/>
              </a:ln>
              <a:effectLst/>
            </c:spPr>
            <c:extLst>
              <c:ext xmlns:c16="http://schemas.microsoft.com/office/drawing/2014/chart" uri="{C3380CC4-5D6E-409C-BE32-E72D297353CC}">
                <c16:uniqueId val="{00000011-2A4C-482E-B20B-C8F69192E320}"/>
              </c:ext>
            </c:extLst>
          </c:dPt>
          <c:dPt>
            <c:idx val="9"/>
            <c:bubble3D val="0"/>
            <c:spPr>
              <a:solidFill>
                <a:schemeClr val="accent1">
                  <a:shade val="42000"/>
                </a:schemeClr>
              </a:solidFill>
              <a:ln w="19050">
                <a:noFill/>
              </a:ln>
              <a:effectLst/>
            </c:spPr>
            <c:extLst>
              <c:ext xmlns:c16="http://schemas.microsoft.com/office/drawing/2014/chart" uri="{C3380CC4-5D6E-409C-BE32-E72D297353CC}">
                <c16:uniqueId val="{00000013-2A4C-482E-B20B-C8F69192E320}"/>
              </c:ext>
            </c:extLst>
          </c:dPt>
          <c:dLbls>
            <c:dLbl>
              <c:idx val="0"/>
              <c:layout>
                <c:manualLayout>
                  <c:x val="-3.6321454009196168E-2"/>
                  <c:y val="-0.1736165606819104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2A4C-482E-B20B-C8F69192E320}"/>
                </c:ext>
              </c:extLst>
            </c:dLbl>
            <c:dLbl>
              <c:idx val="1"/>
              <c:layout>
                <c:manualLayout>
                  <c:x val="-4.8297051976407469E-2"/>
                  <c:y val="9.114481192414365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2A4C-482E-B20B-C8F69192E320}"/>
                </c:ext>
              </c:extLst>
            </c:dLbl>
            <c:dLbl>
              <c:idx val="2"/>
              <c:layout>
                <c:manualLayout>
                  <c:x val="-4.5842410821618454E-2"/>
                  <c:y val="-6.0075850129588312E-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2A4C-482E-B20B-C8F69192E320}"/>
                </c:ext>
              </c:extLst>
            </c:dLbl>
            <c:dLbl>
              <c:idx val="3"/>
              <c:layout>
                <c:manualLayout>
                  <c:x val="1.1152740925461806E-2"/>
                  <c:y val="-6.7424365397863673E-2"/>
                </c:manualLayout>
              </c:layout>
              <c:numFmt formatCode="#,##0.00" sourceLinked="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cs-CZ"/>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2A4C-482E-B20B-C8F69192E320}"/>
                </c:ext>
              </c:extLst>
            </c:dLbl>
            <c:dLbl>
              <c:idx val="4"/>
              <c:layout>
                <c:manualLayout>
                  <c:x val="6.7522721502478428E-2"/>
                  <c:y val="-7.667728899862451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2A4C-482E-B20B-C8F69192E320}"/>
                </c:ext>
              </c:extLst>
            </c:dLbl>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cs-CZ"/>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'Aggregated (2)'!$AI$56:$AO$56</c:f>
              <c:strCache>
                <c:ptCount val="7"/>
                <c:pt idx="0">
                  <c:v>Nafta</c:v>
                </c:pt>
                <c:pt idx="1">
                  <c:v>Benzín</c:v>
                </c:pt>
                <c:pt idx="2">
                  <c:v>Hybridní nafta</c:v>
                </c:pt>
                <c:pt idx="3">
                  <c:v>Hybridní benzín</c:v>
                </c:pt>
                <c:pt idx="4">
                  <c:v>Plně elektrický</c:v>
                </c:pt>
                <c:pt idx="5">
                  <c:v>CNG</c:v>
                </c:pt>
                <c:pt idx="6">
                  <c:v>LPG</c:v>
                </c:pt>
              </c:strCache>
            </c:strRef>
          </c:cat>
          <c:val>
            <c:numRef>
              <c:f>'Aggregated (2)'!$AI$57:$AO$57</c:f>
              <c:numCache>
                <c:formatCode>0.0</c:formatCode>
                <c:ptCount val="7"/>
                <c:pt idx="0" formatCode="0">
                  <c:v>85.654008438818565</c:v>
                </c:pt>
                <c:pt idx="1">
                  <c:v>3.2348804500703237</c:v>
                </c:pt>
                <c:pt idx="2">
                  <c:v>0.56258790436005623</c:v>
                </c:pt>
                <c:pt idx="3">
                  <c:v>0.28129395218002812</c:v>
                </c:pt>
                <c:pt idx="4">
                  <c:v>0.28129395218002812</c:v>
                </c:pt>
                <c:pt idx="5" formatCode="0">
                  <c:v>5.9071729957805905</c:v>
                </c:pt>
                <c:pt idx="6">
                  <c:v>4.0787623066104075</c:v>
                </c:pt>
              </c:numCache>
            </c:numRef>
          </c:val>
          <c:extLst>
            <c:ext xmlns:c16="http://schemas.microsoft.com/office/drawing/2014/chart" uri="{C3380CC4-5D6E-409C-BE32-E72D297353CC}">
              <c16:uniqueId val="{00000014-2A4C-482E-B20B-C8F69192E320}"/>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65791562315076835"/>
          <c:y val="0.12051713845303966"/>
          <c:w val="0.30524260702141037"/>
          <c:h val="0.74420566840954705"/>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cs-CZ"/>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cs-CZ"/>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autoTitleDeleted val="1"/>
    <c:plotArea>
      <c:layout>
        <c:manualLayout>
          <c:layoutTarget val="inner"/>
          <c:xMode val="edge"/>
          <c:yMode val="edge"/>
          <c:x val="8.3769253782762024E-2"/>
          <c:y val="0.11403659611173284"/>
          <c:w val="0.4780898247145034"/>
          <c:h val="0.75975924197752109"/>
        </c:manualLayout>
      </c:layout>
      <c:pieChart>
        <c:varyColors val="1"/>
        <c:ser>
          <c:idx val="0"/>
          <c:order val="0"/>
          <c:tx>
            <c:strRef>
              <c:f>'Aggregated (2)'!$AF$65</c:f>
              <c:strCache>
                <c:ptCount val="1"/>
                <c:pt idx="0">
                  <c:v>Prague</c:v>
                </c:pt>
              </c:strCache>
            </c:strRef>
          </c:tx>
          <c:spPr>
            <a:ln>
              <a:noFill/>
            </a:ln>
          </c:spPr>
          <c:dPt>
            <c:idx val="0"/>
            <c:bubble3D val="0"/>
            <c:spPr>
              <a:solidFill>
                <a:schemeClr val="accent6">
                  <a:shade val="53000"/>
                </a:schemeClr>
              </a:solidFill>
              <a:ln w="19050">
                <a:noFill/>
              </a:ln>
              <a:effectLst/>
            </c:spPr>
            <c:extLst>
              <c:ext xmlns:c16="http://schemas.microsoft.com/office/drawing/2014/chart" uri="{C3380CC4-5D6E-409C-BE32-E72D297353CC}">
                <c16:uniqueId val="{00000001-D459-4C9C-BEE2-10F5E1637DD5}"/>
              </c:ext>
            </c:extLst>
          </c:dPt>
          <c:dPt>
            <c:idx val="1"/>
            <c:bubble3D val="0"/>
            <c:spPr>
              <a:solidFill>
                <a:schemeClr val="accent6">
                  <a:shade val="76000"/>
                </a:schemeClr>
              </a:solidFill>
              <a:ln w="19050">
                <a:noFill/>
              </a:ln>
              <a:effectLst/>
            </c:spPr>
            <c:extLst>
              <c:ext xmlns:c16="http://schemas.microsoft.com/office/drawing/2014/chart" uri="{C3380CC4-5D6E-409C-BE32-E72D297353CC}">
                <c16:uniqueId val="{00000003-D459-4C9C-BEE2-10F5E1637DD5}"/>
              </c:ext>
            </c:extLst>
          </c:dPt>
          <c:dPt>
            <c:idx val="2"/>
            <c:bubble3D val="0"/>
            <c:spPr>
              <a:solidFill>
                <a:schemeClr val="accent6"/>
              </a:solidFill>
              <a:ln w="19050">
                <a:noFill/>
              </a:ln>
              <a:effectLst/>
            </c:spPr>
            <c:extLst>
              <c:ext xmlns:c16="http://schemas.microsoft.com/office/drawing/2014/chart" uri="{C3380CC4-5D6E-409C-BE32-E72D297353CC}">
                <c16:uniqueId val="{00000005-D459-4C9C-BEE2-10F5E1637DD5}"/>
              </c:ext>
            </c:extLst>
          </c:dPt>
          <c:dPt>
            <c:idx val="3"/>
            <c:bubble3D val="0"/>
            <c:spPr>
              <a:solidFill>
                <a:schemeClr val="accent6">
                  <a:tint val="77000"/>
                </a:schemeClr>
              </a:solidFill>
              <a:ln w="19050">
                <a:noFill/>
              </a:ln>
              <a:effectLst/>
            </c:spPr>
            <c:extLst>
              <c:ext xmlns:c16="http://schemas.microsoft.com/office/drawing/2014/chart" uri="{C3380CC4-5D6E-409C-BE32-E72D297353CC}">
                <c16:uniqueId val="{00000007-D459-4C9C-BEE2-10F5E1637DD5}"/>
              </c:ext>
            </c:extLst>
          </c:dPt>
          <c:dPt>
            <c:idx val="4"/>
            <c:bubble3D val="0"/>
            <c:spPr>
              <a:solidFill>
                <a:schemeClr val="accent6">
                  <a:tint val="54000"/>
                </a:schemeClr>
              </a:solidFill>
              <a:ln w="19050">
                <a:noFill/>
              </a:ln>
              <a:effectLst/>
            </c:spPr>
            <c:extLst>
              <c:ext xmlns:c16="http://schemas.microsoft.com/office/drawing/2014/chart" uri="{C3380CC4-5D6E-409C-BE32-E72D297353CC}">
                <c16:uniqueId val="{00000009-D459-4C9C-BEE2-10F5E1637DD5}"/>
              </c:ext>
            </c:extLst>
          </c:dPt>
          <c:dPt>
            <c:idx val="5"/>
            <c:bubble3D val="0"/>
            <c:spPr>
              <a:solidFill>
                <a:schemeClr val="accent6">
                  <a:tint val="30000"/>
                </a:schemeClr>
              </a:solidFill>
              <a:ln w="19050">
                <a:noFill/>
              </a:ln>
              <a:effectLst/>
            </c:spPr>
            <c:extLst>
              <c:ext xmlns:c16="http://schemas.microsoft.com/office/drawing/2014/chart" uri="{C3380CC4-5D6E-409C-BE32-E72D297353CC}">
                <c16:uniqueId val="{0000000B-D459-4C9C-BEE2-10F5E1637DD5}"/>
              </c:ext>
            </c:extLst>
          </c:dPt>
          <c:dPt>
            <c:idx val="6"/>
            <c:bubble3D val="0"/>
            <c:spPr>
              <a:solidFill>
                <a:schemeClr val="accent6">
                  <a:tint val="7000"/>
                </a:schemeClr>
              </a:solidFill>
              <a:ln w="19050">
                <a:noFill/>
              </a:ln>
              <a:effectLst/>
            </c:spPr>
            <c:extLst>
              <c:ext xmlns:c16="http://schemas.microsoft.com/office/drawing/2014/chart" uri="{C3380CC4-5D6E-409C-BE32-E72D297353CC}">
                <c16:uniqueId val="{0000000D-D459-4C9C-BEE2-10F5E1637DD5}"/>
              </c:ext>
            </c:extLst>
          </c:dPt>
          <c:dPt>
            <c:idx val="7"/>
            <c:bubble3D val="0"/>
            <c:spPr>
              <a:solidFill>
                <a:schemeClr val="accent6">
                  <a:tint val="84000"/>
                </a:schemeClr>
              </a:solidFill>
              <a:ln w="19050">
                <a:noFill/>
              </a:ln>
              <a:effectLst/>
            </c:spPr>
            <c:extLst>
              <c:ext xmlns:c16="http://schemas.microsoft.com/office/drawing/2014/chart" uri="{C3380CC4-5D6E-409C-BE32-E72D297353CC}">
                <c16:uniqueId val="{0000000F-D459-4C9C-BEE2-10F5E1637DD5}"/>
              </c:ext>
            </c:extLst>
          </c:dPt>
          <c:dPt>
            <c:idx val="8"/>
            <c:bubble3D val="0"/>
            <c:spPr>
              <a:solidFill>
                <a:schemeClr val="accent6">
                  <a:tint val="60000"/>
                </a:schemeClr>
              </a:solidFill>
              <a:ln w="19050">
                <a:noFill/>
              </a:ln>
              <a:effectLst/>
            </c:spPr>
            <c:extLst>
              <c:ext xmlns:c16="http://schemas.microsoft.com/office/drawing/2014/chart" uri="{C3380CC4-5D6E-409C-BE32-E72D297353CC}">
                <c16:uniqueId val="{00000011-D459-4C9C-BEE2-10F5E1637DD5}"/>
              </c:ext>
            </c:extLst>
          </c:dPt>
          <c:dPt>
            <c:idx val="9"/>
            <c:bubble3D val="0"/>
            <c:spPr>
              <a:solidFill>
                <a:schemeClr val="accent6">
                  <a:tint val="37000"/>
                </a:schemeClr>
              </a:solidFill>
              <a:ln w="19050">
                <a:noFill/>
              </a:ln>
              <a:effectLst/>
            </c:spPr>
            <c:extLst>
              <c:ext xmlns:c16="http://schemas.microsoft.com/office/drawing/2014/chart" uri="{C3380CC4-5D6E-409C-BE32-E72D297353CC}">
                <c16:uniqueId val="{00000013-D459-4C9C-BEE2-10F5E1637DD5}"/>
              </c:ext>
            </c:extLst>
          </c:dPt>
          <c:dLbls>
            <c:dLbl>
              <c:idx val="3"/>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cs-CZ"/>
                </a:p>
              </c:txPr>
              <c:dLblPos val="bestFit"/>
              <c:showLegendKey val="0"/>
              <c:showVal val="1"/>
              <c:showCatName val="0"/>
              <c:showSerName val="0"/>
              <c:showPercent val="0"/>
              <c:showBubbleSize val="0"/>
              <c:extLst>
                <c:ext xmlns:c16="http://schemas.microsoft.com/office/drawing/2014/chart" uri="{C3380CC4-5D6E-409C-BE32-E72D297353CC}">
                  <c16:uniqueId val="{00000007-D459-4C9C-BEE2-10F5E1637DD5}"/>
                </c:ext>
              </c:extLst>
            </c:dLbl>
            <c:dLbl>
              <c:idx val="4"/>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cs-CZ"/>
                </a:p>
              </c:txPr>
              <c:dLblPos val="bestFit"/>
              <c:showLegendKey val="0"/>
              <c:showVal val="1"/>
              <c:showCatName val="0"/>
              <c:showSerName val="0"/>
              <c:showPercent val="0"/>
              <c:showBubbleSize val="0"/>
              <c:extLst>
                <c:ext xmlns:c16="http://schemas.microsoft.com/office/drawing/2014/chart" uri="{C3380CC4-5D6E-409C-BE32-E72D297353CC}">
                  <c16:uniqueId val="{00000009-D459-4C9C-BEE2-10F5E1637DD5}"/>
                </c:ext>
              </c:extLst>
            </c:dLbl>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Arial" panose="020B0604020202020204" pitchFamily="34" charset="0"/>
                    <a:ea typeface="+mn-ea"/>
                    <a:cs typeface="Arial" panose="020B0604020202020204" pitchFamily="34" charset="0"/>
                  </a:defRPr>
                </a:pPr>
                <a:endParaRPr lang="cs-CZ"/>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'Aggregated (2)'!$AG$64:$AK$64</c:f>
              <c:strCache>
                <c:ptCount val="5"/>
                <c:pt idx="0">
                  <c:v>Euro 1</c:v>
                </c:pt>
                <c:pt idx="1">
                  <c:v>Euro 3</c:v>
                </c:pt>
                <c:pt idx="2">
                  <c:v>Euro 4</c:v>
                </c:pt>
                <c:pt idx="3">
                  <c:v>Euro 5</c:v>
                </c:pt>
                <c:pt idx="4">
                  <c:v>Euro 6</c:v>
                </c:pt>
              </c:strCache>
            </c:strRef>
          </c:cat>
          <c:val>
            <c:numRef>
              <c:f>'Aggregated (2)'!$AG$65:$AK$65</c:f>
              <c:numCache>
                <c:formatCode>0</c:formatCode>
                <c:ptCount val="5"/>
                <c:pt idx="0">
                  <c:v>7.0631970260223049</c:v>
                </c:pt>
                <c:pt idx="1">
                  <c:v>5.2044609665427508</c:v>
                </c:pt>
                <c:pt idx="2">
                  <c:v>18.029739776951672</c:v>
                </c:pt>
                <c:pt idx="3">
                  <c:v>44.423791821561338</c:v>
                </c:pt>
                <c:pt idx="4">
                  <c:v>25.278810408921931</c:v>
                </c:pt>
              </c:numCache>
            </c:numRef>
          </c:val>
          <c:extLst>
            <c:ext xmlns:c16="http://schemas.microsoft.com/office/drawing/2014/chart" uri="{C3380CC4-5D6E-409C-BE32-E72D297353CC}">
              <c16:uniqueId val="{00000014-D459-4C9C-BEE2-10F5E1637DD5}"/>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65273738723141439"/>
          <c:y val="0.11070338095449465"/>
          <c:w val="0.25660117354196299"/>
          <c:h val="0.77153789560869734"/>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cs-CZ"/>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cs-CZ"/>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percentStacked"/>
        <c:varyColors val="0"/>
        <c:ser>
          <c:idx val="0"/>
          <c:order val="0"/>
          <c:tx>
            <c:strRef>
              <c:f>'Aggregated (2)'!$V$387</c:f>
              <c:strCache>
                <c:ptCount val="1"/>
                <c:pt idx="0">
                  <c:v>% HGV</c:v>
                </c:pt>
              </c:strCache>
            </c:strRef>
          </c:tx>
          <c:spPr>
            <a:pattFill prst="dkUpDiag">
              <a:fgClr>
                <a:schemeClr val="bg1">
                  <a:lumMod val="85000"/>
                </a:schemeClr>
              </a:fgClr>
              <a:bgClr>
                <a:schemeClr val="bg1"/>
              </a:bgClr>
            </a:pattFill>
            <a:ln>
              <a:solidFill>
                <a:schemeClr val="tx1"/>
              </a:solidFill>
            </a:ln>
            <a:effectLst/>
          </c:spPr>
          <c:invertIfNegative val="0"/>
          <c:dPt>
            <c:idx val="1"/>
            <c:invertIfNegative val="0"/>
            <c:bubble3D val="0"/>
            <c:spPr>
              <a:pattFill prst="dkUpDiag">
                <a:fgClr>
                  <a:schemeClr val="bg1">
                    <a:lumMod val="85000"/>
                  </a:schemeClr>
                </a:fgClr>
                <a:bgClr>
                  <a:schemeClr val="bg1"/>
                </a:bgClr>
              </a:pattFill>
              <a:ln w="9525">
                <a:solidFill>
                  <a:schemeClr val="tx1"/>
                </a:solidFill>
              </a:ln>
              <a:effectLst/>
            </c:spPr>
            <c:extLst>
              <c:ext xmlns:c16="http://schemas.microsoft.com/office/drawing/2014/chart" uri="{C3380CC4-5D6E-409C-BE32-E72D297353CC}">
                <c16:uniqueId val="{00000001-BEE9-498F-8167-AACCF32C3E9C}"/>
              </c:ext>
            </c:extLst>
          </c:dPt>
          <c:dPt>
            <c:idx val="5"/>
            <c:invertIfNegative val="0"/>
            <c:bubble3D val="0"/>
            <c:spPr>
              <a:pattFill prst="dkUpDiag">
                <a:fgClr>
                  <a:schemeClr val="bg1">
                    <a:lumMod val="75000"/>
                  </a:schemeClr>
                </a:fgClr>
                <a:bgClr>
                  <a:schemeClr val="bg1">
                    <a:lumMod val="85000"/>
                  </a:schemeClr>
                </a:bgClr>
              </a:pattFill>
              <a:ln>
                <a:solidFill>
                  <a:schemeClr val="tx1"/>
                </a:solidFill>
              </a:ln>
              <a:effectLst/>
            </c:spPr>
            <c:extLst>
              <c:ext xmlns:c16="http://schemas.microsoft.com/office/drawing/2014/chart" uri="{C3380CC4-5D6E-409C-BE32-E72D297353CC}">
                <c16:uniqueId val="{00000003-BEE9-498F-8167-AACCF32C3E9C}"/>
              </c:ext>
            </c:extLst>
          </c:dPt>
          <c:dPt>
            <c:idx val="10"/>
            <c:invertIfNegative val="0"/>
            <c:bubble3D val="0"/>
            <c:spPr>
              <a:pattFill prst="dkUpDiag">
                <a:fgClr>
                  <a:schemeClr val="bg1">
                    <a:lumMod val="85000"/>
                  </a:schemeClr>
                </a:fgClr>
                <a:bgClr>
                  <a:schemeClr val="bg1"/>
                </a:bgClr>
              </a:pattFill>
              <a:ln w="9525">
                <a:solidFill>
                  <a:schemeClr val="tx1"/>
                </a:solidFill>
              </a:ln>
              <a:effectLst/>
            </c:spPr>
            <c:extLst>
              <c:ext xmlns:c16="http://schemas.microsoft.com/office/drawing/2014/chart" uri="{C3380CC4-5D6E-409C-BE32-E72D297353CC}">
                <c16:uniqueId val="{00000005-BEE9-498F-8167-AACCF32C3E9C}"/>
              </c:ext>
            </c:extLst>
          </c:dPt>
          <c:dPt>
            <c:idx val="13"/>
            <c:invertIfNegative val="0"/>
            <c:bubble3D val="0"/>
            <c:spPr>
              <a:pattFill prst="dkUpDiag">
                <a:fgClr>
                  <a:schemeClr val="bg1">
                    <a:lumMod val="85000"/>
                  </a:schemeClr>
                </a:fgClr>
                <a:bgClr>
                  <a:schemeClr val="bg1"/>
                </a:bgClr>
              </a:pattFill>
              <a:ln w="15875">
                <a:solidFill>
                  <a:schemeClr val="tx1"/>
                </a:solidFill>
              </a:ln>
              <a:effectLst/>
            </c:spPr>
            <c:extLst>
              <c:ext xmlns:c16="http://schemas.microsoft.com/office/drawing/2014/chart" uri="{C3380CC4-5D6E-409C-BE32-E72D297353CC}">
                <c16:uniqueId val="{00000007-BEE9-498F-8167-AACCF32C3E9C}"/>
              </c:ext>
            </c:extLst>
          </c:dPt>
          <c:dLbls>
            <c:dLbl>
              <c:idx val="0"/>
              <c:layout>
                <c:manualLayout>
                  <c:x val="-9.0482692586910098E-18"/>
                  <c:y val="-8.0745195229838303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BEE9-498F-8167-AACCF32C3E9C}"/>
                </c:ext>
              </c:extLst>
            </c:dLbl>
            <c:numFmt formatCode="#,##0" sourceLinked="0"/>
            <c:spPr>
              <a:noFill/>
              <a:ln>
                <a:noFill/>
              </a:ln>
              <a:effectLst/>
            </c:spPr>
            <c:txPr>
              <a:bodyPr rot="0" spcFirstLastPara="1" vertOverflow="ellipsis" vert="horz" wrap="square" anchor="ctr" anchorCtr="1"/>
              <a:lstStyle/>
              <a:p>
                <a:pPr>
                  <a:defRPr sz="1100" b="1" i="0" u="none" strike="noStrike" kern="1200" baseline="0">
                    <a:solidFill>
                      <a:schemeClr val="tx1">
                        <a:lumMod val="75000"/>
                        <a:lumOff val="25000"/>
                      </a:schemeClr>
                    </a:solidFill>
                    <a:latin typeface="Arial Narrow" panose="020B0606020202030204" pitchFamily="34" charset="0"/>
                    <a:ea typeface="+mn-ea"/>
                    <a:cs typeface="Arial" panose="020B0604020202020204" pitchFamily="34" charset="0"/>
                  </a:defRPr>
                </a:pPr>
                <a:endParaRPr lang="cs-CZ"/>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'Aggregated (2)'!$U$388:$U$409</c:f>
              <c:strCache>
                <c:ptCount val="22"/>
                <c:pt idx="0">
                  <c:v>Brussels</c:v>
                </c:pt>
                <c:pt idx="1">
                  <c:v>Bucharest</c:v>
                </c:pt>
                <c:pt idx="2">
                  <c:v>Rome</c:v>
                </c:pt>
                <c:pt idx="3">
                  <c:v>Sofia</c:v>
                </c:pt>
                <c:pt idx="4">
                  <c:v>Goteborg</c:v>
                </c:pt>
                <c:pt idx="5">
                  <c:v>Prague</c:v>
                </c:pt>
                <c:pt idx="6">
                  <c:v>Milan</c:v>
                </c:pt>
                <c:pt idx="7">
                  <c:v>Rotterdam</c:v>
                </c:pt>
                <c:pt idx="8">
                  <c:v>Lisbon</c:v>
                </c:pt>
                <c:pt idx="9">
                  <c:v>Hamburg</c:v>
                </c:pt>
                <c:pt idx="10">
                  <c:v>Amsterdam</c:v>
                </c:pt>
                <c:pt idx="11">
                  <c:v>Budapest</c:v>
                </c:pt>
                <c:pt idx="12">
                  <c:v>Bremen</c:v>
                </c:pt>
                <c:pt idx="13">
                  <c:v>PRŮMĚR</c:v>
                </c:pt>
                <c:pt idx="14">
                  <c:v>Antwerp</c:v>
                </c:pt>
                <c:pt idx="15">
                  <c:v>Stockholm</c:v>
                </c:pt>
                <c:pt idx="16">
                  <c:v>Munich</c:v>
                </c:pt>
                <c:pt idx="17">
                  <c:v>London</c:v>
                </c:pt>
                <c:pt idx="18">
                  <c:v>Berlin</c:v>
                </c:pt>
                <c:pt idx="19">
                  <c:v>Paris</c:v>
                </c:pt>
                <c:pt idx="20">
                  <c:v>Madrid</c:v>
                </c:pt>
                <c:pt idx="21">
                  <c:v>Barcelona</c:v>
                </c:pt>
              </c:strCache>
            </c:strRef>
          </c:cat>
          <c:val>
            <c:numRef>
              <c:f>'Aggregated (2)'!$V$388:$V$409</c:f>
              <c:numCache>
                <c:formatCode>0</c:formatCode>
                <c:ptCount val="22"/>
                <c:pt idx="0">
                  <c:v>17.552356228838576</c:v>
                </c:pt>
                <c:pt idx="1">
                  <c:v>45.276006986489669</c:v>
                </c:pt>
                <c:pt idx="2">
                  <c:v>64.836065132172052</c:v>
                </c:pt>
                <c:pt idx="3">
                  <c:v>70.11551532932188</c:v>
                </c:pt>
                <c:pt idx="4">
                  <c:v>73.306267297821307</c:v>
                </c:pt>
                <c:pt idx="5">
                  <c:v>74.401462632794903</c:v>
                </c:pt>
                <c:pt idx="6">
                  <c:v>74.733456809586002</c:v>
                </c:pt>
                <c:pt idx="7">
                  <c:v>71.373698884441978</c:v>
                </c:pt>
                <c:pt idx="8">
                  <c:v>75.725519443214097</c:v>
                </c:pt>
                <c:pt idx="9">
                  <c:v>77.079154254871298</c:v>
                </c:pt>
                <c:pt idx="10">
                  <c:v>77.565686135156099</c:v>
                </c:pt>
                <c:pt idx="11">
                  <c:v>77.822034162678307</c:v>
                </c:pt>
                <c:pt idx="12">
                  <c:v>78.365485584804773</c:v>
                </c:pt>
                <c:pt idx="13">
                  <c:v>78.320800633352022</c:v>
                </c:pt>
                <c:pt idx="14">
                  <c:v>80.165152268583398</c:v>
                </c:pt>
                <c:pt idx="15">
                  <c:v>81.770602153007601</c:v>
                </c:pt>
                <c:pt idx="16">
                  <c:v>82.432425793814275</c:v>
                </c:pt>
                <c:pt idx="17">
                  <c:v>80.897262241859707</c:v>
                </c:pt>
                <c:pt idx="18">
                  <c:v>75.452036309635702</c:v>
                </c:pt>
                <c:pt idx="19">
                  <c:v>85.578131183710823</c:v>
                </c:pt>
                <c:pt idx="20">
                  <c:v>90.103008501992875</c:v>
                </c:pt>
                <c:pt idx="21">
                  <c:v>91.808398662365832</c:v>
                </c:pt>
              </c:numCache>
            </c:numRef>
          </c:val>
          <c:extLst>
            <c:ext xmlns:c16="http://schemas.microsoft.com/office/drawing/2014/chart" uri="{C3380CC4-5D6E-409C-BE32-E72D297353CC}">
              <c16:uniqueId val="{00000009-BEE9-498F-8167-AACCF32C3E9C}"/>
            </c:ext>
          </c:extLst>
        </c:ser>
        <c:ser>
          <c:idx val="1"/>
          <c:order val="1"/>
          <c:tx>
            <c:strRef>
              <c:f>'Aggregated (2)'!$W$387</c:f>
              <c:strCache>
                <c:ptCount val="1"/>
                <c:pt idx="0">
                  <c:v>% LGV</c:v>
                </c:pt>
              </c:strCache>
            </c:strRef>
          </c:tx>
          <c:spPr>
            <a:noFill/>
            <a:ln>
              <a:solidFill>
                <a:schemeClr val="tx1"/>
              </a:solidFill>
            </a:ln>
            <a:effectLst/>
          </c:spPr>
          <c:invertIfNegative val="0"/>
          <c:dPt>
            <c:idx val="1"/>
            <c:invertIfNegative val="0"/>
            <c:bubble3D val="0"/>
            <c:spPr>
              <a:noFill/>
              <a:ln w="9525">
                <a:solidFill>
                  <a:schemeClr val="tx1"/>
                </a:solidFill>
              </a:ln>
              <a:effectLst/>
            </c:spPr>
            <c:extLst>
              <c:ext xmlns:c16="http://schemas.microsoft.com/office/drawing/2014/chart" uri="{C3380CC4-5D6E-409C-BE32-E72D297353CC}">
                <c16:uniqueId val="{0000000B-BEE9-498F-8167-AACCF32C3E9C}"/>
              </c:ext>
            </c:extLst>
          </c:dPt>
          <c:dPt>
            <c:idx val="5"/>
            <c:invertIfNegative val="0"/>
            <c:bubble3D val="0"/>
            <c:spPr>
              <a:pattFill prst="zigZag">
                <a:fgClr>
                  <a:schemeClr val="bg1">
                    <a:lumMod val="75000"/>
                  </a:schemeClr>
                </a:fgClr>
                <a:bgClr>
                  <a:schemeClr val="bg1"/>
                </a:bgClr>
              </a:pattFill>
              <a:ln>
                <a:solidFill>
                  <a:schemeClr val="tx1"/>
                </a:solidFill>
              </a:ln>
              <a:effectLst/>
            </c:spPr>
            <c:extLst>
              <c:ext xmlns:c16="http://schemas.microsoft.com/office/drawing/2014/chart" uri="{C3380CC4-5D6E-409C-BE32-E72D297353CC}">
                <c16:uniqueId val="{0000000D-BEE9-498F-8167-AACCF32C3E9C}"/>
              </c:ext>
            </c:extLst>
          </c:dPt>
          <c:dPt>
            <c:idx val="10"/>
            <c:invertIfNegative val="0"/>
            <c:bubble3D val="0"/>
            <c:spPr>
              <a:noFill/>
              <a:ln w="9525">
                <a:solidFill>
                  <a:schemeClr val="tx1"/>
                </a:solidFill>
              </a:ln>
              <a:effectLst/>
            </c:spPr>
            <c:extLst>
              <c:ext xmlns:c16="http://schemas.microsoft.com/office/drawing/2014/chart" uri="{C3380CC4-5D6E-409C-BE32-E72D297353CC}">
                <c16:uniqueId val="{0000000F-BEE9-498F-8167-AACCF32C3E9C}"/>
              </c:ext>
            </c:extLst>
          </c:dPt>
          <c:dPt>
            <c:idx val="13"/>
            <c:invertIfNegative val="0"/>
            <c:bubble3D val="0"/>
            <c:spPr>
              <a:noFill/>
              <a:ln w="15875">
                <a:solidFill>
                  <a:schemeClr val="tx1"/>
                </a:solidFill>
              </a:ln>
              <a:effectLst/>
            </c:spPr>
            <c:extLst>
              <c:ext xmlns:c16="http://schemas.microsoft.com/office/drawing/2014/chart" uri="{C3380CC4-5D6E-409C-BE32-E72D297353CC}">
                <c16:uniqueId val="{00000011-BEE9-498F-8167-AACCF32C3E9C}"/>
              </c:ext>
            </c:extLst>
          </c:dPt>
          <c:dLbls>
            <c:numFmt formatCode="#,##0" sourceLinked="0"/>
            <c:spPr>
              <a:noFill/>
              <a:ln>
                <a:noFill/>
              </a:ln>
              <a:effectLst/>
            </c:spPr>
            <c:txPr>
              <a:bodyPr rot="0" spcFirstLastPara="1" vertOverflow="ellipsis" vert="horz" wrap="square" anchor="ctr" anchorCtr="1"/>
              <a:lstStyle/>
              <a:p>
                <a:pPr>
                  <a:defRPr sz="1100" b="1" i="0" u="none" strike="noStrike" kern="1200" baseline="0">
                    <a:solidFill>
                      <a:schemeClr val="tx1">
                        <a:lumMod val="75000"/>
                        <a:lumOff val="25000"/>
                      </a:schemeClr>
                    </a:solidFill>
                    <a:latin typeface="Arial Narrow" panose="020B0606020202030204" pitchFamily="34" charset="0"/>
                    <a:ea typeface="+mn-ea"/>
                    <a:cs typeface="Arial" panose="020B0604020202020204" pitchFamily="34" charset="0"/>
                  </a:defRPr>
                </a:pPr>
                <a:endParaRPr lang="cs-CZ"/>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'Aggregated (2)'!$U$388:$U$409</c:f>
              <c:strCache>
                <c:ptCount val="22"/>
                <c:pt idx="0">
                  <c:v>Brussels</c:v>
                </c:pt>
                <c:pt idx="1">
                  <c:v>Bucharest</c:v>
                </c:pt>
                <c:pt idx="2">
                  <c:v>Rome</c:v>
                </c:pt>
                <c:pt idx="3">
                  <c:v>Sofia</c:v>
                </c:pt>
                <c:pt idx="4">
                  <c:v>Goteborg</c:v>
                </c:pt>
                <c:pt idx="5">
                  <c:v>Prague</c:v>
                </c:pt>
                <c:pt idx="6">
                  <c:v>Milan</c:v>
                </c:pt>
                <c:pt idx="7">
                  <c:v>Rotterdam</c:v>
                </c:pt>
                <c:pt idx="8">
                  <c:v>Lisbon</c:v>
                </c:pt>
                <c:pt idx="9">
                  <c:v>Hamburg</c:v>
                </c:pt>
                <c:pt idx="10">
                  <c:v>Amsterdam</c:v>
                </c:pt>
                <c:pt idx="11">
                  <c:v>Budapest</c:v>
                </c:pt>
                <c:pt idx="12">
                  <c:v>Bremen</c:v>
                </c:pt>
                <c:pt idx="13">
                  <c:v>PRŮMĚR</c:v>
                </c:pt>
                <c:pt idx="14">
                  <c:v>Antwerp</c:v>
                </c:pt>
                <c:pt idx="15">
                  <c:v>Stockholm</c:v>
                </c:pt>
                <c:pt idx="16">
                  <c:v>Munich</c:v>
                </c:pt>
                <c:pt idx="17">
                  <c:v>London</c:v>
                </c:pt>
                <c:pt idx="18">
                  <c:v>Berlin</c:v>
                </c:pt>
                <c:pt idx="19">
                  <c:v>Paris</c:v>
                </c:pt>
                <c:pt idx="20">
                  <c:v>Madrid</c:v>
                </c:pt>
                <c:pt idx="21">
                  <c:v>Barcelona</c:v>
                </c:pt>
              </c:strCache>
            </c:strRef>
          </c:cat>
          <c:val>
            <c:numRef>
              <c:f>'Aggregated (2)'!$W$388:$W$409</c:f>
              <c:numCache>
                <c:formatCode>0</c:formatCode>
                <c:ptCount val="22"/>
                <c:pt idx="0">
                  <c:v>82.447643771161424</c:v>
                </c:pt>
                <c:pt idx="1">
                  <c:v>54.723993013510338</c:v>
                </c:pt>
                <c:pt idx="2">
                  <c:v>35.163934867827948</c:v>
                </c:pt>
                <c:pt idx="3">
                  <c:v>29.884484670678109</c:v>
                </c:pt>
                <c:pt idx="4">
                  <c:v>26.693732702178689</c:v>
                </c:pt>
                <c:pt idx="5">
                  <c:v>25.598537367205093</c:v>
                </c:pt>
                <c:pt idx="6">
                  <c:v>25.266543190414009</c:v>
                </c:pt>
                <c:pt idx="7">
                  <c:v>24.654728497622163</c:v>
                </c:pt>
                <c:pt idx="8">
                  <c:v>24.274480556785907</c:v>
                </c:pt>
                <c:pt idx="9">
                  <c:v>22.920845745128702</c:v>
                </c:pt>
                <c:pt idx="10">
                  <c:v>22.434313864843904</c:v>
                </c:pt>
                <c:pt idx="11">
                  <c:v>22.17796583732169</c:v>
                </c:pt>
                <c:pt idx="12">
                  <c:v>21.634514415195223</c:v>
                </c:pt>
                <c:pt idx="13">
                  <c:v>20.975060031972056</c:v>
                </c:pt>
                <c:pt idx="14">
                  <c:v>19.834847731416602</c:v>
                </c:pt>
                <c:pt idx="15">
                  <c:v>18.229397846992402</c:v>
                </c:pt>
                <c:pt idx="16">
                  <c:v>17.567538575524374</c:v>
                </c:pt>
                <c:pt idx="17">
                  <c:v>16.141605914216449</c:v>
                </c:pt>
                <c:pt idx="18">
                  <c:v>14.648575571543923</c:v>
                </c:pt>
                <c:pt idx="19">
                  <c:v>14.421868816289168</c:v>
                </c:pt>
                <c:pt idx="20">
                  <c:v>9.8969914980071287</c:v>
                </c:pt>
                <c:pt idx="21">
                  <c:v>8.1916013376341628</c:v>
                </c:pt>
              </c:numCache>
            </c:numRef>
          </c:val>
          <c:extLst>
            <c:ext xmlns:c16="http://schemas.microsoft.com/office/drawing/2014/chart" uri="{C3380CC4-5D6E-409C-BE32-E72D297353CC}">
              <c16:uniqueId val="{00000012-BEE9-498F-8167-AACCF32C3E9C}"/>
            </c:ext>
          </c:extLst>
        </c:ser>
        <c:ser>
          <c:idx val="2"/>
          <c:order val="2"/>
          <c:tx>
            <c:strRef>
              <c:f>'Aggregated (2)'!$X$387</c:f>
              <c:strCache>
                <c:ptCount val="1"/>
                <c:pt idx="0">
                  <c:v>Nevím</c:v>
                </c:pt>
              </c:strCache>
            </c:strRef>
          </c:tx>
          <c:spPr>
            <a:pattFill prst="dkDnDiag">
              <a:fgClr>
                <a:schemeClr val="tx1">
                  <a:lumMod val="50000"/>
                  <a:lumOff val="50000"/>
                </a:schemeClr>
              </a:fgClr>
              <a:bgClr>
                <a:schemeClr val="bg1"/>
              </a:bgClr>
            </a:pattFill>
            <a:ln>
              <a:solidFill>
                <a:schemeClr val="tx1"/>
              </a:solidFill>
            </a:ln>
            <a:effectLst/>
          </c:spPr>
          <c:invertIfNegative val="0"/>
          <c:dLbls>
            <c:dLbl>
              <c:idx val="18"/>
              <c:layout>
                <c:manualLayout>
                  <c:x val="-1.4477230813905616E-16"/>
                  <c:y val="-4.3046944967488572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BEE9-498F-8167-AACCF32C3E9C}"/>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Arial Narrow" panose="020B0606020202030204" pitchFamily="34" charset="0"/>
                    <a:ea typeface="+mn-ea"/>
                    <a:cs typeface="Arial" panose="020B0604020202020204" pitchFamily="34" charset="0"/>
                  </a:defRPr>
                </a:pPr>
                <a:endParaRPr lang="cs-CZ"/>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'Aggregated (2)'!$U$388:$U$409</c:f>
              <c:strCache>
                <c:ptCount val="22"/>
                <c:pt idx="0">
                  <c:v>Brussels</c:v>
                </c:pt>
                <c:pt idx="1">
                  <c:v>Bucharest</c:v>
                </c:pt>
                <c:pt idx="2">
                  <c:v>Rome</c:v>
                </c:pt>
                <c:pt idx="3">
                  <c:v>Sofia</c:v>
                </c:pt>
                <c:pt idx="4">
                  <c:v>Goteborg</c:v>
                </c:pt>
                <c:pt idx="5">
                  <c:v>Prague</c:v>
                </c:pt>
                <c:pt idx="6">
                  <c:v>Milan</c:v>
                </c:pt>
                <c:pt idx="7">
                  <c:v>Rotterdam</c:v>
                </c:pt>
                <c:pt idx="8">
                  <c:v>Lisbon</c:v>
                </c:pt>
                <c:pt idx="9">
                  <c:v>Hamburg</c:v>
                </c:pt>
                <c:pt idx="10">
                  <c:v>Amsterdam</c:v>
                </c:pt>
                <c:pt idx="11">
                  <c:v>Budapest</c:v>
                </c:pt>
                <c:pt idx="12">
                  <c:v>Bremen</c:v>
                </c:pt>
                <c:pt idx="13">
                  <c:v>PRŮMĚR</c:v>
                </c:pt>
                <c:pt idx="14">
                  <c:v>Antwerp</c:v>
                </c:pt>
                <c:pt idx="15">
                  <c:v>Stockholm</c:v>
                </c:pt>
                <c:pt idx="16">
                  <c:v>Munich</c:v>
                </c:pt>
                <c:pt idx="17">
                  <c:v>London</c:v>
                </c:pt>
                <c:pt idx="18">
                  <c:v>Berlin</c:v>
                </c:pt>
                <c:pt idx="19">
                  <c:v>Paris</c:v>
                </c:pt>
                <c:pt idx="20">
                  <c:v>Madrid</c:v>
                </c:pt>
                <c:pt idx="21">
                  <c:v>Barcelona</c:v>
                </c:pt>
              </c:strCache>
            </c:strRef>
          </c:cat>
          <c:val>
            <c:numRef>
              <c:f>'Aggregated (2)'!$X$388:$X$409</c:f>
              <c:numCache>
                <c:formatCode>0</c:formatCode>
                <c:ptCount val="22"/>
                <c:pt idx="7">
                  <c:v>3.9715726179358488</c:v>
                </c:pt>
                <c:pt idx="13" formatCode="0.0">
                  <c:v>0.70413933467594492</c:v>
                </c:pt>
                <c:pt idx="17">
                  <c:v>2.9611318439238326</c:v>
                </c:pt>
                <c:pt idx="18">
                  <c:v>9.8993881188203758</c:v>
                </c:pt>
              </c:numCache>
            </c:numRef>
          </c:val>
          <c:extLst>
            <c:ext xmlns:c16="http://schemas.microsoft.com/office/drawing/2014/chart" uri="{C3380CC4-5D6E-409C-BE32-E72D297353CC}">
              <c16:uniqueId val="{00000014-BEE9-498F-8167-AACCF32C3E9C}"/>
            </c:ext>
          </c:extLst>
        </c:ser>
        <c:dLbls>
          <c:showLegendKey val="0"/>
          <c:showVal val="0"/>
          <c:showCatName val="0"/>
          <c:showSerName val="0"/>
          <c:showPercent val="0"/>
          <c:showBubbleSize val="0"/>
        </c:dLbls>
        <c:gapWidth val="30"/>
        <c:overlap val="100"/>
        <c:axId val="105974192"/>
        <c:axId val="105966704"/>
      </c:barChart>
      <c:catAx>
        <c:axId val="105974192"/>
        <c:scaling>
          <c:orientation val="minMax"/>
        </c:scaling>
        <c:delete val="0"/>
        <c:axPos val="b"/>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cs-CZ"/>
          </a:p>
        </c:txPr>
        <c:crossAx val="105966704"/>
        <c:crosses val="autoZero"/>
        <c:auto val="1"/>
        <c:lblAlgn val="ctr"/>
        <c:lblOffset val="100"/>
        <c:noMultiLvlLbl val="0"/>
      </c:catAx>
      <c:valAx>
        <c:axId val="105966704"/>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cs-CZ"/>
          </a:p>
        </c:txPr>
        <c:crossAx val="105974192"/>
        <c:crosses val="autoZero"/>
        <c:crossBetween val="between"/>
      </c:valAx>
    </c:plotArea>
    <c:legend>
      <c:legendPos val="b"/>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cs-CZ"/>
        </a:p>
      </c:txPr>
    </c:legend>
    <c:plotVisOnly val="1"/>
    <c:dispBlanksAs val="gap"/>
    <c:showDLblsOverMax val="0"/>
  </c:chart>
  <c:spPr>
    <a:solidFill>
      <a:schemeClr val="bg1"/>
    </a:solidFill>
    <a:ln w="9525" cap="flat" cmpd="sng" algn="ctr">
      <a:noFill/>
      <a:round/>
    </a:ln>
    <a:effectLst/>
  </c:spPr>
  <c:txPr>
    <a:bodyPr/>
    <a:lstStyle/>
    <a:p>
      <a:pPr>
        <a:defRPr>
          <a:latin typeface="Arial" panose="020B0604020202020204" pitchFamily="34" charset="0"/>
          <a:cs typeface="Arial" panose="020B0604020202020204" pitchFamily="34" charset="0"/>
        </a:defRPr>
      </a:pPr>
      <a:endParaRPr lang="cs-CZ"/>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manualLayout>
          <c:layoutTarget val="inner"/>
          <c:xMode val="edge"/>
          <c:yMode val="edge"/>
          <c:x val="0.15326130314056846"/>
          <c:y val="0.11176533769271842"/>
          <c:w val="0.41243063392336882"/>
          <c:h val="0.74129541516202091"/>
        </c:manualLayout>
      </c:layout>
      <c:pieChart>
        <c:varyColors val="1"/>
        <c:ser>
          <c:idx val="0"/>
          <c:order val="0"/>
          <c:tx>
            <c:strRef>
              <c:f>'Aggregated (2)'!$AH$57</c:f>
              <c:strCache>
                <c:ptCount val="1"/>
                <c:pt idx="0">
                  <c:v>Prague</c:v>
                </c:pt>
              </c:strCache>
            </c:strRef>
          </c:tx>
          <c:spPr>
            <a:ln>
              <a:noFill/>
            </a:ln>
          </c:spPr>
          <c:dPt>
            <c:idx val="0"/>
            <c:bubble3D val="0"/>
            <c:explosion val="11"/>
            <c:spPr>
              <a:solidFill>
                <a:schemeClr val="accent1">
                  <a:tint val="43000"/>
                </a:schemeClr>
              </a:solidFill>
              <a:ln w="19050">
                <a:noFill/>
              </a:ln>
              <a:effectLst/>
            </c:spPr>
            <c:extLst>
              <c:ext xmlns:c16="http://schemas.microsoft.com/office/drawing/2014/chart" uri="{C3380CC4-5D6E-409C-BE32-E72D297353CC}">
                <c16:uniqueId val="{00000001-18D2-4AD7-9CD7-737B02552AA7}"/>
              </c:ext>
            </c:extLst>
          </c:dPt>
          <c:dPt>
            <c:idx val="1"/>
            <c:bubble3D val="0"/>
            <c:explosion val="15"/>
            <c:spPr>
              <a:solidFill>
                <a:schemeClr val="tx2">
                  <a:lumMod val="60000"/>
                  <a:lumOff val="40000"/>
                </a:schemeClr>
              </a:solidFill>
              <a:ln w="19050">
                <a:noFill/>
              </a:ln>
              <a:effectLst/>
            </c:spPr>
            <c:extLst>
              <c:ext xmlns:c16="http://schemas.microsoft.com/office/drawing/2014/chart" uri="{C3380CC4-5D6E-409C-BE32-E72D297353CC}">
                <c16:uniqueId val="{00000003-18D2-4AD7-9CD7-737B02552AA7}"/>
              </c:ext>
            </c:extLst>
          </c:dPt>
          <c:dPt>
            <c:idx val="2"/>
            <c:bubble3D val="0"/>
            <c:explosion val="15"/>
            <c:spPr>
              <a:solidFill>
                <a:schemeClr val="accent2">
                  <a:lumMod val="40000"/>
                  <a:lumOff val="60000"/>
                </a:schemeClr>
              </a:solidFill>
              <a:ln w="19050">
                <a:noFill/>
              </a:ln>
              <a:effectLst/>
            </c:spPr>
            <c:extLst>
              <c:ext xmlns:c16="http://schemas.microsoft.com/office/drawing/2014/chart" uri="{C3380CC4-5D6E-409C-BE32-E72D297353CC}">
                <c16:uniqueId val="{00000005-18D2-4AD7-9CD7-737B02552AA7}"/>
              </c:ext>
            </c:extLst>
          </c:dPt>
          <c:dPt>
            <c:idx val="3"/>
            <c:bubble3D val="0"/>
            <c:explosion val="12"/>
            <c:spPr>
              <a:solidFill>
                <a:schemeClr val="accent4">
                  <a:lumMod val="60000"/>
                  <a:lumOff val="40000"/>
                </a:schemeClr>
              </a:solidFill>
              <a:ln w="19050">
                <a:noFill/>
              </a:ln>
              <a:effectLst/>
            </c:spPr>
            <c:extLst>
              <c:ext xmlns:c16="http://schemas.microsoft.com/office/drawing/2014/chart" uri="{C3380CC4-5D6E-409C-BE32-E72D297353CC}">
                <c16:uniqueId val="{00000007-18D2-4AD7-9CD7-737B02552AA7}"/>
              </c:ext>
            </c:extLst>
          </c:dPt>
          <c:dPt>
            <c:idx val="4"/>
            <c:bubble3D val="0"/>
            <c:spPr>
              <a:solidFill>
                <a:srgbClr val="00B050"/>
              </a:solidFill>
              <a:ln w="19050">
                <a:noFill/>
              </a:ln>
              <a:effectLst/>
            </c:spPr>
            <c:extLst>
              <c:ext xmlns:c16="http://schemas.microsoft.com/office/drawing/2014/chart" uri="{C3380CC4-5D6E-409C-BE32-E72D297353CC}">
                <c16:uniqueId val="{00000009-18D2-4AD7-9CD7-737B02552AA7}"/>
              </c:ext>
            </c:extLst>
          </c:dPt>
          <c:dPt>
            <c:idx val="5"/>
            <c:bubble3D val="0"/>
            <c:spPr>
              <a:solidFill>
                <a:srgbClr val="57FFA3"/>
              </a:solidFill>
              <a:ln w="19050">
                <a:noFill/>
              </a:ln>
              <a:effectLst/>
            </c:spPr>
            <c:extLst>
              <c:ext xmlns:c16="http://schemas.microsoft.com/office/drawing/2014/chart" uri="{C3380CC4-5D6E-409C-BE32-E72D297353CC}">
                <c16:uniqueId val="{0000000B-18D2-4AD7-9CD7-737B02552AA7}"/>
              </c:ext>
            </c:extLst>
          </c:dPt>
          <c:dPt>
            <c:idx val="6"/>
            <c:bubble3D val="0"/>
            <c:spPr>
              <a:solidFill>
                <a:srgbClr val="B2CB7F"/>
              </a:solidFill>
              <a:ln w="19050">
                <a:noFill/>
              </a:ln>
              <a:effectLst/>
            </c:spPr>
            <c:extLst>
              <c:ext xmlns:c16="http://schemas.microsoft.com/office/drawing/2014/chart" uri="{C3380CC4-5D6E-409C-BE32-E72D297353CC}">
                <c16:uniqueId val="{0000000D-18D2-4AD7-9CD7-737B02552AA7}"/>
              </c:ext>
            </c:extLst>
          </c:dPt>
          <c:dPt>
            <c:idx val="7"/>
            <c:bubble3D val="0"/>
            <c:spPr>
              <a:solidFill>
                <a:srgbClr val="57FFA3"/>
              </a:solidFill>
              <a:ln w="19050">
                <a:noFill/>
              </a:ln>
              <a:effectLst/>
            </c:spPr>
            <c:extLst>
              <c:ext xmlns:c16="http://schemas.microsoft.com/office/drawing/2014/chart" uri="{C3380CC4-5D6E-409C-BE32-E72D297353CC}">
                <c16:uniqueId val="{0000000F-18D2-4AD7-9CD7-737B02552AA7}"/>
              </c:ext>
            </c:extLst>
          </c:dPt>
          <c:dPt>
            <c:idx val="8"/>
            <c:bubble3D val="0"/>
            <c:spPr>
              <a:solidFill>
                <a:srgbClr val="7030A0"/>
              </a:solidFill>
              <a:ln w="19050">
                <a:noFill/>
              </a:ln>
              <a:effectLst/>
            </c:spPr>
            <c:extLst>
              <c:ext xmlns:c16="http://schemas.microsoft.com/office/drawing/2014/chart" uri="{C3380CC4-5D6E-409C-BE32-E72D297353CC}">
                <c16:uniqueId val="{00000011-18D2-4AD7-9CD7-737B02552AA7}"/>
              </c:ext>
            </c:extLst>
          </c:dPt>
          <c:dPt>
            <c:idx val="9"/>
            <c:bubble3D val="0"/>
            <c:spPr>
              <a:solidFill>
                <a:schemeClr val="accent1">
                  <a:shade val="42000"/>
                </a:schemeClr>
              </a:solidFill>
              <a:ln w="19050">
                <a:noFill/>
              </a:ln>
              <a:effectLst/>
            </c:spPr>
            <c:extLst>
              <c:ext xmlns:c16="http://schemas.microsoft.com/office/drawing/2014/chart" uri="{C3380CC4-5D6E-409C-BE32-E72D297353CC}">
                <c16:uniqueId val="{00000013-18D2-4AD7-9CD7-737B02552AA7}"/>
              </c:ext>
            </c:extLst>
          </c:dPt>
          <c:dLbls>
            <c:dLbl>
              <c:idx val="0"/>
              <c:layout>
                <c:manualLayout>
                  <c:x val="-3.6321454009196168E-2"/>
                  <c:y val="-0.17361656068191042"/>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Arial Narrow" panose="020B0606020202030204" pitchFamily="34" charset="0"/>
                      <a:ea typeface="+mn-ea"/>
                      <a:cs typeface="+mn-cs"/>
                    </a:defRPr>
                  </a:pPr>
                  <a:endParaRPr lang="cs-CZ"/>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18D2-4AD7-9CD7-737B02552AA7}"/>
                </c:ext>
              </c:extLst>
            </c:dLbl>
            <c:dLbl>
              <c:idx val="1"/>
              <c:layout>
                <c:manualLayout>
                  <c:x val="-3.7263918662444474E-2"/>
                  <c:y val="6.648551541664785E-2"/>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Arial Narrow" panose="020B0606020202030204" pitchFamily="34" charset="0"/>
                      <a:ea typeface="+mn-ea"/>
                      <a:cs typeface="+mn-cs"/>
                    </a:defRPr>
                  </a:pPr>
                  <a:endParaRPr lang="cs-CZ"/>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18D2-4AD7-9CD7-737B02552AA7}"/>
                </c:ext>
              </c:extLst>
            </c:dLbl>
            <c:dLbl>
              <c:idx val="3"/>
              <c:numFmt formatCode="#,##0.00"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Arial Narrow" panose="020B0606020202030204" pitchFamily="34" charset="0"/>
                      <a:ea typeface="+mn-ea"/>
                      <a:cs typeface="+mn-cs"/>
                    </a:defRPr>
                  </a:pPr>
                  <a:endParaRPr lang="cs-CZ"/>
                </a:p>
              </c:txPr>
              <c:showLegendKey val="0"/>
              <c:showVal val="1"/>
              <c:showCatName val="0"/>
              <c:showSerName val="0"/>
              <c:showPercent val="0"/>
              <c:showBubbleSize val="0"/>
              <c:extLst>
                <c:ext xmlns:c16="http://schemas.microsoft.com/office/drawing/2014/chart" uri="{C3380CC4-5D6E-409C-BE32-E72D297353CC}">
                  <c16:uniqueId val="{00000007-18D2-4AD7-9CD7-737B02552AA7}"/>
                </c:ext>
              </c:extLst>
            </c:dLbl>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Arial Narrow" panose="020B0606020202030204" pitchFamily="34" charset="0"/>
                    <a:ea typeface="+mn-ea"/>
                    <a:cs typeface="+mn-cs"/>
                  </a:defRPr>
                </a:pPr>
                <a:endParaRPr lang="cs-CZ"/>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'Aggregated (2)'!$AI$56:$AO$56</c:f>
              <c:strCache>
                <c:ptCount val="7"/>
                <c:pt idx="0">
                  <c:v>Nafta</c:v>
                </c:pt>
                <c:pt idx="1">
                  <c:v>Benzín</c:v>
                </c:pt>
                <c:pt idx="2">
                  <c:v>Hybridní nafta</c:v>
                </c:pt>
                <c:pt idx="3">
                  <c:v>Hybridní benzín</c:v>
                </c:pt>
                <c:pt idx="4">
                  <c:v>Plně elektrický</c:v>
                </c:pt>
                <c:pt idx="5">
                  <c:v>CNG</c:v>
                </c:pt>
                <c:pt idx="6">
                  <c:v>LPG</c:v>
                </c:pt>
              </c:strCache>
            </c:strRef>
          </c:cat>
          <c:val>
            <c:numRef>
              <c:f>'Aggregated (2)'!$AI$57:$AO$57</c:f>
              <c:numCache>
                <c:formatCode>0.0</c:formatCode>
                <c:ptCount val="7"/>
                <c:pt idx="0" formatCode="0">
                  <c:v>85.654008438818565</c:v>
                </c:pt>
                <c:pt idx="1">
                  <c:v>3.2348804500703237</c:v>
                </c:pt>
                <c:pt idx="2">
                  <c:v>0.56258790436005623</c:v>
                </c:pt>
                <c:pt idx="3">
                  <c:v>0.28129395218002812</c:v>
                </c:pt>
                <c:pt idx="4">
                  <c:v>0.28129395218002812</c:v>
                </c:pt>
                <c:pt idx="5" formatCode="0">
                  <c:v>5.9071729957805905</c:v>
                </c:pt>
                <c:pt idx="6">
                  <c:v>4.0787623066104075</c:v>
                </c:pt>
              </c:numCache>
            </c:numRef>
          </c:val>
          <c:extLst>
            <c:ext xmlns:c16="http://schemas.microsoft.com/office/drawing/2014/chart" uri="{C3380CC4-5D6E-409C-BE32-E72D297353CC}">
              <c16:uniqueId val="{00000014-18D2-4AD7-9CD7-737B02552AA7}"/>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65791562315076835"/>
          <c:y val="4.663629521546888E-2"/>
          <c:w val="0.29002813367042252"/>
          <c:h val="0.90180255041088297"/>
        </c:manualLayout>
      </c:layout>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cs-CZ"/>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cs-CZ"/>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percentStacked"/>
        <c:varyColors val="0"/>
        <c:ser>
          <c:idx val="0"/>
          <c:order val="0"/>
          <c:tx>
            <c:strRef>
              <c:f>'Aggregated (2)'!$AO$87</c:f>
              <c:strCache>
                <c:ptCount val="1"/>
                <c:pt idx="0">
                  <c:v>% HGV</c:v>
                </c:pt>
              </c:strCache>
            </c:strRef>
          </c:tx>
          <c:spPr>
            <a:pattFill prst="dkUpDiag">
              <a:fgClr>
                <a:schemeClr val="bg1">
                  <a:lumMod val="85000"/>
                </a:schemeClr>
              </a:fgClr>
              <a:bgClr>
                <a:schemeClr val="bg1"/>
              </a:bgClr>
            </a:pattFill>
            <a:ln>
              <a:solidFill>
                <a:schemeClr val="tx1"/>
              </a:solidFill>
            </a:ln>
            <a:effectLst/>
          </c:spPr>
          <c:invertIfNegative val="0"/>
          <c:dPt>
            <c:idx val="1"/>
            <c:invertIfNegative val="0"/>
            <c:bubble3D val="0"/>
            <c:spPr>
              <a:pattFill prst="dkUpDiag">
                <a:fgClr>
                  <a:schemeClr val="bg1">
                    <a:lumMod val="75000"/>
                  </a:schemeClr>
                </a:fgClr>
                <a:bgClr>
                  <a:schemeClr val="bg1">
                    <a:lumMod val="85000"/>
                  </a:schemeClr>
                </a:bgClr>
              </a:pattFill>
              <a:ln w="9525">
                <a:solidFill>
                  <a:schemeClr val="tx1"/>
                </a:solidFill>
              </a:ln>
              <a:effectLst/>
            </c:spPr>
            <c:extLst>
              <c:ext xmlns:c16="http://schemas.microsoft.com/office/drawing/2014/chart" uri="{C3380CC4-5D6E-409C-BE32-E72D297353CC}">
                <c16:uniqueId val="{00000001-6DB7-44D7-95E3-B15158FBBE73}"/>
              </c:ext>
            </c:extLst>
          </c:dPt>
          <c:dPt>
            <c:idx val="9"/>
            <c:invertIfNegative val="0"/>
            <c:bubble3D val="0"/>
            <c:spPr>
              <a:pattFill prst="dkUpDiag">
                <a:fgClr>
                  <a:schemeClr val="bg1">
                    <a:lumMod val="85000"/>
                  </a:schemeClr>
                </a:fgClr>
                <a:bgClr>
                  <a:schemeClr val="bg1"/>
                </a:bgClr>
              </a:pattFill>
              <a:ln w="9525">
                <a:solidFill>
                  <a:schemeClr val="tx1"/>
                </a:solidFill>
              </a:ln>
              <a:effectLst/>
            </c:spPr>
            <c:extLst>
              <c:ext xmlns:c16="http://schemas.microsoft.com/office/drawing/2014/chart" uri="{C3380CC4-5D6E-409C-BE32-E72D297353CC}">
                <c16:uniqueId val="{0000000D-6DB7-44D7-95E3-B15158FBBE73}"/>
              </c:ext>
            </c:extLst>
          </c:dPt>
          <c:dPt>
            <c:idx val="10"/>
            <c:invertIfNegative val="0"/>
            <c:bubble3D val="0"/>
            <c:spPr>
              <a:pattFill prst="dkUpDiag">
                <a:fgClr>
                  <a:schemeClr val="bg1">
                    <a:lumMod val="85000"/>
                  </a:schemeClr>
                </a:fgClr>
                <a:bgClr>
                  <a:schemeClr val="bg1"/>
                </a:bgClr>
              </a:pattFill>
              <a:ln w="9525">
                <a:solidFill>
                  <a:schemeClr val="tx1"/>
                </a:solidFill>
              </a:ln>
              <a:effectLst/>
            </c:spPr>
            <c:extLst>
              <c:ext xmlns:c16="http://schemas.microsoft.com/office/drawing/2014/chart" uri="{C3380CC4-5D6E-409C-BE32-E72D297353CC}">
                <c16:uniqueId val="{00000003-6DB7-44D7-95E3-B15158FBBE73}"/>
              </c:ext>
            </c:extLst>
          </c:dPt>
          <c:dPt>
            <c:idx val="21"/>
            <c:invertIfNegative val="0"/>
            <c:bubble3D val="0"/>
            <c:spPr>
              <a:pattFill prst="dkUpDiag">
                <a:fgClr>
                  <a:schemeClr val="bg1">
                    <a:lumMod val="85000"/>
                  </a:schemeClr>
                </a:fgClr>
                <a:bgClr>
                  <a:schemeClr val="accent5">
                    <a:lumMod val="20000"/>
                    <a:lumOff val="80000"/>
                  </a:schemeClr>
                </a:bgClr>
              </a:pattFill>
              <a:ln>
                <a:solidFill>
                  <a:schemeClr val="tx1"/>
                </a:solidFill>
              </a:ln>
              <a:effectLst/>
            </c:spPr>
            <c:extLst>
              <c:ext xmlns:c16="http://schemas.microsoft.com/office/drawing/2014/chart" uri="{C3380CC4-5D6E-409C-BE32-E72D297353CC}">
                <c16:uniqueId val="{0000000E-9398-497C-ABAE-29737F19F261}"/>
              </c:ext>
            </c:extLst>
          </c:dPt>
          <c:dLbls>
            <c:dLbl>
              <c:idx val="0"/>
              <c:layout>
                <c:manualLayout>
                  <c:x val="0"/>
                  <c:y val="-4.745784851498172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6DB7-44D7-95E3-B15158FBBE73}"/>
                </c:ext>
              </c:extLst>
            </c:dLbl>
            <c:dLbl>
              <c:idx val="1"/>
              <c:layout>
                <c:manualLayout>
                  <c:x val="-1.8472936952727537E-17"/>
                  <c:y val="-4.643081397421254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6DB7-44D7-95E3-B15158FBBE73}"/>
                </c:ext>
              </c:extLst>
            </c:dLbl>
            <c:numFmt formatCode="#,##0" sourceLinked="0"/>
            <c:spPr>
              <a:noFill/>
              <a:ln>
                <a:noFill/>
              </a:ln>
              <a:effectLst/>
            </c:spPr>
            <c:txPr>
              <a:bodyPr rot="0" spcFirstLastPara="1" vertOverflow="ellipsis" vert="horz" wrap="square" anchor="ctr" anchorCtr="1"/>
              <a:lstStyle/>
              <a:p>
                <a:pPr>
                  <a:defRPr sz="1100" b="1" i="0" u="none" strike="noStrike" kern="1200" baseline="0">
                    <a:solidFill>
                      <a:schemeClr val="tx1">
                        <a:lumMod val="75000"/>
                        <a:lumOff val="25000"/>
                      </a:schemeClr>
                    </a:solidFill>
                    <a:latin typeface="Arial Narrow" panose="020B0606020202030204" pitchFamily="34" charset="0"/>
                    <a:ea typeface="+mn-ea"/>
                    <a:cs typeface="Arial" panose="020B0604020202020204" pitchFamily="34" charset="0"/>
                  </a:defRPr>
                </a:pPr>
                <a:endParaRPr lang="cs-CZ"/>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'Aggregated (2)'!$AN$88:$AN$109</c:f>
              <c:strCache>
                <c:ptCount val="22"/>
                <c:pt idx="0">
                  <c:v>₁ Brusel</c:v>
                </c:pt>
                <c:pt idx="1">
                  <c:v>₂ Praha</c:v>
                </c:pt>
                <c:pt idx="2">
                  <c:v>₃ Sofia</c:v>
                </c:pt>
                <c:pt idx="3">
                  <c:v>₅ Lisabon</c:v>
                </c:pt>
                <c:pt idx="4">
                  <c:v>₇ Bukurešť</c:v>
                </c:pt>
                <c:pt idx="5">
                  <c:v>₁₇ Goteborg</c:v>
                </c:pt>
                <c:pt idx="6">
                  <c:v>₁₂ Stockholm</c:v>
                </c:pt>
                <c:pt idx="7">
                  <c:v>₁₆ Hamburk</c:v>
                </c:pt>
                <c:pt idx="8">
                  <c:v>₄ Budapešť</c:v>
                </c:pt>
                <c:pt idx="9">
                  <c:v>₁₈ Amsterdam</c:v>
                </c:pt>
                <c:pt idx="10">
                  <c:v>₁₉ Rotterdam</c:v>
                </c:pt>
                <c:pt idx="11">
                  <c:v>₁₅ Berlín</c:v>
                </c:pt>
                <c:pt idx="12">
                  <c:v>₂₁ Antverpy</c:v>
                </c:pt>
                <c:pt idx="13">
                  <c:v>₆ Madrid</c:v>
                </c:pt>
                <c:pt idx="14">
                  <c:v>₂₀ Mnichov</c:v>
                </c:pt>
                <c:pt idx="15">
                  <c:v>₁₄ Londýn</c:v>
                </c:pt>
                <c:pt idx="16">
                  <c:v>₁₁ Řím</c:v>
                </c:pt>
                <c:pt idx="17">
                  <c:v>₁₂ Paříž</c:v>
                </c:pt>
                <c:pt idx="18">
                  <c:v>₁₀ Milán</c:v>
                </c:pt>
                <c:pt idx="19">
                  <c:v>₉ Barcelona</c:v>
                </c:pt>
                <c:pt idx="20">
                  <c:v>₈ Brémy</c:v>
                </c:pt>
                <c:pt idx="21">
                  <c:v>PRŮMĚR</c:v>
                </c:pt>
              </c:strCache>
            </c:strRef>
          </c:cat>
          <c:val>
            <c:numRef>
              <c:f>'Aggregated (2)'!$AO$88:$AO$109</c:f>
              <c:numCache>
                <c:formatCode>0</c:formatCode>
                <c:ptCount val="22"/>
                <c:pt idx="0">
                  <c:v>2.6730444569499157</c:v>
                </c:pt>
                <c:pt idx="1">
                  <c:v>3.7266143633071818</c:v>
                </c:pt>
                <c:pt idx="2">
                  <c:v>6.2608695652173916</c:v>
                </c:pt>
                <c:pt idx="3">
                  <c:v>12.977798123140309</c:v>
                </c:pt>
                <c:pt idx="4">
                  <c:v>13.79215035931454</c:v>
                </c:pt>
                <c:pt idx="5">
                  <c:v>35.222672064777328</c:v>
                </c:pt>
                <c:pt idx="6">
                  <c:v>27.151476659256907</c:v>
                </c:pt>
                <c:pt idx="7">
                  <c:v>29.101283880171184</c:v>
                </c:pt>
                <c:pt idx="8">
                  <c:v>10.535117056856187</c:v>
                </c:pt>
                <c:pt idx="9">
                  <c:v>36.645777379886603</c:v>
                </c:pt>
                <c:pt idx="10">
                  <c:v>33.513738551207325</c:v>
                </c:pt>
                <c:pt idx="11">
                  <c:v>27.74566473988439</c:v>
                </c:pt>
                <c:pt idx="12">
                  <c:v>59.036144578313255</c:v>
                </c:pt>
                <c:pt idx="13">
                  <c:v>13.328415098979466</c:v>
                </c:pt>
                <c:pt idx="14">
                  <c:v>57.257769652650822</c:v>
                </c:pt>
                <c:pt idx="15">
                  <c:v>27.304676939713435</c:v>
                </c:pt>
                <c:pt idx="16">
                  <c:v>21.638750565866907</c:v>
                </c:pt>
                <c:pt idx="17">
                  <c:v>25.337837837837839</c:v>
                </c:pt>
                <c:pt idx="18">
                  <c:v>21.140294682895579</c:v>
                </c:pt>
                <c:pt idx="19">
                  <c:v>18.260869565217391</c:v>
                </c:pt>
                <c:pt idx="20">
                  <c:v>17.694272163444001</c:v>
                </c:pt>
                <c:pt idx="21">
                  <c:v>19.137918969981108</c:v>
                </c:pt>
              </c:numCache>
            </c:numRef>
          </c:val>
          <c:extLst>
            <c:ext xmlns:c16="http://schemas.microsoft.com/office/drawing/2014/chart" uri="{C3380CC4-5D6E-409C-BE32-E72D297353CC}">
              <c16:uniqueId val="{00000005-6DB7-44D7-95E3-B15158FBBE73}"/>
            </c:ext>
          </c:extLst>
        </c:ser>
        <c:ser>
          <c:idx val="1"/>
          <c:order val="1"/>
          <c:tx>
            <c:strRef>
              <c:f>'Aggregated (2)'!$AP$87</c:f>
              <c:strCache>
                <c:ptCount val="1"/>
                <c:pt idx="0">
                  <c:v>% LGV</c:v>
                </c:pt>
              </c:strCache>
            </c:strRef>
          </c:tx>
          <c:spPr>
            <a:noFill/>
            <a:ln>
              <a:solidFill>
                <a:schemeClr val="tx1"/>
              </a:solidFill>
            </a:ln>
            <a:effectLst/>
          </c:spPr>
          <c:invertIfNegative val="0"/>
          <c:dPt>
            <c:idx val="1"/>
            <c:invertIfNegative val="0"/>
            <c:bubble3D val="0"/>
            <c:spPr>
              <a:pattFill prst="zigZag">
                <a:fgClr>
                  <a:schemeClr val="bg1">
                    <a:lumMod val="75000"/>
                  </a:schemeClr>
                </a:fgClr>
                <a:bgClr>
                  <a:schemeClr val="bg1"/>
                </a:bgClr>
              </a:pattFill>
              <a:ln w="9525">
                <a:solidFill>
                  <a:schemeClr val="tx1"/>
                </a:solidFill>
              </a:ln>
              <a:effectLst/>
            </c:spPr>
            <c:extLst>
              <c:ext xmlns:c16="http://schemas.microsoft.com/office/drawing/2014/chart" uri="{C3380CC4-5D6E-409C-BE32-E72D297353CC}">
                <c16:uniqueId val="{00000007-6DB7-44D7-95E3-B15158FBBE73}"/>
              </c:ext>
            </c:extLst>
          </c:dPt>
          <c:dPt>
            <c:idx val="9"/>
            <c:invertIfNegative val="0"/>
            <c:bubble3D val="0"/>
            <c:spPr>
              <a:noFill/>
              <a:ln w="9525">
                <a:solidFill>
                  <a:schemeClr val="tx1"/>
                </a:solidFill>
              </a:ln>
              <a:effectLst/>
            </c:spPr>
            <c:extLst>
              <c:ext xmlns:c16="http://schemas.microsoft.com/office/drawing/2014/chart" uri="{C3380CC4-5D6E-409C-BE32-E72D297353CC}">
                <c16:uniqueId val="{0000000E-6DB7-44D7-95E3-B15158FBBE73}"/>
              </c:ext>
            </c:extLst>
          </c:dPt>
          <c:dPt>
            <c:idx val="10"/>
            <c:invertIfNegative val="0"/>
            <c:bubble3D val="0"/>
            <c:spPr>
              <a:noFill/>
              <a:ln w="9525">
                <a:solidFill>
                  <a:schemeClr val="tx1"/>
                </a:solidFill>
              </a:ln>
              <a:effectLst/>
            </c:spPr>
            <c:extLst>
              <c:ext xmlns:c16="http://schemas.microsoft.com/office/drawing/2014/chart" uri="{C3380CC4-5D6E-409C-BE32-E72D297353CC}">
                <c16:uniqueId val="{00000009-6DB7-44D7-95E3-B15158FBBE73}"/>
              </c:ext>
            </c:extLst>
          </c:dPt>
          <c:dPt>
            <c:idx val="21"/>
            <c:invertIfNegative val="0"/>
            <c:bubble3D val="0"/>
            <c:spPr>
              <a:solidFill>
                <a:schemeClr val="accent6">
                  <a:lumMod val="20000"/>
                  <a:lumOff val="80000"/>
                </a:schemeClr>
              </a:solidFill>
              <a:ln>
                <a:solidFill>
                  <a:schemeClr val="tx1"/>
                </a:solidFill>
              </a:ln>
              <a:effectLst/>
            </c:spPr>
            <c:extLst>
              <c:ext xmlns:c16="http://schemas.microsoft.com/office/drawing/2014/chart" uri="{C3380CC4-5D6E-409C-BE32-E72D297353CC}">
                <c16:uniqueId val="{0000000D-9398-497C-ABAE-29737F19F261}"/>
              </c:ext>
            </c:extLst>
          </c:dPt>
          <c:dLbls>
            <c:numFmt formatCode="#,##0" sourceLinked="0"/>
            <c:spPr>
              <a:noFill/>
              <a:ln>
                <a:noFill/>
              </a:ln>
              <a:effectLst/>
            </c:spPr>
            <c:txPr>
              <a:bodyPr rot="0" spcFirstLastPara="1" vertOverflow="ellipsis" vert="horz" wrap="square" anchor="ctr" anchorCtr="1"/>
              <a:lstStyle/>
              <a:p>
                <a:pPr>
                  <a:defRPr sz="1100" b="1" i="0" u="none" strike="noStrike" kern="1200" baseline="0">
                    <a:solidFill>
                      <a:schemeClr val="tx1">
                        <a:lumMod val="75000"/>
                        <a:lumOff val="25000"/>
                      </a:schemeClr>
                    </a:solidFill>
                    <a:latin typeface="Arial Narrow" panose="020B0606020202030204" pitchFamily="34" charset="0"/>
                    <a:ea typeface="+mn-ea"/>
                    <a:cs typeface="Arial" panose="020B0604020202020204" pitchFamily="34" charset="0"/>
                  </a:defRPr>
                </a:pPr>
                <a:endParaRPr lang="cs-CZ"/>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'Aggregated (2)'!$AN$88:$AN$109</c:f>
              <c:strCache>
                <c:ptCount val="22"/>
                <c:pt idx="0">
                  <c:v>₁ Brusel</c:v>
                </c:pt>
                <c:pt idx="1">
                  <c:v>₂ Praha</c:v>
                </c:pt>
                <c:pt idx="2">
                  <c:v>₃ Sofia</c:v>
                </c:pt>
                <c:pt idx="3">
                  <c:v>₅ Lisabon</c:v>
                </c:pt>
                <c:pt idx="4">
                  <c:v>₇ Bukurešť</c:v>
                </c:pt>
                <c:pt idx="5">
                  <c:v>₁₇ Goteborg</c:v>
                </c:pt>
                <c:pt idx="6">
                  <c:v>₁₂ Stockholm</c:v>
                </c:pt>
                <c:pt idx="7">
                  <c:v>₁₆ Hamburk</c:v>
                </c:pt>
                <c:pt idx="8">
                  <c:v>₄ Budapešť</c:v>
                </c:pt>
                <c:pt idx="9">
                  <c:v>₁₈ Amsterdam</c:v>
                </c:pt>
                <c:pt idx="10">
                  <c:v>₁₉ Rotterdam</c:v>
                </c:pt>
                <c:pt idx="11">
                  <c:v>₁₅ Berlín</c:v>
                </c:pt>
                <c:pt idx="12">
                  <c:v>₂₁ Antverpy</c:v>
                </c:pt>
                <c:pt idx="13">
                  <c:v>₆ Madrid</c:v>
                </c:pt>
                <c:pt idx="14">
                  <c:v>₂₀ Mnichov</c:v>
                </c:pt>
                <c:pt idx="15">
                  <c:v>₁₄ Londýn</c:v>
                </c:pt>
                <c:pt idx="16">
                  <c:v>₁₁ Řím</c:v>
                </c:pt>
                <c:pt idx="17">
                  <c:v>₁₂ Paříž</c:v>
                </c:pt>
                <c:pt idx="18">
                  <c:v>₁₀ Milán</c:v>
                </c:pt>
                <c:pt idx="19">
                  <c:v>₉ Barcelona</c:v>
                </c:pt>
                <c:pt idx="20">
                  <c:v>₈ Brémy</c:v>
                </c:pt>
                <c:pt idx="21">
                  <c:v>PRŮMĚR</c:v>
                </c:pt>
              </c:strCache>
            </c:strRef>
          </c:cat>
          <c:val>
            <c:numRef>
              <c:f>'Aggregated (2)'!$AP$88:$AP$109</c:f>
              <c:numCache>
                <c:formatCode>0</c:formatCode>
                <c:ptCount val="22"/>
                <c:pt idx="0">
                  <c:v>97.32695554305009</c:v>
                </c:pt>
                <c:pt idx="1">
                  <c:v>96.273385636692822</c:v>
                </c:pt>
                <c:pt idx="2">
                  <c:v>93.739130434782609</c:v>
                </c:pt>
                <c:pt idx="3">
                  <c:v>87.022201876859697</c:v>
                </c:pt>
                <c:pt idx="4">
                  <c:v>86.207849640685467</c:v>
                </c:pt>
                <c:pt idx="5">
                  <c:v>64.777327935222672</c:v>
                </c:pt>
                <c:pt idx="6">
                  <c:v>72.848523340743085</c:v>
                </c:pt>
                <c:pt idx="7">
                  <c:v>70.898716119828819</c:v>
                </c:pt>
                <c:pt idx="8">
                  <c:v>89.464882943143806</c:v>
                </c:pt>
                <c:pt idx="9">
                  <c:v>63.354222620113397</c:v>
                </c:pt>
                <c:pt idx="10">
                  <c:v>46.711074104912576</c:v>
                </c:pt>
                <c:pt idx="11">
                  <c:v>71.290944123314077</c:v>
                </c:pt>
                <c:pt idx="12">
                  <c:v>40.963855421686745</c:v>
                </c:pt>
                <c:pt idx="13">
                  <c:v>86.671584901020537</c:v>
                </c:pt>
                <c:pt idx="14">
                  <c:v>42.705667276051187</c:v>
                </c:pt>
                <c:pt idx="15">
                  <c:v>72.127602054609355</c:v>
                </c:pt>
                <c:pt idx="16">
                  <c:v>78.300890297268751</c:v>
                </c:pt>
                <c:pt idx="17">
                  <c:v>74.662162162162161</c:v>
                </c:pt>
                <c:pt idx="18">
                  <c:v>78.859705317104428</c:v>
                </c:pt>
                <c:pt idx="19">
                  <c:v>81.739130434782609</c:v>
                </c:pt>
                <c:pt idx="20">
                  <c:v>82.305727836556002</c:v>
                </c:pt>
                <c:pt idx="21">
                  <c:v>80.242810160240708</c:v>
                </c:pt>
              </c:numCache>
            </c:numRef>
          </c:val>
          <c:extLst>
            <c:ext xmlns:c16="http://schemas.microsoft.com/office/drawing/2014/chart" uri="{C3380CC4-5D6E-409C-BE32-E72D297353CC}">
              <c16:uniqueId val="{0000000A-6DB7-44D7-95E3-B15158FBBE73}"/>
            </c:ext>
          </c:extLst>
        </c:ser>
        <c:ser>
          <c:idx val="2"/>
          <c:order val="2"/>
          <c:tx>
            <c:strRef>
              <c:f>'Aggregated (2)'!$AQ$87</c:f>
              <c:strCache>
                <c:ptCount val="1"/>
                <c:pt idx="0">
                  <c:v>Nevím</c:v>
                </c:pt>
              </c:strCache>
            </c:strRef>
          </c:tx>
          <c:spPr>
            <a:pattFill prst="dkDnDiag">
              <a:fgClr>
                <a:schemeClr val="bg1">
                  <a:lumMod val="75000"/>
                </a:schemeClr>
              </a:fgClr>
              <a:bgClr>
                <a:schemeClr val="bg1"/>
              </a:bgClr>
            </a:pattFill>
            <a:ln>
              <a:solidFill>
                <a:schemeClr val="tx1"/>
              </a:solidFill>
            </a:ln>
            <a:effectLst/>
          </c:spPr>
          <c:invertIfNegative val="0"/>
          <c:dLbls>
            <c:dLbl>
              <c:idx val="10"/>
              <c:layout>
                <c:manualLayout>
                  <c:x val="2.1584663461693467E-5"/>
                  <c:y val="-4.3173843004480818E-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9398-497C-ABAE-29737F19F261}"/>
                </c:ext>
              </c:extLst>
            </c:dLbl>
            <c:dLbl>
              <c:idx val="19"/>
              <c:layout>
                <c:manualLayout>
                  <c:x val="-1.9917944342676469E-3"/>
                  <c:y val="-7.4733087355765684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6DB7-44D7-95E3-B15158FBBE73}"/>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Arial Narrow" panose="020B0606020202030204" pitchFamily="34" charset="0"/>
                    <a:ea typeface="+mn-ea"/>
                    <a:cs typeface="Arial" panose="020B0604020202020204" pitchFamily="34" charset="0"/>
                  </a:defRPr>
                </a:pPr>
                <a:endParaRPr lang="cs-CZ"/>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'Aggregated (2)'!$AN$88:$AN$109</c:f>
              <c:strCache>
                <c:ptCount val="22"/>
                <c:pt idx="0">
                  <c:v>₁ Brusel</c:v>
                </c:pt>
                <c:pt idx="1">
                  <c:v>₂ Praha</c:v>
                </c:pt>
                <c:pt idx="2">
                  <c:v>₃ Sofia</c:v>
                </c:pt>
                <c:pt idx="3">
                  <c:v>₅ Lisabon</c:v>
                </c:pt>
                <c:pt idx="4">
                  <c:v>₇ Bukurešť</c:v>
                </c:pt>
                <c:pt idx="5">
                  <c:v>₁₇ Goteborg</c:v>
                </c:pt>
                <c:pt idx="6">
                  <c:v>₁₂ Stockholm</c:v>
                </c:pt>
                <c:pt idx="7">
                  <c:v>₁₆ Hamburk</c:v>
                </c:pt>
                <c:pt idx="8">
                  <c:v>₄ Budapešť</c:v>
                </c:pt>
                <c:pt idx="9">
                  <c:v>₁₈ Amsterdam</c:v>
                </c:pt>
                <c:pt idx="10">
                  <c:v>₁₉ Rotterdam</c:v>
                </c:pt>
                <c:pt idx="11">
                  <c:v>₁₅ Berlín</c:v>
                </c:pt>
                <c:pt idx="12">
                  <c:v>₂₁ Antverpy</c:v>
                </c:pt>
                <c:pt idx="13">
                  <c:v>₆ Madrid</c:v>
                </c:pt>
                <c:pt idx="14">
                  <c:v>₂₀ Mnichov</c:v>
                </c:pt>
                <c:pt idx="15">
                  <c:v>₁₄ Londýn</c:v>
                </c:pt>
                <c:pt idx="16">
                  <c:v>₁₁ Řím</c:v>
                </c:pt>
                <c:pt idx="17">
                  <c:v>₁₂ Paříž</c:v>
                </c:pt>
                <c:pt idx="18">
                  <c:v>₁₀ Milán</c:v>
                </c:pt>
                <c:pt idx="19">
                  <c:v>₉ Barcelona</c:v>
                </c:pt>
                <c:pt idx="20">
                  <c:v>₈ Brémy</c:v>
                </c:pt>
                <c:pt idx="21">
                  <c:v>PRŮMĚR</c:v>
                </c:pt>
              </c:strCache>
            </c:strRef>
          </c:cat>
          <c:val>
            <c:numRef>
              <c:f>'Aggregated (2)'!$AQ$88:$AQ$109</c:f>
              <c:numCache>
                <c:formatCode>0</c:formatCode>
                <c:ptCount val="22"/>
                <c:pt idx="10">
                  <c:v>19.775187343880098</c:v>
                </c:pt>
                <c:pt idx="11" formatCode="0.0">
                  <c:v>0.96339113680154131</c:v>
                </c:pt>
                <c:pt idx="15" formatCode="0.0">
                  <c:v>0.56772100567721007</c:v>
                </c:pt>
                <c:pt idx="21" formatCode="0.0">
                  <c:v>0.61927086977818213</c:v>
                </c:pt>
              </c:numCache>
            </c:numRef>
          </c:val>
          <c:extLst>
            <c:ext xmlns:c16="http://schemas.microsoft.com/office/drawing/2014/chart" uri="{C3380CC4-5D6E-409C-BE32-E72D297353CC}">
              <c16:uniqueId val="{0000000B-6DB7-44D7-95E3-B15158FBBE73}"/>
            </c:ext>
          </c:extLst>
        </c:ser>
        <c:dLbls>
          <c:showLegendKey val="0"/>
          <c:showVal val="0"/>
          <c:showCatName val="0"/>
          <c:showSerName val="0"/>
          <c:showPercent val="0"/>
          <c:showBubbleSize val="0"/>
        </c:dLbls>
        <c:gapWidth val="30"/>
        <c:overlap val="100"/>
        <c:axId val="105974192"/>
        <c:axId val="105966704"/>
      </c:barChart>
      <c:catAx>
        <c:axId val="105974192"/>
        <c:scaling>
          <c:orientation val="minMax"/>
        </c:scaling>
        <c:delete val="0"/>
        <c:axPos val="b"/>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cs-CZ"/>
          </a:p>
        </c:txPr>
        <c:crossAx val="105966704"/>
        <c:crosses val="autoZero"/>
        <c:auto val="1"/>
        <c:lblAlgn val="ctr"/>
        <c:lblOffset val="100"/>
        <c:noMultiLvlLbl val="0"/>
      </c:catAx>
      <c:valAx>
        <c:axId val="105966704"/>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cs-CZ"/>
          </a:p>
        </c:txPr>
        <c:crossAx val="10597419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cs-CZ"/>
        </a:p>
      </c:txPr>
    </c:legend>
    <c:plotVisOnly val="1"/>
    <c:dispBlanksAs val="gap"/>
    <c:showDLblsOverMax val="0"/>
  </c:chart>
  <c:spPr>
    <a:solidFill>
      <a:schemeClr val="bg1"/>
    </a:solidFill>
    <a:ln w="9525" cap="flat" cmpd="sng" algn="ctr">
      <a:noFill/>
      <a:round/>
    </a:ln>
    <a:effectLst/>
  </c:spPr>
  <c:txPr>
    <a:bodyPr/>
    <a:lstStyle/>
    <a:p>
      <a:pPr>
        <a:defRPr>
          <a:latin typeface="Arial" panose="020B0604020202020204" pitchFamily="34" charset="0"/>
          <a:cs typeface="Arial" panose="020B0604020202020204" pitchFamily="34" charset="0"/>
        </a:defRPr>
      </a:pPr>
      <a:endParaRPr lang="cs-CZ"/>
    </a:p>
  </c:txPr>
  <c:printSettings>
    <c:headerFooter/>
    <c:pageMargins b="0.75" l="0.7" r="0.7" t="0.75" header="0.3" footer="0.3"/>
    <c:pageSetup orientation="portrait"/>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noFill/>
            <a:ln>
              <a:solidFill>
                <a:schemeClr val="tx1"/>
              </a:solidFill>
            </a:ln>
            <a:effectLst/>
          </c:spPr>
          <c:invertIfNegative val="0"/>
          <c:dPt>
            <c:idx val="1"/>
            <c:invertIfNegative val="0"/>
            <c:bubble3D val="0"/>
            <c:spPr>
              <a:pattFill prst="zigZag">
                <a:fgClr>
                  <a:schemeClr val="bg1">
                    <a:lumMod val="75000"/>
                  </a:schemeClr>
                </a:fgClr>
                <a:bgClr>
                  <a:schemeClr val="bg1"/>
                </a:bgClr>
              </a:pattFill>
              <a:ln>
                <a:solidFill>
                  <a:srgbClr val="FF0000"/>
                </a:solidFill>
              </a:ln>
              <a:effectLst/>
            </c:spPr>
            <c:extLst>
              <c:ext xmlns:c16="http://schemas.microsoft.com/office/drawing/2014/chart" uri="{C3380CC4-5D6E-409C-BE32-E72D297353CC}">
                <c16:uniqueId val="{00000001-6A6F-4C3A-9070-7690858FB4D3}"/>
              </c:ext>
            </c:extLst>
          </c:dPt>
          <c:dPt>
            <c:idx val="21"/>
            <c:invertIfNegative val="0"/>
            <c:bubble3D val="0"/>
            <c:spPr>
              <a:solidFill>
                <a:schemeClr val="accent6">
                  <a:lumMod val="20000"/>
                  <a:lumOff val="80000"/>
                </a:schemeClr>
              </a:solidFill>
              <a:ln>
                <a:solidFill>
                  <a:schemeClr val="tx1"/>
                </a:solidFill>
              </a:ln>
              <a:effectLst/>
            </c:spPr>
            <c:extLst>
              <c:ext xmlns:c16="http://schemas.microsoft.com/office/drawing/2014/chart" uri="{C3380CC4-5D6E-409C-BE32-E72D297353CC}">
                <c16:uniqueId val="{00000000-6A6F-4C3A-9070-7690858FB4D3}"/>
              </c:ext>
            </c:extLst>
          </c:dPt>
          <c:dLbls>
            <c:spPr>
              <a:solidFill>
                <a:schemeClr val="bg1">
                  <a:alpha val="70000"/>
                </a:schemeClr>
              </a:solid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rial Narrow" panose="020B0606020202030204" pitchFamily="34" charset="0"/>
                    <a:ea typeface="+mn-ea"/>
                    <a:cs typeface="Arial" panose="020B0604020202020204" pitchFamily="34" charset="0"/>
                  </a:defRPr>
                </a:pPr>
                <a:endParaRPr lang="cs-CZ"/>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errBars>
            <c:errBarType val="both"/>
            <c:errValType val="cust"/>
            <c:noEndCap val="0"/>
            <c:plus>
              <c:numRef>
                <c:f>'Aggregated (2)'!$R$115:$R$136</c:f>
                <c:numCache>
                  <c:formatCode>General</c:formatCode>
                  <c:ptCount val="22"/>
                  <c:pt idx="0">
                    <c:v>2.3340222891654103</c:v>
                  </c:pt>
                  <c:pt idx="1">
                    <c:v>5.9529040404955342</c:v>
                  </c:pt>
                  <c:pt idx="2">
                    <c:v>2.3636704852954353</c:v>
                  </c:pt>
                  <c:pt idx="3">
                    <c:v>2.831353554476852</c:v>
                  </c:pt>
                  <c:pt idx="4">
                    <c:v>1.9641616445728975</c:v>
                  </c:pt>
                  <c:pt idx="5">
                    <c:v>1.3694835673854944</c:v>
                  </c:pt>
                  <c:pt idx="6">
                    <c:v>2.8199320101443348</c:v>
                  </c:pt>
                  <c:pt idx="7">
                    <c:v>2.5645581630175815</c:v>
                  </c:pt>
                  <c:pt idx="8">
                    <c:v>3.5288790545802784</c:v>
                  </c:pt>
                  <c:pt idx="9">
                    <c:v>6.6225072526215873</c:v>
                  </c:pt>
                  <c:pt idx="10">
                    <c:v>4.4442784009295284</c:v>
                  </c:pt>
                  <c:pt idx="11">
                    <c:v>3.7843216645261695</c:v>
                  </c:pt>
                  <c:pt idx="12">
                    <c:v>1.1786262730818944</c:v>
                  </c:pt>
                  <c:pt idx="13">
                    <c:v>4.0941546536775499</c:v>
                  </c:pt>
                  <c:pt idx="14">
                    <c:v>4.4373710570904237</c:v>
                  </c:pt>
                  <c:pt idx="15">
                    <c:v>4.3314175258691812</c:v>
                  </c:pt>
                  <c:pt idx="16">
                    <c:v>3.0553214710434693</c:v>
                  </c:pt>
                  <c:pt idx="17">
                    <c:v>2.467135136557177</c:v>
                  </c:pt>
                  <c:pt idx="18">
                    <c:v>4.6162091278486796</c:v>
                  </c:pt>
                  <c:pt idx="19">
                    <c:v>5.2190521176161706</c:v>
                  </c:pt>
                  <c:pt idx="20">
                    <c:v>5.4950080922706031</c:v>
                  </c:pt>
                  <c:pt idx="21">
                    <c:v>3.5940175039174398</c:v>
                  </c:pt>
                </c:numCache>
              </c:numRef>
            </c:plus>
            <c:minus>
              <c:numRef>
                <c:f>'Aggregated (2)'!$S$115:$S$136</c:f>
                <c:numCache>
                  <c:formatCode>General</c:formatCode>
                  <c:ptCount val="22"/>
                  <c:pt idx="0">
                    <c:v>2.3340222891654103</c:v>
                  </c:pt>
                  <c:pt idx="1">
                    <c:v>5.9529040404955342</c:v>
                  </c:pt>
                  <c:pt idx="2">
                    <c:v>2.3636704852954353</c:v>
                  </c:pt>
                  <c:pt idx="3">
                    <c:v>2.831353554476852</c:v>
                  </c:pt>
                  <c:pt idx="4">
                    <c:v>1.9641616445728975</c:v>
                  </c:pt>
                  <c:pt idx="5">
                    <c:v>1.3694835673854944</c:v>
                  </c:pt>
                  <c:pt idx="6">
                    <c:v>2.8199320101443348</c:v>
                  </c:pt>
                  <c:pt idx="7">
                    <c:v>2.5645581630175815</c:v>
                  </c:pt>
                  <c:pt idx="8">
                    <c:v>3.5288790545802784</c:v>
                  </c:pt>
                  <c:pt idx="9">
                    <c:v>6.6225072526215873</c:v>
                  </c:pt>
                  <c:pt idx="10">
                    <c:v>4.4442784009295284</c:v>
                  </c:pt>
                  <c:pt idx="11">
                    <c:v>3.7843216645261695</c:v>
                  </c:pt>
                  <c:pt idx="12">
                    <c:v>1.1786262730818944</c:v>
                  </c:pt>
                  <c:pt idx="13">
                    <c:v>4.0941546536775499</c:v>
                  </c:pt>
                  <c:pt idx="14">
                    <c:v>4.4373710570904237</c:v>
                  </c:pt>
                  <c:pt idx="15">
                    <c:v>4.3314175258691812</c:v>
                  </c:pt>
                  <c:pt idx="16">
                    <c:v>3.0553214710434693</c:v>
                  </c:pt>
                  <c:pt idx="17">
                    <c:v>2.467135136557177</c:v>
                  </c:pt>
                  <c:pt idx="18">
                    <c:v>4.6162091278486796</c:v>
                  </c:pt>
                  <c:pt idx="19">
                    <c:v>5.2190521176161706</c:v>
                  </c:pt>
                  <c:pt idx="20">
                    <c:v>5.4950080922706031</c:v>
                  </c:pt>
                  <c:pt idx="21">
                    <c:v>3.5940175039174398</c:v>
                  </c:pt>
                </c:numCache>
              </c:numRef>
            </c:minus>
            <c:spPr>
              <a:noFill/>
              <a:ln w="9525" cap="flat" cmpd="sng" algn="ctr">
                <a:solidFill>
                  <a:srgbClr val="FF0000"/>
                </a:solidFill>
                <a:round/>
              </a:ln>
              <a:effectLst/>
            </c:spPr>
          </c:errBars>
          <c:cat>
            <c:strRef>
              <c:f>'Aggregated (2)'!$P$115:$P$136</c:f>
              <c:strCache>
                <c:ptCount val="22"/>
                <c:pt idx="0">
                  <c:v>₈ Brusel</c:v>
                </c:pt>
                <c:pt idx="1">
                  <c:v>₁₉ Praha</c:v>
                </c:pt>
                <c:pt idx="2">
                  <c:v>₂ Sofia</c:v>
                </c:pt>
                <c:pt idx="3">
                  <c:v>₉ Lisabon</c:v>
                </c:pt>
                <c:pt idx="4">
                  <c:v>₄ Bukurešť</c:v>
                </c:pt>
                <c:pt idx="5">
                  <c:v>₁₆ Goteborg</c:v>
                </c:pt>
                <c:pt idx="6">
                  <c:v>₁₂ Stockholm</c:v>
                </c:pt>
                <c:pt idx="7">
                  <c:v>₁₁ Hamburk</c:v>
                </c:pt>
                <c:pt idx="8">
                  <c:v>₁₀ Budapešť</c:v>
                </c:pt>
                <c:pt idx="9">
                  <c:v>₁₂ Amsterdam</c:v>
                </c:pt>
                <c:pt idx="10">
                  <c:v>₂₀ Rotterdam</c:v>
                </c:pt>
                <c:pt idx="11">
                  <c:v>₁₅ Berlín</c:v>
                </c:pt>
                <c:pt idx="12">
                  <c:v>₁₈ Antverpy</c:v>
                </c:pt>
                <c:pt idx="13">
                  <c:v>₃ Madrid</c:v>
                </c:pt>
                <c:pt idx="14">
                  <c:v>₇ Mnichov</c:v>
                </c:pt>
                <c:pt idx="15">
                  <c:v>₂₁ Londýn</c:v>
                </c:pt>
                <c:pt idx="16">
                  <c:v>₁ Řím</c:v>
                </c:pt>
                <c:pt idx="17">
                  <c:v>₆ Paříž</c:v>
                </c:pt>
                <c:pt idx="18">
                  <c:v>₅ Milán</c:v>
                </c:pt>
                <c:pt idx="19">
                  <c:v>₁₄ Barcelona</c:v>
                </c:pt>
                <c:pt idx="20">
                  <c:v>₁₇ Brémy</c:v>
                </c:pt>
                <c:pt idx="21">
                  <c:v>PRŮMĚR</c:v>
                </c:pt>
              </c:strCache>
            </c:strRef>
          </c:cat>
          <c:val>
            <c:numRef>
              <c:f>'Aggregated (2)'!$Q$115:$Q$136</c:f>
              <c:numCache>
                <c:formatCode>0.0</c:formatCode>
                <c:ptCount val="22"/>
                <c:pt idx="0">
                  <c:v>5.3524096385542173</c:v>
                </c:pt>
                <c:pt idx="1">
                  <c:v>8.4005069708491753</c:v>
                </c:pt>
                <c:pt idx="2">
                  <c:v>6.5155807365439093</c:v>
                </c:pt>
                <c:pt idx="3">
                  <c:v>6.1622002820874471</c:v>
                </c:pt>
                <c:pt idx="4">
                  <c:v>4.741808650065531</c:v>
                </c:pt>
                <c:pt idx="5">
                  <c:v>2.2252252252252251</c:v>
                </c:pt>
                <c:pt idx="6">
                  <c:v>5.2747068676716919</c:v>
                </c:pt>
                <c:pt idx="7">
                  <c:v>5.2706766917293235</c:v>
                </c:pt>
                <c:pt idx="8">
                  <c:v>7.3025780189959297</c:v>
                </c:pt>
                <c:pt idx="9">
                  <c:v>12.010752688172044</c:v>
                </c:pt>
                <c:pt idx="10">
                  <c:v>5.6121495327102799</c:v>
                </c:pt>
                <c:pt idx="11">
                  <c:v>6.6680942184154173</c:v>
                </c:pt>
                <c:pt idx="12">
                  <c:v>1.8444444444444446</c:v>
                </c:pt>
                <c:pt idx="13">
                  <c:v>10.413572343149808</c:v>
                </c:pt>
                <c:pt idx="14">
                  <c:v>10.243445692883896</c:v>
                </c:pt>
                <c:pt idx="15">
                  <c:v>5.2025316455696204</c:v>
                </c:pt>
                <c:pt idx="16">
                  <c:v>9.3075842696629216</c:v>
                </c:pt>
                <c:pt idx="17">
                  <c:v>5.854140914709518</c:v>
                </c:pt>
                <c:pt idx="18">
                  <c:v>11.070921985815604</c:v>
                </c:pt>
                <c:pt idx="19">
                  <c:v>9.367977528089888</c:v>
                </c:pt>
                <c:pt idx="20">
                  <c:v>8.7852564102564106</c:v>
                </c:pt>
                <c:pt idx="21">
                  <c:v>7.029836416933442</c:v>
                </c:pt>
              </c:numCache>
            </c:numRef>
          </c:val>
          <c:extLst>
            <c:ext xmlns:c16="http://schemas.microsoft.com/office/drawing/2014/chart" uri="{C3380CC4-5D6E-409C-BE32-E72D297353CC}">
              <c16:uniqueId val="{00000000-8175-451C-9DE0-DF69C98A1550}"/>
            </c:ext>
          </c:extLst>
        </c:ser>
        <c:dLbls>
          <c:showLegendKey val="0"/>
          <c:showVal val="0"/>
          <c:showCatName val="0"/>
          <c:showSerName val="0"/>
          <c:showPercent val="0"/>
          <c:showBubbleSize val="0"/>
        </c:dLbls>
        <c:gapWidth val="150"/>
        <c:axId val="155175887"/>
        <c:axId val="1538660175"/>
      </c:barChart>
      <c:lineChart>
        <c:grouping val="standard"/>
        <c:varyColors val="0"/>
        <c:ser>
          <c:idx val="1"/>
          <c:order val="1"/>
          <c:spPr>
            <a:ln w="28575" cap="rnd">
              <a:noFill/>
              <a:round/>
            </a:ln>
            <a:effectLst/>
          </c:spPr>
          <c:marker>
            <c:symbol val="triangle"/>
            <c:size val="5"/>
            <c:spPr>
              <a:noFill/>
              <a:ln w="9525">
                <a:solidFill>
                  <a:srgbClr val="C00000">
                    <a:alpha val="20000"/>
                  </a:srgbClr>
                </a:solidFill>
              </a:ln>
              <a:effectLst/>
            </c:spPr>
          </c:marker>
          <c:dLbls>
            <c:spPr>
              <a:noFill/>
              <a:ln>
                <a:noFill/>
              </a:ln>
              <a:effectLst/>
            </c:spPr>
            <c:txPr>
              <a:bodyPr rot="0" spcFirstLastPara="1" vertOverflow="ellipsis" vert="horz" wrap="square" anchor="ctr" anchorCtr="1"/>
              <a:lstStyle/>
              <a:p>
                <a:pPr>
                  <a:defRPr sz="800" b="0" i="1" u="none" strike="noStrike" kern="1200" baseline="0">
                    <a:solidFill>
                      <a:schemeClr val="tx1">
                        <a:lumMod val="75000"/>
                        <a:lumOff val="25000"/>
                      </a:schemeClr>
                    </a:solidFill>
                    <a:latin typeface="Arial Narrow" panose="020B0606020202030204" pitchFamily="34" charset="0"/>
                    <a:ea typeface="+mn-ea"/>
                    <a:cs typeface="Arial" panose="020B0604020202020204" pitchFamily="34" charset="0"/>
                  </a:defRPr>
                </a:pPr>
                <a:endParaRPr lang="cs-CZ"/>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'Aggregated (2)'!$T$115:$T$136</c:f>
              <c:numCache>
                <c:formatCode>0%</c:formatCode>
                <c:ptCount val="22"/>
                <c:pt idx="0">
                  <c:v>0.43606944288290161</c:v>
                </c:pt>
                <c:pt idx="1">
                  <c:v>0.70863628363774545</c:v>
                </c:pt>
                <c:pt idx="2">
                  <c:v>0.36277203535186464</c:v>
                </c:pt>
                <c:pt idx="3">
                  <c:v>0.45947119938752301</c:v>
                </c:pt>
                <c:pt idx="4">
                  <c:v>0.41422203836625782</c:v>
                </c:pt>
                <c:pt idx="5">
                  <c:v>0.61543593514084971</c:v>
                </c:pt>
                <c:pt idx="6">
                  <c:v>0.53461397588319082</c:v>
                </c:pt>
                <c:pt idx="7">
                  <c:v>0.48657094961674513</c:v>
                </c:pt>
                <c:pt idx="8">
                  <c:v>0.48323743278068843</c:v>
                </c:pt>
                <c:pt idx="9">
                  <c:v>0.551381534909407</c:v>
                </c:pt>
                <c:pt idx="10">
                  <c:v>0.7919030622805322</c:v>
                </c:pt>
                <c:pt idx="11">
                  <c:v>0.56752672361391177</c:v>
                </c:pt>
                <c:pt idx="12">
                  <c:v>0.63901424444199084</c:v>
                </c:pt>
                <c:pt idx="13">
                  <c:v>0.39315563562303785</c:v>
                </c:pt>
                <c:pt idx="14">
                  <c:v>0.43319125127720037</c:v>
                </c:pt>
                <c:pt idx="15">
                  <c:v>0.83255957309894235</c:v>
                </c:pt>
                <c:pt idx="16">
                  <c:v>0.32826148896679497</c:v>
                </c:pt>
                <c:pt idx="17">
                  <c:v>0.42143419034517654</c:v>
                </c:pt>
                <c:pt idx="18">
                  <c:v>0.4169670000170812</c:v>
                </c:pt>
                <c:pt idx="19">
                  <c:v>0.55711620805737827</c:v>
                </c:pt>
                <c:pt idx="20">
                  <c:v>0.62548067303481503</c:v>
                </c:pt>
                <c:pt idx="21">
                  <c:v>0.51125193969808236</c:v>
                </c:pt>
              </c:numCache>
            </c:numRef>
          </c:val>
          <c:smooth val="0"/>
          <c:extLst>
            <c:ext xmlns:c16="http://schemas.microsoft.com/office/drawing/2014/chart" uri="{C3380CC4-5D6E-409C-BE32-E72D297353CC}">
              <c16:uniqueId val="{00000001-8175-451C-9DE0-DF69C98A1550}"/>
            </c:ext>
          </c:extLst>
        </c:ser>
        <c:dLbls>
          <c:showLegendKey val="0"/>
          <c:showVal val="0"/>
          <c:showCatName val="0"/>
          <c:showSerName val="0"/>
          <c:showPercent val="0"/>
          <c:showBubbleSize val="0"/>
        </c:dLbls>
        <c:marker val="1"/>
        <c:smooth val="0"/>
        <c:axId val="155172047"/>
        <c:axId val="668709839"/>
      </c:lineChart>
      <c:catAx>
        <c:axId val="155175887"/>
        <c:scaling>
          <c:orientation val="minMax"/>
        </c:scaling>
        <c:delete val="0"/>
        <c:axPos val="b"/>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cs-CZ"/>
          </a:p>
        </c:txPr>
        <c:crossAx val="1538660175"/>
        <c:crosses val="autoZero"/>
        <c:auto val="1"/>
        <c:lblAlgn val="ctr"/>
        <c:lblOffset val="100"/>
        <c:noMultiLvlLbl val="0"/>
      </c:catAx>
      <c:valAx>
        <c:axId val="1538660175"/>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cs-CZ"/>
          </a:p>
        </c:txPr>
        <c:crossAx val="155175887"/>
        <c:crosses val="autoZero"/>
        <c:crossBetween val="between"/>
      </c:valAx>
      <c:valAx>
        <c:axId val="668709839"/>
        <c:scaling>
          <c:orientation val="minMax"/>
          <c:max val="1.05"/>
          <c:min val="-3"/>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500" b="0" i="0" u="none" strike="noStrike" kern="1200" baseline="0">
                <a:solidFill>
                  <a:schemeClr val="bg1"/>
                </a:solidFill>
                <a:latin typeface="Arial" panose="020B0604020202020204" pitchFamily="34" charset="0"/>
                <a:ea typeface="+mn-ea"/>
                <a:cs typeface="Arial" panose="020B0604020202020204" pitchFamily="34" charset="0"/>
              </a:defRPr>
            </a:pPr>
            <a:endParaRPr lang="cs-CZ"/>
          </a:p>
        </c:txPr>
        <c:crossAx val="155172047"/>
        <c:crosses val="max"/>
        <c:crossBetween val="between"/>
      </c:valAx>
      <c:catAx>
        <c:axId val="155172047"/>
        <c:scaling>
          <c:orientation val="minMax"/>
        </c:scaling>
        <c:delete val="1"/>
        <c:axPos val="b"/>
        <c:majorTickMark val="out"/>
        <c:minorTickMark val="none"/>
        <c:tickLblPos val="nextTo"/>
        <c:crossAx val="668709839"/>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latin typeface="Arial" panose="020B0604020202020204" pitchFamily="34" charset="0"/>
          <a:cs typeface="Arial" panose="020B0604020202020204" pitchFamily="34" charset="0"/>
        </a:defRPr>
      </a:pPr>
      <a:endParaRPr lang="cs-CZ"/>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'Aggregated (2)'!$S$167</c:f>
              <c:strCache>
                <c:ptCount val="1"/>
                <c:pt idx="0">
                  <c:v>Mean</c:v>
                </c:pt>
              </c:strCache>
            </c:strRef>
          </c:tx>
          <c:spPr>
            <a:noFill/>
            <a:ln>
              <a:solidFill>
                <a:schemeClr val="tx1"/>
              </a:solid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cs-CZ"/>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errBars>
            <c:errBarType val="both"/>
            <c:errValType val="cust"/>
            <c:noEndCap val="0"/>
            <c:plus>
              <c:numRef>
                <c:f>'Aggregated (2)'!$T$168:$T$189</c:f>
                <c:numCache>
                  <c:formatCode>General</c:formatCode>
                  <c:ptCount val="22"/>
                  <c:pt idx="0">
                    <c:v>13.969931306278077</c:v>
                  </c:pt>
                  <c:pt idx="1">
                    <c:v>7.125672548537028</c:v>
                  </c:pt>
                  <c:pt idx="2">
                    <c:v>8.8238842143438134</c:v>
                  </c:pt>
                  <c:pt idx="3">
                    <c:v>9.0224212438956553</c:v>
                  </c:pt>
                  <c:pt idx="4">
                    <c:v>6.7988019671239899</c:v>
                  </c:pt>
                  <c:pt idx="5">
                    <c:v>6.3109715284547869</c:v>
                  </c:pt>
                  <c:pt idx="6">
                    <c:v>9.0481658978852604</c:v>
                  </c:pt>
                  <c:pt idx="7">
                    <c:v>11.324473741306416</c:v>
                  </c:pt>
                  <c:pt idx="8">
                    <c:v>8.0538404283655822</c:v>
                  </c:pt>
                  <c:pt idx="9">
                    <c:v>21.245268315621264</c:v>
                  </c:pt>
                  <c:pt idx="10">
                    <c:v>24.932825901583787</c:v>
                  </c:pt>
                  <c:pt idx="11">
                    <c:v>9.0938481833802935</c:v>
                  </c:pt>
                  <c:pt idx="12">
                    <c:v>6.7261197897013876</c:v>
                  </c:pt>
                  <c:pt idx="13">
                    <c:v>9.2171319456502943</c:v>
                  </c:pt>
                  <c:pt idx="14">
                    <c:v>8.9273318770604781</c:v>
                  </c:pt>
                  <c:pt idx="15">
                    <c:v>20.663889700877615</c:v>
                  </c:pt>
                  <c:pt idx="16">
                    <c:v>13.132244586489572</c:v>
                  </c:pt>
                  <c:pt idx="17">
                    <c:v>9.6363547260837858</c:v>
                  </c:pt>
                  <c:pt idx="18">
                    <c:v>9.5660139740918417</c:v>
                  </c:pt>
                  <c:pt idx="19">
                    <c:v>9.2300726467353282</c:v>
                  </c:pt>
                  <c:pt idx="20">
                    <c:v>18.603466951363341</c:v>
                  </c:pt>
                  <c:pt idx="21">
                    <c:v>11.497749117849029</c:v>
                  </c:pt>
                </c:numCache>
              </c:numRef>
            </c:plus>
            <c:minus>
              <c:numRef>
                <c:f>'Aggregated (2)'!$T$168:$T$189</c:f>
                <c:numCache>
                  <c:formatCode>General</c:formatCode>
                  <c:ptCount val="22"/>
                  <c:pt idx="0">
                    <c:v>13.969931306278077</c:v>
                  </c:pt>
                  <c:pt idx="1">
                    <c:v>7.125672548537028</c:v>
                  </c:pt>
                  <c:pt idx="2">
                    <c:v>8.8238842143438134</c:v>
                  </c:pt>
                  <c:pt idx="3">
                    <c:v>9.0224212438956553</c:v>
                  </c:pt>
                  <c:pt idx="4">
                    <c:v>6.7988019671239899</c:v>
                  </c:pt>
                  <c:pt idx="5">
                    <c:v>6.3109715284547869</c:v>
                  </c:pt>
                  <c:pt idx="6">
                    <c:v>9.0481658978852604</c:v>
                  </c:pt>
                  <c:pt idx="7">
                    <c:v>11.324473741306416</c:v>
                  </c:pt>
                  <c:pt idx="8">
                    <c:v>8.0538404283655822</c:v>
                  </c:pt>
                  <c:pt idx="9">
                    <c:v>21.245268315621264</c:v>
                  </c:pt>
                  <c:pt idx="10">
                    <c:v>24.932825901583787</c:v>
                  </c:pt>
                  <c:pt idx="11">
                    <c:v>9.0938481833802935</c:v>
                  </c:pt>
                  <c:pt idx="12">
                    <c:v>6.7261197897013876</c:v>
                  </c:pt>
                  <c:pt idx="13">
                    <c:v>9.2171319456502943</c:v>
                  </c:pt>
                  <c:pt idx="14">
                    <c:v>8.9273318770604781</c:v>
                  </c:pt>
                  <c:pt idx="15">
                    <c:v>20.663889700877615</c:v>
                  </c:pt>
                  <c:pt idx="16">
                    <c:v>13.132244586489572</c:v>
                  </c:pt>
                  <c:pt idx="17">
                    <c:v>9.6363547260837858</c:v>
                  </c:pt>
                  <c:pt idx="18">
                    <c:v>9.5660139740918417</c:v>
                  </c:pt>
                  <c:pt idx="19">
                    <c:v>9.2300726467353282</c:v>
                  </c:pt>
                  <c:pt idx="20">
                    <c:v>18.603466951363341</c:v>
                  </c:pt>
                  <c:pt idx="21">
                    <c:v>11.497749117849029</c:v>
                  </c:pt>
                </c:numCache>
              </c:numRef>
            </c:minus>
            <c:spPr>
              <a:ln>
                <a:solidFill>
                  <a:srgbClr val="FF0000"/>
                </a:solidFill>
              </a:ln>
            </c:spPr>
          </c:errBars>
          <c:cat>
            <c:strRef>
              <c:f>'Aggregated (2)'!$R$168:$R$189</c:f>
              <c:strCache>
                <c:ptCount val="22"/>
                <c:pt idx="0">
                  <c:v>₅ Brusel</c:v>
                </c:pt>
                <c:pt idx="1">
                  <c:v>₁₆ Praha</c:v>
                </c:pt>
                <c:pt idx="2">
                  <c:v>₁₇ Sofia</c:v>
                </c:pt>
                <c:pt idx="3">
                  <c:v>₁₁ Lisabon</c:v>
                </c:pt>
                <c:pt idx="4">
                  <c:v>₁₈ Bukurešť</c:v>
                </c:pt>
                <c:pt idx="5">
                  <c:v>₂₁ Goteborg</c:v>
                </c:pt>
                <c:pt idx="6">
                  <c:v>₁₂ Stockholm</c:v>
                </c:pt>
                <c:pt idx="7">
                  <c:v>₆ Hamburk</c:v>
                </c:pt>
                <c:pt idx="8">
                  <c:v>₂₀ Budapešť</c:v>
                </c:pt>
                <c:pt idx="9">
                  <c:v>₄ Amsterdam</c:v>
                </c:pt>
                <c:pt idx="10">
                  <c:v>₁ Rotterdam</c:v>
                </c:pt>
                <c:pt idx="11">
                  <c:v>₈ Berlín</c:v>
                </c:pt>
                <c:pt idx="12">
                  <c:v>₁₉ Antverpy</c:v>
                </c:pt>
                <c:pt idx="13">
                  <c:v>₁₃ Madrid</c:v>
                </c:pt>
                <c:pt idx="14">
                  <c:v>₉ Mnichov</c:v>
                </c:pt>
                <c:pt idx="15">
                  <c:v>₂ Londýn</c:v>
                </c:pt>
                <c:pt idx="16">
                  <c:v>₁₀ Řím</c:v>
                </c:pt>
                <c:pt idx="17">
                  <c:v>₁₄ Paříž</c:v>
                </c:pt>
                <c:pt idx="18">
                  <c:v>₇ Milán</c:v>
                </c:pt>
                <c:pt idx="19">
                  <c:v>₁₅ Barcelona</c:v>
                </c:pt>
                <c:pt idx="20">
                  <c:v>₃ Brémy</c:v>
                </c:pt>
                <c:pt idx="21">
                  <c:v>PRŮMĚR</c:v>
                </c:pt>
              </c:strCache>
            </c:strRef>
          </c:cat>
          <c:val>
            <c:numRef>
              <c:f>'Aggregated (2)'!$S$168:$S$189</c:f>
              <c:numCache>
                <c:formatCode>0.00</c:formatCode>
                <c:ptCount val="22"/>
                <c:pt idx="0">
                  <c:v>182.91482112436117</c:v>
                </c:pt>
                <c:pt idx="1">
                  <c:v>53.630338733431515</c:v>
                </c:pt>
                <c:pt idx="2">
                  <c:v>66.208924949290065</c:v>
                </c:pt>
                <c:pt idx="3">
                  <c:v>89.420588235294119</c:v>
                </c:pt>
                <c:pt idx="4">
                  <c:v>48.381097560975611</c:v>
                </c:pt>
                <c:pt idx="5">
                  <c:v>35.761363636363633</c:v>
                </c:pt>
                <c:pt idx="6">
                  <c:v>88.059544658493877</c:v>
                </c:pt>
                <c:pt idx="7">
                  <c:v>126.71900826446281</c:v>
                </c:pt>
                <c:pt idx="8">
                  <c:v>52.425162689804772</c:v>
                </c:pt>
                <c:pt idx="9">
                  <c:v>348.88613861386136</c:v>
                </c:pt>
                <c:pt idx="10">
                  <c:v>589.0527638190955</c:v>
                </c:pt>
                <c:pt idx="11">
                  <c:v>93.47288503253796</c:v>
                </c:pt>
                <c:pt idx="12">
                  <c:v>45.761904761904759</c:v>
                </c:pt>
                <c:pt idx="13">
                  <c:v>87.989180834621322</c:v>
                </c:pt>
                <c:pt idx="14">
                  <c:v>89.285123966942152</c:v>
                </c:pt>
                <c:pt idx="15">
                  <c:v>389.03486529318542</c:v>
                </c:pt>
                <c:pt idx="16">
                  <c:v>130.64102564102564</c:v>
                </c:pt>
                <c:pt idx="17">
                  <c:v>85.730061349693258</c:v>
                </c:pt>
                <c:pt idx="18">
                  <c:v>99.668800000000005</c:v>
                </c:pt>
                <c:pt idx="19">
                  <c:v>74.306163021868784</c:v>
                </c:pt>
                <c:pt idx="20">
                  <c:v>334.90243902439022</c:v>
                </c:pt>
                <c:pt idx="21" formatCode="_(* #,##0.00_);_(* \(#,##0.00\);_(* &quot;-&quot;??_);_(@_)">
                  <c:v>148.20248577198112</c:v>
                </c:pt>
              </c:numCache>
            </c:numRef>
          </c:val>
          <c:extLst>
            <c:ext xmlns:c16="http://schemas.microsoft.com/office/drawing/2014/chart" uri="{C3380CC4-5D6E-409C-BE32-E72D297353CC}">
              <c16:uniqueId val="{00000002-C963-47A5-B39F-DC796B055B7B}"/>
            </c:ext>
          </c:extLst>
        </c:ser>
        <c:dLbls>
          <c:showLegendKey val="0"/>
          <c:showVal val="0"/>
          <c:showCatName val="0"/>
          <c:showSerName val="0"/>
          <c:showPercent val="0"/>
          <c:showBubbleSize val="0"/>
        </c:dLbls>
        <c:gapWidth val="150"/>
        <c:axId val="155175887"/>
        <c:axId val="1538660175"/>
      </c:barChart>
      <c:catAx>
        <c:axId val="155175887"/>
        <c:scaling>
          <c:orientation val="minMax"/>
        </c:scaling>
        <c:delete val="0"/>
        <c:axPos val="b"/>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cs-CZ"/>
          </a:p>
        </c:txPr>
        <c:crossAx val="1538660175"/>
        <c:crosses val="autoZero"/>
        <c:auto val="1"/>
        <c:lblAlgn val="ctr"/>
        <c:lblOffset val="100"/>
        <c:noMultiLvlLbl val="0"/>
      </c:catAx>
      <c:valAx>
        <c:axId val="1538660175"/>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cs-CZ"/>
          </a:p>
        </c:txPr>
        <c:crossAx val="155175887"/>
        <c:crosses val="autoZero"/>
        <c:crossBetween val="between"/>
      </c:valAx>
    </c:plotArea>
    <c:plotVisOnly val="1"/>
    <c:dispBlanksAs val="gap"/>
    <c:showDLblsOverMax val="0"/>
    <c:extLst/>
  </c:chart>
  <c:spPr>
    <a:solidFill>
      <a:schemeClr val="bg1"/>
    </a:solidFill>
    <a:ln w="9525" cap="flat" cmpd="sng" algn="ctr">
      <a:noFill/>
      <a:round/>
    </a:ln>
    <a:effectLst/>
  </c:spPr>
  <c:txPr>
    <a:bodyPr/>
    <a:lstStyle/>
    <a:p>
      <a:pPr>
        <a:defRPr>
          <a:latin typeface="Arial" panose="020B0604020202020204" pitchFamily="34" charset="0"/>
          <a:cs typeface="Arial" panose="020B0604020202020204" pitchFamily="34" charset="0"/>
        </a:defRPr>
      </a:pPr>
      <a:endParaRPr lang="cs-CZ"/>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percentStacked"/>
        <c:varyColors val="0"/>
        <c:ser>
          <c:idx val="0"/>
          <c:order val="0"/>
          <c:tx>
            <c:strRef>
              <c:f>'Aggregated (2)'!$U$196</c:f>
              <c:strCache>
                <c:ptCount val="1"/>
                <c:pt idx="0">
                  <c:v>% HGV</c:v>
                </c:pt>
              </c:strCache>
            </c:strRef>
          </c:tx>
          <c:spPr>
            <a:pattFill prst="dkUpDiag">
              <a:fgClr>
                <a:schemeClr val="bg1">
                  <a:lumMod val="85000"/>
                </a:schemeClr>
              </a:fgClr>
              <a:bgClr>
                <a:schemeClr val="bg1"/>
              </a:bgClr>
            </a:pattFill>
            <a:ln>
              <a:solidFill>
                <a:schemeClr val="tx1"/>
              </a:solidFill>
            </a:ln>
            <a:effectLst/>
          </c:spPr>
          <c:invertIfNegative val="0"/>
          <c:dPt>
            <c:idx val="1"/>
            <c:invertIfNegative val="0"/>
            <c:bubble3D val="0"/>
            <c:spPr>
              <a:pattFill prst="dkUpDiag">
                <a:fgClr>
                  <a:schemeClr val="bg1">
                    <a:lumMod val="75000"/>
                  </a:schemeClr>
                </a:fgClr>
                <a:bgClr>
                  <a:schemeClr val="bg1">
                    <a:lumMod val="85000"/>
                  </a:schemeClr>
                </a:bgClr>
              </a:pattFill>
              <a:ln w="9525">
                <a:solidFill>
                  <a:schemeClr val="tx1"/>
                </a:solidFill>
              </a:ln>
              <a:effectLst/>
            </c:spPr>
            <c:extLst>
              <c:ext xmlns:c16="http://schemas.microsoft.com/office/drawing/2014/chart" uri="{C3380CC4-5D6E-409C-BE32-E72D297353CC}">
                <c16:uniqueId val="{00000001-7C16-487C-A840-855CA78617C6}"/>
              </c:ext>
            </c:extLst>
          </c:dPt>
          <c:dPt>
            <c:idx val="9"/>
            <c:invertIfNegative val="0"/>
            <c:bubble3D val="0"/>
            <c:spPr>
              <a:pattFill prst="dkUpDiag">
                <a:fgClr>
                  <a:schemeClr val="bg1">
                    <a:lumMod val="85000"/>
                  </a:schemeClr>
                </a:fgClr>
                <a:bgClr>
                  <a:schemeClr val="bg1"/>
                </a:bgClr>
              </a:pattFill>
              <a:ln w="9525">
                <a:solidFill>
                  <a:schemeClr val="tx1"/>
                </a:solidFill>
              </a:ln>
              <a:effectLst/>
            </c:spPr>
            <c:extLst>
              <c:ext xmlns:c16="http://schemas.microsoft.com/office/drawing/2014/chart" uri="{C3380CC4-5D6E-409C-BE32-E72D297353CC}">
                <c16:uniqueId val="{00000003-7C16-487C-A840-855CA78617C6}"/>
              </c:ext>
            </c:extLst>
          </c:dPt>
          <c:dPt>
            <c:idx val="10"/>
            <c:invertIfNegative val="0"/>
            <c:bubble3D val="0"/>
            <c:spPr>
              <a:pattFill prst="dkUpDiag">
                <a:fgClr>
                  <a:schemeClr val="bg1">
                    <a:lumMod val="85000"/>
                  </a:schemeClr>
                </a:fgClr>
                <a:bgClr>
                  <a:schemeClr val="bg1"/>
                </a:bgClr>
              </a:pattFill>
              <a:ln w="9525">
                <a:solidFill>
                  <a:schemeClr val="tx1"/>
                </a:solidFill>
              </a:ln>
              <a:effectLst/>
            </c:spPr>
            <c:extLst>
              <c:ext xmlns:c16="http://schemas.microsoft.com/office/drawing/2014/chart" uri="{C3380CC4-5D6E-409C-BE32-E72D297353CC}">
                <c16:uniqueId val="{00000005-7C16-487C-A840-855CA78617C6}"/>
              </c:ext>
            </c:extLst>
          </c:dPt>
          <c:dPt>
            <c:idx val="21"/>
            <c:invertIfNegative val="0"/>
            <c:bubble3D val="0"/>
            <c:spPr>
              <a:pattFill prst="dkUpDiag">
                <a:fgClr>
                  <a:schemeClr val="bg1">
                    <a:lumMod val="85000"/>
                  </a:schemeClr>
                </a:fgClr>
                <a:bgClr>
                  <a:schemeClr val="accent5">
                    <a:lumMod val="20000"/>
                    <a:lumOff val="80000"/>
                  </a:schemeClr>
                </a:bgClr>
              </a:pattFill>
              <a:ln>
                <a:solidFill>
                  <a:schemeClr val="tx1"/>
                </a:solidFill>
              </a:ln>
              <a:effectLst/>
            </c:spPr>
            <c:extLst>
              <c:ext xmlns:c16="http://schemas.microsoft.com/office/drawing/2014/chart" uri="{C3380CC4-5D6E-409C-BE32-E72D297353CC}">
                <c16:uniqueId val="{00000007-7C16-487C-A840-855CA78617C6}"/>
              </c:ext>
            </c:extLst>
          </c:dPt>
          <c:dLbls>
            <c:dLbl>
              <c:idx val="0"/>
              <c:layout>
                <c:manualLayout>
                  <c:x val="0"/>
                  <c:y val="-4.745784851498172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7C16-487C-A840-855CA78617C6}"/>
                </c:ext>
              </c:extLst>
            </c:dLbl>
            <c:dLbl>
              <c:idx val="1"/>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7C16-487C-A840-855CA78617C6}"/>
                </c:ext>
              </c:extLst>
            </c:dLbl>
            <c:numFmt formatCode="#,##0" sourceLinked="0"/>
            <c:spPr>
              <a:noFill/>
              <a:ln>
                <a:noFill/>
              </a:ln>
              <a:effectLst/>
            </c:spPr>
            <c:txPr>
              <a:bodyPr rot="0" spcFirstLastPara="1" vertOverflow="ellipsis" vert="horz" wrap="square" anchor="ctr" anchorCtr="1"/>
              <a:lstStyle/>
              <a:p>
                <a:pPr>
                  <a:defRPr sz="1100" b="1" i="0" u="none" strike="noStrike" kern="1200" baseline="0">
                    <a:solidFill>
                      <a:schemeClr val="tx1">
                        <a:lumMod val="75000"/>
                        <a:lumOff val="25000"/>
                      </a:schemeClr>
                    </a:solidFill>
                    <a:latin typeface="Arial Narrow" panose="020B0606020202030204" pitchFamily="34" charset="0"/>
                    <a:ea typeface="+mn-ea"/>
                    <a:cs typeface="Arial" panose="020B0604020202020204" pitchFamily="34" charset="0"/>
                  </a:defRPr>
                </a:pPr>
                <a:endParaRPr lang="cs-CZ"/>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'Aggregated (2)'!$T$197:$T$218</c:f>
              <c:strCache>
                <c:ptCount val="22"/>
                <c:pt idx="0">
                  <c:v>₁ Brusel</c:v>
                </c:pt>
                <c:pt idx="1">
                  <c:v>₄ Praha</c:v>
                </c:pt>
                <c:pt idx="2">
                  <c:v>₅ Sofia</c:v>
                </c:pt>
                <c:pt idx="3">
                  <c:v>₃ Lisabon</c:v>
                </c:pt>
                <c:pt idx="4">
                  <c:v>₂ Bukurešť</c:v>
                </c:pt>
                <c:pt idx="5">
                  <c:v>₉ Goteborg</c:v>
                </c:pt>
                <c:pt idx="6">
                  <c:v>₈ Stockholm</c:v>
                </c:pt>
                <c:pt idx="7">
                  <c:v>₁₂ Hamburk</c:v>
                </c:pt>
                <c:pt idx="8">
                  <c:v>₆ Budapešť</c:v>
                </c:pt>
                <c:pt idx="9">
                  <c:v>₁₄ Amsterdam</c:v>
                </c:pt>
                <c:pt idx="10">
                  <c:v>₁₆ Rotterdam</c:v>
                </c:pt>
                <c:pt idx="11">
                  <c:v>₁₅ Berlín</c:v>
                </c:pt>
                <c:pt idx="12">
                  <c:v>₁₀ Antverpy</c:v>
                </c:pt>
                <c:pt idx="13">
                  <c:v>₁₁ Madrid</c:v>
                </c:pt>
                <c:pt idx="14">
                  <c:v>₁₇ Mnichov</c:v>
                </c:pt>
                <c:pt idx="15">
                  <c:v>₁₉ Londýn</c:v>
                </c:pt>
                <c:pt idx="16">
                  <c:v>₇ Řím</c:v>
                </c:pt>
                <c:pt idx="17">
                  <c:v>₁₈ Paříž</c:v>
                </c:pt>
                <c:pt idx="18">
                  <c:v>₁₃ Milán</c:v>
                </c:pt>
                <c:pt idx="19">
                  <c:v>₂₁ Barcelona</c:v>
                </c:pt>
                <c:pt idx="20">
                  <c:v>₂₀ Brémy</c:v>
                </c:pt>
                <c:pt idx="21">
                  <c:v>PRŮMĚR</c:v>
                </c:pt>
              </c:strCache>
            </c:strRef>
          </c:cat>
          <c:val>
            <c:numRef>
              <c:f>'Aggregated (2)'!$U$197:$U$218</c:f>
              <c:numCache>
                <c:formatCode>0</c:formatCode>
                <c:ptCount val="22"/>
                <c:pt idx="0">
                  <c:v>6.3873490397941008</c:v>
                </c:pt>
                <c:pt idx="1">
                  <c:v>15.696552246149187</c:v>
                </c:pt>
                <c:pt idx="2">
                  <c:v>15.895774880343291</c:v>
                </c:pt>
                <c:pt idx="3">
                  <c:v>14.136000694323902</c:v>
                </c:pt>
                <c:pt idx="4">
                  <c:v>13.277668268698367</c:v>
                </c:pt>
                <c:pt idx="5">
                  <c:v>24.846571979659828</c:v>
                </c:pt>
                <c:pt idx="6">
                  <c:v>24.201136765385765</c:v>
                </c:pt>
                <c:pt idx="7">
                  <c:v>32.91750793192962</c:v>
                </c:pt>
                <c:pt idx="8">
                  <c:v>19.956310095120148</c:v>
                </c:pt>
                <c:pt idx="9">
                  <c:v>33.563925185754542</c:v>
                </c:pt>
                <c:pt idx="10">
                  <c:v>41.399429147078578</c:v>
                </c:pt>
                <c:pt idx="11">
                  <c:v>38.541514558570135</c:v>
                </c:pt>
                <c:pt idx="12">
                  <c:v>31.117397454031114</c:v>
                </c:pt>
                <c:pt idx="13">
                  <c:v>31.562054851331617</c:v>
                </c:pt>
                <c:pt idx="14">
                  <c:v>44.544241080518546</c:v>
                </c:pt>
                <c:pt idx="15">
                  <c:v>55.868873672292018</c:v>
                </c:pt>
                <c:pt idx="16">
                  <c:v>23.50121672443035</c:v>
                </c:pt>
                <c:pt idx="17">
                  <c:v>44.821911739109801</c:v>
                </c:pt>
                <c:pt idx="18">
                  <c:v>33.224836840094987</c:v>
                </c:pt>
                <c:pt idx="19">
                  <c:v>57.902448071216618</c:v>
                </c:pt>
                <c:pt idx="20">
                  <c:v>57.019133319001256</c:v>
                </c:pt>
                <c:pt idx="21">
                  <c:v>31.564581557630589</c:v>
                </c:pt>
              </c:numCache>
            </c:numRef>
          </c:val>
          <c:extLst>
            <c:ext xmlns:c16="http://schemas.microsoft.com/office/drawing/2014/chart" uri="{C3380CC4-5D6E-409C-BE32-E72D297353CC}">
              <c16:uniqueId val="{00000009-7C16-487C-A840-855CA78617C6}"/>
            </c:ext>
          </c:extLst>
        </c:ser>
        <c:ser>
          <c:idx val="1"/>
          <c:order val="1"/>
          <c:tx>
            <c:strRef>
              <c:f>'Aggregated (2)'!$V$196</c:f>
              <c:strCache>
                <c:ptCount val="1"/>
                <c:pt idx="0">
                  <c:v>% LGV</c:v>
                </c:pt>
              </c:strCache>
            </c:strRef>
          </c:tx>
          <c:spPr>
            <a:noFill/>
            <a:ln>
              <a:solidFill>
                <a:schemeClr val="tx1"/>
              </a:solidFill>
            </a:ln>
            <a:effectLst/>
          </c:spPr>
          <c:invertIfNegative val="0"/>
          <c:dPt>
            <c:idx val="1"/>
            <c:invertIfNegative val="0"/>
            <c:bubble3D val="0"/>
            <c:spPr>
              <a:pattFill prst="zigZag">
                <a:fgClr>
                  <a:schemeClr val="bg1">
                    <a:lumMod val="75000"/>
                  </a:schemeClr>
                </a:fgClr>
                <a:bgClr>
                  <a:schemeClr val="bg1"/>
                </a:bgClr>
              </a:pattFill>
              <a:ln w="9525">
                <a:solidFill>
                  <a:schemeClr val="tx1"/>
                </a:solidFill>
              </a:ln>
              <a:effectLst/>
            </c:spPr>
            <c:extLst>
              <c:ext xmlns:c16="http://schemas.microsoft.com/office/drawing/2014/chart" uri="{C3380CC4-5D6E-409C-BE32-E72D297353CC}">
                <c16:uniqueId val="{0000000B-7C16-487C-A840-855CA78617C6}"/>
              </c:ext>
            </c:extLst>
          </c:dPt>
          <c:dPt>
            <c:idx val="9"/>
            <c:invertIfNegative val="0"/>
            <c:bubble3D val="0"/>
            <c:spPr>
              <a:noFill/>
              <a:ln w="9525">
                <a:solidFill>
                  <a:schemeClr val="tx1"/>
                </a:solidFill>
              </a:ln>
              <a:effectLst/>
            </c:spPr>
            <c:extLst>
              <c:ext xmlns:c16="http://schemas.microsoft.com/office/drawing/2014/chart" uri="{C3380CC4-5D6E-409C-BE32-E72D297353CC}">
                <c16:uniqueId val="{0000000D-7C16-487C-A840-855CA78617C6}"/>
              </c:ext>
            </c:extLst>
          </c:dPt>
          <c:dPt>
            <c:idx val="10"/>
            <c:invertIfNegative val="0"/>
            <c:bubble3D val="0"/>
            <c:spPr>
              <a:noFill/>
              <a:ln w="9525">
                <a:solidFill>
                  <a:schemeClr val="tx1"/>
                </a:solidFill>
              </a:ln>
              <a:effectLst/>
            </c:spPr>
            <c:extLst>
              <c:ext xmlns:c16="http://schemas.microsoft.com/office/drawing/2014/chart" uri="{C3380CC4-5D6E-409C-BE32-E72D297353CC}">
                <c16:uniqueId val="{0000000F-7C16-487C-A840-855CA78617C6}"/>
              </c:ext>
            </c:extLst>
          </c:dPt>
          <c:dPt>
            <c:idx val="21"/>
            <c:invertIfNegative val="0"/>
            <c:bubble3D val="0"/>
            <c:spPr>
              <a:solidFill>
                <a:schemeClr val="accent6">
                  <a:lumMod val="20000"/>
                  <a:lumOff val="80000"/>
                </a:schemeClr>
              </a:solidFill>
              <a:ln>
                <a:solidFill>
                  <a:schemeClr val="tx1"/>
                </a:solidFill>
              </a:ln>
              <a:effectLst/>
            </c:spPr>
            <c:extLst>
              <c:ext xmlns:c16="http://schemas.microsoft.com/office/drawing/2014/chart" uri="{C3380CC4-5D6E-409C-BE32-E72D297353CC}">
                <c16:uniqueId val="{00000011-7C16-487C-A840-855CA78617C6}"/>
              </c:ext>
            </c:extLst>
          </c:dPt>
          <c:dLbls>
            <c:numFmt formatCode="#,##0" sourceLinked="0"/>
            <c:spPr>
              <a:noFill/>
              <a:ln>
                <a:noFill/>
              </a:ln>
              <a:effectLst/>
            </c:spPr>
            <c:txPr>
              <a:bodyPr rot="0" spcFirstLastPara="1" vertOverflow="ellipsis" vert="horz" wrap="square" anchor="ctr" anchorCtr="1"/>
              <a:lstStyle/>
              <a:p>
                <a:pPr>
                  <a:defRPr sz="1100" b="1" i="0" u="none" strike="noStrike" kern="1200" baseline="0">
                    <a:solidFill>
                      <a:schemeClr val="tx1">
                        <a:lumMod val="75000"/>
                        <a:lumOff val="25000"/>
                      </a:schemeClr>
                    </a:solidFill>
                    <a:latin typeface="Arial Narrow" panose="020B0606020202030204" pitchFamily="34" charset="0"/>
                    <a:ea typeface="+mn-ea"/>
                    <a:cs typeface="Arial" panose="020B0604020202020204" pitchFamily="34" charset="0"/>
                  </a:defRPr>
                </a:pPr>
                <a:endParaRPr lang="cs-CZ"/>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'Aggregated (2)'!$T$197:$T$218</c:f>
              <c:strCache>
                <c:ptCount val="22"/>
                <c:pt idx="0">
                  <c:v>₁ Brusel</c:v>
                </c:pt>
                <c:pt idx="1">
                  <c:v>₄ Praha</c:v>
                </c:pt>
                <c:pt idx="2">
                  <c:v>₅ Sofia</c:v>
                </c:pt>
                <c:pt idx="3">
                  <c:v>₃ Lisabon</c:v>
                </c:pt>
                <c:pt idx="4">
                  <c:v>₂ Bukurešť</c:v>
                </c:pt>
                <c:pt idx="5">
                  <c:v>₉ Goteborg</c:v>
                </c:pt>
                <c:pt idx="6">
                  <c:v>₈ Stockholm</c:v>
                </c:pt>
                <c:pt idx="7">
                  <c:v>₁₂ Hamburk</c:v>
                </c:pt>
                <c:pt idx="8">
                  <c:v>₆ Budapešť</c:v>
                </c:pt>
                <c:pt idx="9">
                  <c:v>₁₄ Amsterdam</c:v>
                </c:pt>
                <c:pt idx="10">
                  <c:v>₁₆ Rotterdam</c:v>
                </c:pt>
                <c:pt idx="11">
                  <c:v>₁₅ Berlín</c:v>
                </c:pt>
                <c:pt idx="12">
                  <c:v>₁₀ Antverpy</c:v>
                </c:pt>
                <c:pt idx="13">
                  <c:v>₁₁ Madrid</c:v>
                </c:pt>
                <c:pt idx="14">
                  <c:v>₁₇ Mnichov</c:v>
                </c:pt>
                <c:pt idx="15">
                  <c:v>₁₉ Londýn</c:v>
                </c:pt>
                <c:pt idx="16">
                  <c:v>₇ Řím</c:v>
                </c:pt>
                <c:pt idx="17">
                  <c:v>₁₈ Paříž</c:v>
                </c:pt>
                <c:pt idx="18">
                  <c:v>₁₃ Milán</c:v>
                </c:pt>
                <c:pt idx="19">
                  <c:v>₂₁ Barcelona</c:v>
                </c:pt>
                <c:pt idx="20">
                  <c:v>₂₀ Brémy</c:v>
                </c:pt>
                <c:pt idx="21">
                  <c:v>PRŮMĚR</c:v>
                </c:pt>
              </c:strCache>
            </c:strRef>
          </c:cat>
          <c:val>
            <c:numRef>
              <c:f>'Aggregated (2)'!$V$197:$V$218</c:f>
              <c:numCache>
                <c:formatCode>0</c:formatCode>
                <c:ptCount val="22"/>
                <c:pt idx="0">
                  <c:v>93.612650960205897</c:v>
                </c:pt>
                <c:pt idx="1">
                  <c:v>84.303447753850818</c:v>
                </c:pt>
                <c:pt idx="2">
                  <c:v>84.104225119656704</c:v>
                </c:pt>
                <c:pt idx="3">
                  <c:v>85.863999305676103</c:v>
                </c:pt>
                <c:pt idx="4">
                  <c:v>86.722331731301622</c:v>
                </c:pt>
                <c:pt idx="5">
                  <c:v>75.153428020340172</c:v>
                </c:pt>
                <c:pt idx="6">
                  <c:v>75.798863234614231</c:v>
                </c:pt>
                <c:pt idx="7">
                  <c:v>67.08249206807038</c:v>
                </c:pt>
                <c:pt idx="8">
                  <c:v>80.043689904879855</c:v>
                </c:pt>
                <c:pt idx="9">
                  <c:v>66.436074814245444</c:v>
                </c:pt>
                <c:pt idx="10">
                  <c:v>56.501846877098728</c:v>
                </c:pt>
                <c:pt idx="11">
                  <c:v>59.706200169387579</c:v>
                </c:pt>
                <c:pt idx="12">
                  <c:v>68.882602545968879</c:v>
                </c:pt>
                <c:pt idx="13">
                  <c:v>68.437945148668391</c:v>
                </c:pt>
                <c:pt idx="14">
                  <c:v>55.365263229338701</c:v>
                </c:pt>
                <c:pt idx="15">
                  <c:v>43.079743354720428</c:v>
                </c:pt>
                <c:pt idx="16">
                  <c:v>76.49878327556965</c:v>
                </c:pt>
                <c:pt idx="17">
                  <c:v>55.178088260890199</c:v>
                </c:pt>
                <c:pt idx="18">
                  <c:v>66.77516315990502</c:v>
                </c:pt>
                <c:pt idx="19">
                  <c:v>42.097551928783382</c:v>
                </c:pt>
                <c:pt idx="20">
                  <c:v>42.980866680998744</c:v>
                </c:pt>
                <c:pt idx="21">
                  <c:v>68.236200723403272</c:v>
                </c:pt>
              </c:numCache>
            </c:numRef>
          </c:val>
          <c:extLst>
            <c:ext xmlns:c16="http://schemas.microsoft.com/office/drawing/2014/chart" uri="{C3380CC4-5D6E-409C-BE32-E72D297353CC}">
              <c16:uniqueId val="{00000012-7C16-487C-A840-855CA78617C6}"/>
            </c:ext>
          </c:extLst>
        </c:ser>
        <c:ser>
          <c:idx val="2"/>
          <c:order val="2"/>
          <c:tx>
            <c:strRef>
              <c:f>'Aggregated (2)'!$W$196</c:f>
              <c:strCache>
                <c:ptCount val="1"/>
                <c:pt idx="0">
                  <c:v>Nevím</c:v>
                </c:pt>
              </c:strCache>
            </c:strRef>
          </c:tx>
          <c:spPr>
            <a:pattFill prst="dkDnDiag">
              <a:fgClr>
                <a:schemeClr val="bg1">
                  <a:lumMod val="75000"/>
                </a:schemeClr>
              </a:fgClr>
              <a:bgClr>
                <a:schemeClr val="bg1"/>
              </a:bgClr>
            </a:pattFill>
            <a:ln>
              <a:solidFill>
                <a:schemeClr val="tx1"/>
              </a:solidFill>
            </a:ln>
            <a:effectLst/>
          </c:spPr>
          <c:invertIfNegative val="0"/>
          <c:dLbls>
            <c:dLbl>
              <c:idx val="10"/>
              <c:layout>
                <c:manualLayout>
                  <c:x val="2.1573876624198784E-5"/>
                  <c:y val="-1.999635184171808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7C16-487C-A840-855CA78617C6}"/>
                </c:ext>
              </c:extLst>
            </c:dLbl>
            <c:dLbl>
              <c:idx val="19"/>
              <c:layout>
                <c:manualLayout>
                  <c:x val="-1.9917944342676469E-3"/>
                  <c:y val="-7.4733087355765684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7C16-487C-A840-855CA78617C6}"/>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Arial Narrow" panose="020B0606020202030204" pitchFamily="34" charset="0"/>
                    <a:ea typeface="+mn-ea"/>
                    <a:cs typeface="Arial" panose="020B0604020202020204" pitchFamily="34" charset="0"/>
                  </a:defRPr>
                </a:pPr>
                <a:endParaRPr lang="cs-CZ"/>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'Aggregated (2)'!$T$197:$T$218</c:f>
              <c:strCache>
                <c:ptCount val="22"/>
                <c:pt idx="0">
                  <c:v>₁ Brusel</c:v>
                </c:pt>
                <c:pt idx="1">
                  <c:v>₄ Praha</c:v>
                </c:pt>
                <c:pt idx="2">
                  <c:v>₅ Sofia</c:v>
                </c:pt>
                <c:pt idx="3">
                  <c:v>₃ Lisabon</c:v>
                </c:pt>
                <c:pt idx="4">
                  <c:v>₂ Bukurešť</c:v>
                </c:pt>
                <c:pt idx="5">
                  <c:v>₉ Goteborg</c:v>
                </c:pt>
                <c:pt idx="6">
                  <c:v>₈ Stockholm</c:v>
                </c:pt>
                <c:pt idx="7">
                  <c:v>₁₂ Hamburk</c:v>
                </c:pt>
                <c:pt idx="8">
                  <c:v>₆ Budapešť</c:v>
                </c:pt>
                <c:pt idx="9">
                  <c:v>₁₄ Amsterdam</c:v>
                </c:pt>
                <c:pt idx="10">
                  <c:v>₁₆ Rotterdam</c:v>
                </c:pt>
                <c:pt idx="11">
                  <c:v>₁₅ Berlín</c:v>
                </c:pt>
                <c:pt idx="12">
                  <c:v>₁₀ Antverpy</c:v>
                </c:pt>
                <c:pt idx="13">
                  <c:v>₁₁ Madrid</c:v>
                </c:pt>
                <c:pt idx="14">
                  <c:v>₁₇ Mnichov</c:v>
                </c:pt>
                <c:pt idx="15">
                  <c:v>₁₉ Londýn</c:v>
                </c:pt>
                <c:pt idx="16">
                  <c:v>₇ Řím</c:v>
                </c:pt>
                <c:pt idx="17">
                  <c:v>₁₈ Paříž</c:v>
                </c:pt>
                <c:pt idx="18">
                  <c:v>₁₃ Milán</c:v>
                </c:pt>
                <c:pt idx="19">
                  <c:v>₂₁ Barcelona</c:v>
                </c:pt>
                <c:pt idx="20">
                  <c:v>₂₀ Brémy</c:v>
                </c:pt>
                <c:pt idx="21">
                  <c:v>PRŮMĚR</c:v>
                </c:pt>
              </c:strCache>
            </c:strRef>
          </c:cat>
          <c:val>
            <c:numRef>
              <c:f>'Aggregated (2)'!$W$197:$W$218</c:f>
              <c:numCache>
                <c:formatCode>0</c:formatCode>
                <c:ptCount val="22"/>
                <c:pt idx="10" formatCode="0.0">
                  <c:v>2.0987239758226996</c:v>
                </c:pt>
                <c:pt idx="11" formatCode="0.0">
                  <c:v>1.7522852720422886</c:v>
                </c:pt>
                <c:pt idx="15" formatCode="0.0">
                  <c:v>1.0513829729875452</c:v>
                </c:pt>
              </c:numCache>
            </c:numRef>
          </c:val>
          <c:extLst>
            <c:ext xmlns:c16="http://schemas.microsoft.com/office/drawing/2014/chart" uri="{C3380CC4-5D6E-409C-BE32-E72D297353CC}">
              <c16:uniqueId val="{00000015-7C16-487C-A840-855CA78617C6}"/>
            </c:ext>
          </c:extLst>
        </c:ser>
        <c:dLbls>
          <c:showLegendKey val="0"/>
          <c:showVal val="0"/>
          <c:showCatName val="0"/>
          <c:showSerName val="0"/>
          <c:showPercent val="0"/>
          <c:showBubbleSize val="0"/>
        </c:dLbls>
        <c:gapWidth val="30"/>
        <c:overlap val="100"/>
        <c:axId val="105974192"/>
        <c:axId val="105966704"/>
      </c:barChart>
      <c:catAx>
        <c:axId val="105974192"/>
        <c:scaling>
          <c:orientation val="minMax"/>
        </c:scaling>
        <c:delete val="0"/>
        <c:axPos val="b"/>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cs-CZ"/>
          </a:p>
        </c:txPr>
        <c:crossAx val="105966704"/>
        <c:crosses val="autoZero"/>
        <c:auto val="1"/>
        <c:lblAlgn val="ctr"/>
        <c:lblOffset val="100"/>
        <c:noMultiLvlLbl val="0"/>
      </c:catAx>
      <c:valAx>
        <c:axId val="105966704"/>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cs-CZ"/>
          </a:p>
        </c:txPr>
        <c:crossAx val="10597419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cs-CZ"/>
        </a:p>
      </c:txPr>
    </c:legend>
    <c:plotVisOnly val="1"/>
    <c:dispBlanksAs val="gap"/>
    <c:showDLblsOverMax val="0"/>
  </c:chart>
  <c:spPr>
    <a:solidFill>
      <a:schemeClr val="bg1"/>
    </a:solidFill>
    <a:ln w="9525" cap="flat" cmpd="sng" algn="ctr">
      <a:noFill/>
      <a:round/>
    </a:ln>
    <a:effectLst/>
  </c:spPr>
  <c:txPr>
    <a:bodyPr/>
    <a:lstStyle/>
    <a:p>
      <a:pPr>
        <a:defRPr>
          <a:latin typeface="Arial" panose="020B0604020202020204" pitchFamily="34" charset="0"/>
          <a:cs typeface="Arial" panose="020B0604020202020204" pitchFamily="34" charset="0"/>
        </a:defRPr>
      </a:pPr>
      <a:endParaRPr lang="cs-CZ"/>
    </a:p>
  </c:txPr>
  <c:printSettings>
    <c:headerFooter/>
    <c:pageMargins b="0.75" l="0.7" r="0.7" t="0.75" header="0.3" footer="0.3"/>
    <c:pageSetup orientation="portrait"/>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percentStacked"/>
        <c:varyColors val="0"/>
        <c:ser>
          <c:idx val="0"/>
          <c:order val="0"/>
          <c:tx>
            <c:strRef>
              <c:f>Analysis!$C$57</c:f>
              <c:strCache>
                <c:ptCount val="1"/>
                <c:pt idx="0">
                  <c:v>Frequency - to deliver goods from outside in to the urban area</c:v>
                </c:pt>
              </c:strCache>
            </c:strRef>
          </c:tx>
          <c:spPr>
            <a:solidFill>
              <a:schemeClr val="accent1"/>
            </a:solidFill>
            <a:ln>
              <a:noFill/>
            </a:ln>
            <a:effectLst/>
          </c:spPr>
          <c:invertIfNegative val="0"/>
          <c:cat>
            <c:strRef>
              <c:f>Analysis!$B$58:$B$68</c:f>
              <c:strCache>
                <c:ptCount val="11"/>
                <c:pt idx="0">
                  <c:v>0%</c:v>
                </c:pt>
                <c:pt idx="1">
                  <c:v>1-10%</c:v>
                </c:pt>
                <c:pt idx="2">
                  <c:v>11-20%</c:v>
                </c:pt>
                <c:pt idx="3">
                  <c:v>21-30%</c:v>
                </c:pt>
                <c:pt idx="4">
                  <c:v>31-40%</c:v>
                </c:pt>
                <c:pt idx="5">
                  <c:v>41-50%</c:v>
                </c:pt>
                <c:pt idx="6">
                  <c:v>51-60%</c:v>
                </c:pt>
                <c:pt idx="7">
                  <c:v>61-70%</c:v>
                </c:pt>
                <c:pt idx="8">
                  <c:v>71-80%</c:v>
                </c:pt>
                <c:pt idx="9">
                  <c:v>81-90%</c:v>
                </c:pt>
                <c:pt idx="10">
                  <c:v>91-100% </c:v>
                </c:pt>
              </c:strCache>
            </c:strRef>
          </c:cat>
          <c:val>
            <c:numRef>
              <c:f>Analysis!$C$58:$C$68</c:f>
              <c:numCache>
                <c:formatCode>0</c:formatCode>
                <c:ptCount val="11"/>
                <c:pt idx="0">
                  <c:v>652</c:v>
                </c:pt>
                <c:pt idx="1">
                  <c:v>119</c:v>
                </c:pt>
                <c:pt idx="2">
                  <c:v>104</c:v>
                </c:pt>
                <c:pt idx="3">
                  <c:v>136</c:v>
                </c:pt>
                <c:pt idx="4">
                  <c:v>71</c:v>
                </c:pt>
                <c:pt idx="5">
                  <c:v>111</c:v>
                </c:pt>
                <c:pt idx="6">
                  <c:v>45</c:v>
                </c:pt>
                <c:pt idx="7">
                  <c:v>36</c:v>
                </c:pt>
                <c:pt idx="8">
                  <c:v>72</c:v>
                </c:pt>
                <c:pt idx="9">
                  <c:v>56</c:v>
                </c:pt>
                <c:pt idx="10">
                  <c:v>188</c:v>
                </c:pt>
              </c:numCache>
            </c:numRef>
          </c:val>
          <c:extLst>
            <c:ext xmlns:c16="http://schemas.microsoft.com/office/drawing/2014/chart" uri="{C3380CC4-5D6E-409C-BE32-E72D297353CC}">
              <c16:uniqueId val="{00000000-B181-4893-BE5B-0B2E81B3FCB2}"/>
            </c:ext>
          </c:extLst>
        </c:ser>
        <c:ser>
          <c:idx val="1"/>
          <c:order val="1"/>
          <c:tx>
            <c:strRef>
              <c:f>Analysis!$D$57</c:f>
              <c:strCache>
                <c:ptCount val="1"/>
                <c:pt idx="0">
                  <c:v>Frequency - to pick up goods inside the urban area and move them out of the urban area</c:v>
                </c:pt>
              </c:strCache>
            </c:strRef>
          </c:tx>
          <c:spPr>
            <a:solidFill>
              <a:schemeClr val="accent2"/>
            </a:solidFill>
            <a:ln>
              <a:noFill/>
            </a:ln>
            <a:effectLst/>
          </c:spPr>
          <c:invertIfNegative val="0"/>
          <c:cat>
            <c:strRef>
              <c:f>Analysis!$B$58:$B$68</c:f>
              <c:strCache>
                <c:ptCount val="11"/>
                <c:pt idx="0">
                  <c:v>0%</c:v>
                </c:pt>
                <c:pt idx="1">
                  <c:v>1-10%</c:v>
                </c:pt>
                <c:pt idx="2">
                  <c:v>11-20%</c:v>
                </c:pt>
                <c:pt idx="3">
                  <c:v>21-30%</c:v>
                </c:pt>
                <c:pt idx="4">
                  <c:v>31-40%</c:v>
                </c:pt>
                <c:pt idx="5">
                  <c:v>41-50%</c:v>
                </c:pt>
                <c:pt idx="6">
                  <c:v>51-60%</c:v>
                </c:pt>
                <c:pt idx="7">
                  <c:v>61-70%</c:v>
                </c:pt>
                <c:pt idx="8">
                  <c:v>71-80%</c:v>
                </c:pt>
                <c:pt idx="9">
                  <c:v>81-90%</c:v>
                </c:pt>
                <c:pt idx="10">
                  <c:v>91-100% </c:v>
                </c:pt>
              </c:strCache>
            </c:strRef>
          </c:cat>
          <c:val>
            <c:numRef>
              <c:f>Analysis!$D$58:$D$68</c:f>
              <c:numCache>
                <c:formatCode>0</c:formatCode>
                <c:ptCount val="11"/>
                <c:pt idx="0">
                  <c:v>716</c:v>
                </c:pt>
                <c:pt idx="1">
                  <c:v>178</c:v>
                </c:pt>
                <c:pt idx="2">
                  <c:v>163</c:v>
                </c:pt>
                <c:pt idx="3">
                  <c:v>175</c:v>
                </c:pt>
                <c:pt idx="4">
                  <c:v>96</c:v>
                </c:pt>
                <c:pt idx="5">
                  <c:v>126</c:v>
                </c:pt>
                <c:pt idx="6">
                  <c:v>23</c:v>
                </c:pt>
                <c:pt idx="7">
                  <c:v>26</c:v>
                </c:pt>
                <c:pt idx="8">
                  <c:v>22</c:v>
                </c:pt>
                <c:pt idx="9">
                  <c:v>15</c:v>
                </c:pt>
                <c:pt idx="10">
                  <c:v>50</c:v>
                </c:pt>
              </c:numCache>
            </c:numRef>
          </c:val>
          <c:extLst>
            <c:ext xmlns:c16="http://schemas.microsoft.com/office/drawing/2014/chart" uri="{C3380CC4-5D6E-409C-BE32-E72D297353CC}">
              <c16:uniqueId val="{00000001-B181-4893-BE5B-0B2E81B3FCB2}"/>
            </c:ext>
          </c:extLst>
        </c:ser>
        <c:ser>
          <c:idx val="2"/>
          <c:order val="2"/>
          <c:tx>
            <c:strRef>
              <c:f>Analysis!$E$57</c:f>
              <c:strCache>
                <c:ptCount val="1"/>
                <c:pt idx="0">
                  <c:v>Frequency - to move goods within the urban area</c:v>
                </c:pt>
              </c:strCache>
            </c:strRef>
          </c:tx>
          <c:spPr>
            <a:solidFill>
              <a:schemeClr val="accent3"/>
            </a:solidFill>
            <a:ln>
              <a:noFill/>
            </a:ln>
            <a:effectLst/>
          </c:spPr>
          <c:invertIfNegative val="0"/>
          <c:cat>
            <c:strRef>
              <c:f>Analysis!$B$58:$B$68</c:f>
              <c:strCache>
                <c:ptCount val="11"/>
                <c:pt idx="0">
                  <c:v>0%</c:v>
                </c:pt>
                <c:pt idx="1">
                  <c:v>1-10%</c:v>
                </c:pt>
                <c:pt idx="2">
                  <c:v>11-20%</c:v>
                </c:pt>
                <c:pt idx="3">
                  <c:v>21-30%</c:v>
                </c:pt>
                <c:pt idx="4">
                  <c:v>31-40%</c:v>
                </c:pt>
                <c:pt idx="5">
                  <c:v>41-50%</c:v>
                </c:pt>
                <c:pt idx="6">
                  <c:v>51-60%</c:v>
                </c:pt>
                <c:pt idx="7">
                  <c:v>61-70%</c:v>
                </c:pt>
                <c:pt idx="8">
                  <c:v>71-80%</c:v>
                </c:pt>
                <c:pt idx="9">
                  <c:v>81-90%</c:v>
                </c:pt>
                <c:pt idx="10">
                  <c:v>91-100% </c:v>
                </c:pt>
              </c:strCache>
            </c:strRef>
          </c:cat>
          <c:val>
            <c:numRef>
              <c:f>Analysis!$E$58:$E$68</c:f>
              <c:numCache>
                <c:formatCode>0</c:formatCode>
                <c:ptCount val="11"/>
                <c:pt idx="0">
                  <c:v>610</c:v>
                </c:pt>
                <c:pt idx="1">
                  <c:v>138</c:v>
                </c:pt>
                <c:pt idx="2">
                  <c:v>110</c:v>
                </c:pt>
                <c:pt idx="3">
                  <c:v>111</c:v>
                </c:pt>
                <c:pt idx="4">
                  <c:v>59</c:v>
                </c:pt>
                <c:pt idx="5">
                  <c:v>103</c:v>
                </c:pt>
                <c:pt idx="6">
                  <c:v>39</c:v>
                </c:pt>
                <c:pt idx="7">
                  <c:v>51</c:v>
                </c:pt>
                <c:pt idx="8">
                  <c:v>70</c:v>
                </c:pt>
                <c:pt idx="9">
                  <c:v>37</c:v>
                </c:pt>
                <c:pt idx="10">
                  <c:v>262</c:v>
                </c:pt>
              </c:numCache>
            </c:numRef>
          </c:val>
          <c:extLst>
            <c:ext xmlns:c16="http://schemas.microsoft.com/office/drawing/2014/chart" uri="{C3380CC4-5D6E-409C-BE32-E72D297353CC}">
              <c16:uniqueId val="{00000002-B181-4893-BE5B-0B2E81B3FCB2}"/>
            </c:ext>
          </c:extLst>
        </c:ser>
        <c:ser>
          <c:idx val="3"/>
          <c:order val="3"/>
          <c:tx>
            <c:strRef>
              <c:f>Analysis!$F$57</c:f>
              <c:strCache>
                <c:ptCount val="1"/>
                <c:pt idx="0">
                  <c:v>Frequency- to reach customers/work areas within the city</c:v>
                </c:pt>
              </c:strCache>
            </c:strRef>
          </c:tx>
          <c:spPr>
            <a:solidFill>
              <a:schemeClr val="accent4"/>
            </a:solidFill>
            <a:ln>
              <a:noFill/>
            </a:ln>
            <a:effectLst/>
          </c:spPr>
          <c:invertIfNegative val="0"/>
          <c:cat>
            <c:strRef>
              <c:f>Analysis!$B$58:$B$68</c:f>
              <c:strCache>
                <c:ptCount val="11"/>
                <c:pt idx="0">
                  <c:v>0%</c:v>
                </c:pt>
                <c:pt idx="1">
                  <c:v>1-10%</c:v>
                </c:pt>
                <c:pt idx="2">
                  <c:v>11-20%</c:v>
                </c:pt>
                <c:pt idx="3">
                  <c:v>21-30%</c:v>
                </c:pt>
                <c:pt idx="4">
                  <c:v>31-40%</c:v>
                </c:pt>
                <c:pt idx="5">
                  <c:v>41-50%</c:v>
                </c:pt>
                <c:pt idx="6">
                  <c:v>51-60%</c:v>
                </c:pt>
                <c:pt idx="7">
                  <c:v>61-70%</c:v>
                </c:pt>
                <c:pt idx="8">
                  <c:v>71-80%</c:v>
                </c:pt>
                <c:pt idx="9">
                  <c:v>81-90%</c:v>
                </c:pt>
                <c:pt idx="10">
                  <c:v>91-100% </c:v>
                </c:pt>
              </c:strCache>
            </c:strRef>
          </c:cat>
          <c:val>
            <c:numRef>
              <c:f>Analysis!$F$58:$F$68</c:f>
              <c:numCache>
                <c:formatCode>0</c:formatCode>
                <c:ptCount val="11"/>
                <c:pt idx="0">
                  <c:v>1047</c:v>
                </c:pt>
                <c:pt idx="1">
                  <c:v>122</c:v>
                </c:pt>
                <c:pt idx="2">
                  <c:v>85</c:v>
                </c:pt>
                <c:pt idx="3">
                  <c:v>90</c:v>
                </c:pt>
                <c:pt idx="4">
                  <c:v>30</c:v>
                </c:pt>
                <c:pt idx="5">
                  <c:v>37</c:v>
                </c:pt>
                <c:pt idx="6">
                  <c:v>9</c:v>
                </c:pt>
                <c:pt idx="7">
                  <c:v>9</c:v>
                </c:pt>
                <c:pt idx="8">
                  <c:v>20</c:v>
                </c:pt>
                <c:pt idx="9">
                  <c:v>23</c:v>
                </c:pt>
                <c:pt idx="10">
                  <c:v>118</c:v>
                </c:pt>
              </c:numCache>
            </c:numRef>
          </c:val>
          <c:extLst>
            <c:ext xmlns:c16="http://schemas.microsoft.com/office/drawing/2014/chart" uri="{C3380CC4-5D6E-409C-BE32-E72D297353CC}">
              <c16:uniqueId val="{00000003-B181-4893-BE5B-0B2E81B3FCB2}"/>
            </c:ext>
          </c:extLst>
        </c:ser>
        <c:dLbls>
          <c:showLegendKey val="0"/>
          <c:showVal val="0"/>
          <c:showCatName val="0"/>
          <c:showSerName val="0"/>
          <c:showPercent val="0"/>
          <c:showBubbleSize val="0"/>
        </c:dLbls>
        <c:gapWidth val="55"/>
        <c:overlap val="100"/>
        <c:axId val="563521967"/>
        <c:axId val="563513231"/>
      </c:barChart>
      <c:catAx>
        <c:axId val="5635219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cs-CZ"/>
          </a:p>
        </c:txPr>
        <c:crossAx val="563513231"/>
        <c:crosses val="autoZero"/>
        <c:auto val="1"/>
        <c:lblAlgn val="ctr"/>
        <c:lblOffset val="100"/>
        <c:noMultiLvlLbl val="0"/>
      </c:catAx>
      <c:valAx>
        <c:axId val="56351323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cs-CZ"/>
          </a:p>
        </c:txPr>
        <c:crossAx val="563521967"/>
        <c:crosses val="autoZero"/>
        <c:crossBetween val="between"/>
      </c:valAx>
      <c:spPr>
        <a:noFill/>
        <a:ln>
          <a:noFill/>
        </a:ln>
        <a:effectLst/>
      </c:spPr>
    </c:plotArea>
    <c:legend>
      <c:legendPos val="r"/>
      <c:layout>
        <c:manualLayout>
          <c:xMode val="edge"/>
          <c:yMode val="edge"/>
          <c:x val="0.6478138670166228"/>
          <c:y val="0.21664005540974046"/>
          <c:w val="0.33761037223288271"/>
          <c:h val="0.5696954916033726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cs-CZ"/>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cs-CZ"/>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1"/>
          <c:tx>
            <c:strRef>
              <c:f>'Aggregated (2)'!$T$359</c:f>
              <c:strCache>
                <c:ptCount val="1"/>
                <c:pt idx="0">
                  <c:v>HGV</c:v>
                </c:pt>
              </c:strCache>
            </c:strRef>
          </c:tx>
          <c:spPr>
            <a:pattFill prst="dkUpDiag">
              <a:fgClr>
                <a:schemeClr val="bg1">
                  <a:lumMod val="85000"/>
                </a:schemeClr>
              </a:fgClr>
              <a:bgClr>
                <a:schemeClr val="bg1"/>
              </a:bgClr>
            </a:pattFill>
            <a:ln>
              <a:solidFill>
                <a:schemeClr val="tx1"/>
              </a:solidFill>
            </a:ln>
            <a:effectLst/>
          </c:spPr>
          <c:invertIfNegative val="0"/>
          <c:dPt>
            <c:idx val="1"/>
            <c:invertIfNegative val="0"/>
            <c:bubble3D val="0"/>
            <c:spPr>
              <a:pattFill prst="dkUpDiag">
                <a:fgClr>
                  <a:schemeClr val="bg1">
                    <a:lumMod val="85000"/>
                  </a:schemeClr>
                </a:fgClr>
                <a:bgClr>
                  <a:schemeClr val="bg1">
                    <a:lumMod val="75000"/>
                  </a:schemeClr>
                </a:bgClr>
              </a:pattFill>
              <a:ln>
                <a:solidFill>
                  <a:srgbClr val="FF0000"/>
                </a:solidFill>
              </a:ln>
              <a:effectLst/>
            </c:spPr>
            <c:extLst>
              <c:ext xmlns:c16="http://schemas.microsoft.com/office/drawing/2014/chart" uri="{C3380CC4-5D6E-409C-BE32-E72D297353CC}">
                <c16:uniqueId val="{00000000-F5C4-46BB-AE0A-78B06073D2B4}"/>
              </c:ext>
            </c:extLst>
          </c:dPt>
          <c:dPt>
            <c:idx val="21"/>
            <c:invertIfNegative val="0"/>
            <c:bubble3D val="0"/>
            <c:spPr>
              <a:pattFill prst="dkUpDiag">
                <a:fgClr>
                  <a:schemeClr val="bg1">
                    <a:lumMod val="85000"/>
                  </a:schemeClr>
                </a:fgClr>
                <a:bgClr>
                  <a:schemeClr val="accent5">
                    <a:lumMod val="20000"/>
                    <a:lumOff val="80000"/>
                  </a:schemeClr>
                </a:bgClr>
              </a:pattFill>
              <a:ln>
                <a:solidFill>
                  <a:schemeClr val="tx1"/>
                </a:solidFill>
              </a:ln>
              <a:effectLst/>
            </c:spPr>
            <c:extLst>
              <c:ext xmlns:c16="http://schemas.microsoft.com/office/drawing/2014/chart" uri="{C3380CC4-5D6E-409C-BE32-E72D297353CC}">
                <c16:uniqueId val="{00000002-F5C4-46BB-AE0A-78B06073D2B4}"/>
              </c:ext>
            </c:extLst>
          </c:dPt>
          <c:dLbls>
            <c:dLbl>
              <c:idx val="7"/>
              <c:layout>
                <c:manualLayout>
                  <c:x val="-3.9104675364224585E-3"/>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F5C4-46BB-AE0A-78B06073D2B4}"/>
                </c:ext>
              </c:extLst>
            </c:dLbl>
            <c:dLbl>
              <c:idx val="10"/>
              <c:layout>
                <c:manualLayout>
                  <c:x val="-1.9552337682111937E-3"/>
                  <c:y val="-3.7661879357435649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F5C4-46BB-AE0A-78B06073D2B4}"/>
                </c:ext>
              </c:extLst>
            </c:dLbl>
            <c:dLbl>
              <c:idx val="15"/>
              <c:layout>
                <c:manualLayout>
                  <c:x val="-5.8657013046335806E-3"/>
                  <c:y val="-3.766187935743496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F5C4-46BB-AE0A-78B06073D2B4}"/>
                </c:ext>
              </c:extLst>
            </c:dLbl>
            <c:dLbl>
              <c:idx val="18"/>
              <c:layout>
                <c:manualLayout>
                  <c:x val="-5.8657013046335806E-3"/>
                  <c:y val="-3.766187935743496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F5C4-46BB-AE0A-78B06073D2B4}"/>
                </c:ext>
              </c:extLst>
            </c:dLbl>
            <c:dLbl>
              <c:idx val="21"/>
              <c:layout>
                <c:manualLayout>
                  <c:x val="-3.9047055083403894E-3"/>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F5C4-46BB-AE0A-78B06073D2B4}"/>
                </c:ext>
              </c:extLst>
            </c:dLbl>
            <c:numFmt formatCode="#,##0" sourceLinked="0"/>
            <c:spPr>
              <a:noFill/>
              <a:ln>
                <a:noFill/>
              </a:ln>
              <a:effectLst/>
            </c:spPr>
            <c:txPr>
              <a:bodyPr rot="0" spcFirstLastPara="1" vertOverflow="ellipsis" vert="horz" wrap="square" anchor="ctr" anchorCtr="1"/>
              <a:lstStyle/>
              <a:p>
                <a:pPr>
                  <a:defRPr sz="800" b="1" i="0" u="none" strike="noStrike" kern="1200" baseline="0">
                    <a:solidFill>
                      <a:schemeClr val="tx1">
                        <a:lumMod val="75000"/>
                        <a:lumOff val="25000"/>
                      </a:schemeClr>
                    </a:solidFill>
                    <a:latin typeface="Arial Narrow" panose="020B0606020202030204" pitchFamily="34" charset="0"/>
                    <a:ea typeface="+mn-ea"/>
                    <a:cs typeface="Arial" panose="020B0604020202020204" pitchFamily="34" charset="0"/>
                  </a:defRPr>
                </a:pPr>
                <a:endParaRPr lang="cs-CZ"/>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'Aggregated (2)'!$R$360:$R$381</c:f>
              <c:strCache>
                <c:ptCount val="22"/>
                <c:pt idx="0">
                  <c:v>₁₁ Brusel</c:v>
                </c:pt>
                <c:pt idx="1">
                  <c:v>₁₅ Praha</c:v>
                </c:pt>
                <c:pt idx="2">
                  <c:v>₁₄ Sofia</c:v>
                </c:pt>
                <c:pt idx="3">
                  <c:v>₂ Lisabon</c:v>
                </c:pt>
                <c:pt idx="4">
                  <c:v>₁₀ Bukurešť</c:v>
                </c:pt>
                <c:pt idx="5">
                  <c:v>₁₆ Goteborg</c:v>
                </c:pt>
                <c:pt idx="6">
                  <c:v>₄ Stockholm</c:v>
                </c:pt>
                <c:pt idx="7">
                  <c:v>₇ Hamburk</c:v>
                </c:pt>
                <c:pt idx="8">
                  <c:v>₉ Budapešť</c:v>
                </c:pt>
                <c:pt idx="9">
                  <c:v>₂₁ Amsterdam</c:v>
                </c:pt>
                <c:pt idx="10">
                  <c:v>₁₉ Rotterdam</c:v>
                </c:pt>
                <c:pt idx="11">
                  <c:v>₆ Berlín</c:v>
                </c:pt>
                <c:pt idx="12">
                  <c:v>₁ Antverpy</c:v>
                </c:pt>
                <c:pt idx="13">
                  <c:v>₃ Madrid</c:v>
                </c:pt>
                <c:pt idx="14">
                  <c:v>₁₈ Mnichov</c:v>
                </c:pt>
                <c:pt idx="15">
                  <c:v>₁₂ Londýn</c:v>
                </c:pt>
                <c:pt idx="16">
                  <c:v>₁₇ Řím</c:v>
                </c:pt>
                <c:pt idx="17">
                  <c:v>₅ Paříž</c:v>
                </c:pt>
                <c:pt idx="18">
                  <c:v>₈ Milán</c:v>
                </c:pt>
                <c:pt idx="19">
                  <c:v>₂₀ Barcelona</c:v>
                </c:pt>
                <c:pt idx="20">
                  <c:v>₁₃ Brémy</c:v>
                </c:pt>
                <c:pt idx="21">
                  <c:v>PRŮMĚR</c:v>
                </c:pt>
              </c:strCache>
            </c:strRef>
          </c:cat>
          <c:val>
            <c:numRef>
              <c:f>'Aggregated (2)'!$T$360:$T$381</c:f>
              <c:numCache>
                <c:formatCode>General</c:formatCode>
                <c:ptCount val="22"/>
                <c:pt idx="0">
                  <c:v>33.511632403170715</c:v>
                </c:pt>
                <c:pt idx="1">
                  <c:v>49.860624044600307</c:v>
                </c:pt>
                <c:pt idx="2">
                  <c:v>50.09206165973508</c:v>
                </c:pt>
                <c:pt idx="3">
                  <c:v>92.865626149561194</c:v>
                </c:pt>
                <c:pt idx="4">
                  <c:v>57.182957393483711</c:v>
                </c:pt>
                <c:pt idx="5">
                  <c:v>23.45626855446449</c:v>
                </c:pt>
                <c:pt idx="6">
                  <c:v>78.972199316762868</c:v>
                </c:pt>
                <c:pt idx="7">
                  <c:v>59.052967996058491</c:v>
                </c:pt>
                <c:pt idx="8">
                  <c:v>61.545369921204099</c:v>
                </c:pt>
                <c:pt idx="9">
                  <c:v>28.173371860413425</c:v>
                </c:pt>
                <c:pt idx="10">
                  <c:v>26.664681603773584</c:v>
                </c:pt>
                <c:pt idx="11">
                  <c:v>69.505946050468907</c:v>
                </c:pt>
                <c:pt idx="12">
                  <c:v>84.146341463414629</c:v>
                </c:pt>
                <c:pt idx="13">
                  <c:v>82.576115898874789</c:v>
                </c:pt>
                <c:pt idx="14">
                  <c:v>22.891071020781002</c:v>
                </c:pt>
                <c:pt idx="15">
                  <c:v>36.469483977997029</c:v>
                </c:pt>
                <c:pt idx="16">
                  <c:v>37.508830908467125</c:v>
                </c:pt>
                <c:pt idx="17">
                  <c:v>80.223419257402213</c:v>
                </c:pt>
                <c:pt idx="18">
                  <c:v>53.868685226096368</c:v>
                </c:pt>
                <c:pt idx="19">
                  <c:v>29.399438779997151</c:v>
                </c:pt>
                <c:pt idx="20">
                  <c:v>36.647915904327867</c:v>
                </c:pt>
                <c:pt idx="21">
                  <c:v>50.523433396382011</c:v>
                </c:pt>
              </c:numCache>
            </c:numRef>
          </c:val>
          <c:extLst>
            <c:ext xmlns:c16="http://schemas.microsoft.com/office/drawing/2014/chart" uri="{C3380CC4-5D6E-409C-BE32-E72D297353CC}">
              <c16:uniqueId val="{00000001-6AF8-4547-B5BD-263583260441}"/>
            </c:ext>
          </c:extLst>
        </c:ser>
        <c:ser>
          <c:idx val="2"/>
          <c:order val="2"/>
          <c:tx>
            <c:strRef>
              <c:f>'Aggregated (2)'!$U$359</c:f>
              <c:strCache>
                <c:ptCount val="1"/>
                <c:pt idx="0">
                  <c:v>LGV</c:v>
                </c:pt>
              </c:strCache>
            </c:strRef>
          </c:tx>
          <c:spPr>
            <a:solidFill>
              <a:schemeClr val="bg1"/>
            </a:solidFill>
            <a:ln>
              <a:solidFill>
                <a:schemeClr val="tx1"/>
              </a:solidFill>
            </a:ln>
            <a:effectLst/>
          </c:spPr>
          <c:invertIfNegative val="0"/>
          <c:dPt>
            <c:idx val="1"/>
            <c:invertIfNegative val="0"/>
            <c:bubble3D val="0"/>
            <c:spPr>
              <a:pattFill prst="zigZag">
                <a:fgClr>
                  <a:schemeClr val="bg1">
                    <a:lumMod val="75000"/>
                  </a:schemeClr>
                </a:fgClr>
                <a:bgClr>
                  <a:schemeClr val="bg1"/>
                </a:bgClr>
              </a:pattFill>
              <a:ln>
                <a:solidFill>
                  <a:srgbClr val="FF0000"/>
                </a:solidFill>
              </a:ln>
              <a:effectLst/>
            </c:spPr>
            <c:extLst>
              <c:ext xmlns:c16="http://schemas.microsoft.com/office/drawing/2014/chart" uri="{C3380CC4-5D6E-409C-BE32-E72D297353CC}">
                <c16:uniqueId val="{00000001-F5C4-46BB-AE0A-78B06073D2B4}"/>
              </c:ext>
            </c:extLst>
          </c:dPt>
          <c:dPt>
            <c:idx val="21"/>
            <c:invertIfNegative val="0"/>
            <c:bubble3D val="0"/>
            <c:spPr>
              <a:solidFill>
                <a:schemeClr val="accent6">
                  <a:lumMod val="20000"/>
                  <a:lumOff val="80000"/>
                </a:schemeClr>
              </a:solidFill>
              <a:ln>
                <a:solidFill>
                  <a:schemeClr val="tx1"/>
                </a:solidFill>
              </a:ln>
              <a:effectLst/>
            </c:spPr>
            <c:extLst>
              <c:ext xmlns:c16="http://schemas.microsoft.com/office/drawing/2014/chart" uri="{C3380CC4-5D6E-409C-BE32-E72D297353CC}">
                <c16:uniqueId val="{00000003-F5C4-46BB-AE0A-78B06073D2B4}"/>
              </c:ext>
            </c:extLst>
          </c:dPt>
          <c:dLbls>
            <c:dLbl>
              <c:idx val="6"/>
              <c:layout>
                <c:manualLayout>
                  <c:x val="3.9104675364223873E-3"/>
                  <c:y val="3.7661879357434613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F5C4-46BB-AE0A-78B06073D2B4}"/>
                </c:ext>
              </c:extLst>
            </c:dLbl>
            <c:dLbl>
              <c:idx val="8"/>
              <c:layout>
                <c:manualLayout>
                  <c:x val="5.8657013046335806E-3"/>
                  <c:y val="-3.4522990598448688E-1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F5C4-46BB-AE0A-78B06073D2B4}"/>
                </c:ext>
              </c:extLst>
            </c:dLbl>
            <c:dLbl>
              <c:idx val="9"/>
              <c:layout>
                <c:manualLayout>
                  <c:x val="3.9104675364223873E-3"/>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F5C4-46BB-AE0A-78B06073D2B4}"/>
                </c:ext>
              </c:extLst>
            </c:dLbl>
            <c:dLbl>
              <c:idx val="11"/>
              <c:layout>
                <c:manualLayout>
                  <c:x val="1.9536769353669828E-3"/>
                  <c:y val="-6.9045981196897376E-1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6-F5C4-46BB-AE0A-78B06073D2B4}"/>
                </c:ext>
              </c:extLst>
            </c:dLbl>
            <c:dLbl>
              <c:idx val="12"/>
              <c:layout>
                <c:manualLayout>
                  <c:x val="3.9104675364223154E-3"/>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F5C4-46BB-AE0A-78B06073D2B4}"/>
                </c:ext>
              </c:extLst>
            </c:dLbl>
            <c:dLbl>
              <c:idx val="13"/>
              <c:layout>
                <c:manualLayout>
                  <c:x val="3.9073538707339655E-3"/>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F5C4-46BB-AE0A-78B06073D2B4}"/>
                </c:ext>
              </c:extLst>
            </c:dLbl>
            <c:dLbl>
              <c:idx val="16"/>
              <c:layout>
                <c:manualLayout>
                  <c:x val="3.9104675364223873E-3"/>
                  <c:y val="3.766187935743496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F5C4-46BB-AE0A-78B06073D2B4}"/>
                </c:ext>
              </c:extLst>
            </c:dLbl>
            <c:dLbl>
              <c:idx val="17"/>
              <c:layout>
                <c:manualLayout>
                  <c:x val="5.8625691343965128E-3"/>
                  <c:y val="-3.4522990598448688E-1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F5C4-46BB-AE0A-78B06073D2B4}"/>
                </c:ext>
              </c:extLst>
            </c:dLbl>
            <c:dLbl>
              <c:idx val="19"/>
              <c:layout>
                <c:manualLayout>
                  <c:x val="3.9047055083403894E-3"/>
                  <c:y val="-3.8258474252046829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F5C4-46BB-AE0A-78B06073D2B4}"/>
                </c:ext>
              </c:extLst>
            </c:dLbl>
            <c:dLbl>
              <c:idx val="21"/>
              <c:layout>
                <c:manualLayout>
                  <c:x val="3.9047055083403894E-3"/>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F5C4-46BB-AE0A-78B06073D2B4}"/>
                </c:ext>
              </c:extLst>
            </c:dLbl>
            <c:numFmt formatCode="#,##0" sourceLinked="0"/>
            <c:spPr>
              <a:noFill/>
              <a:ln>
                <a:noFill/>
              </a:ln>
              <a:effectLst/>
            </c:spPr>
            <c:txPr>
              <a:bodyPr rot="0" spcFirstLastPara="1" vertOverflow="ellipsis" vert="horz" wrap="square" anchor="ctr" anchorCtr="1"/>
              <a:lstStyle/>
              <a:p>
                <a:pPr>
                  <a:defRPr sz="800" b="1" i="0" u="none" strike="noStrike" kern="1200" baseline="0">
                    <a:solidFill>
                      <a:schemeClr val="tx1">
                        <a:lumMod val="75000"/>
                        <a:lumOff val="25000"/>
                      </a:schemeClr>
                    </a:solidFill>
                    <a:latin typeface="Arial Narrow" panose="020B0606020202030204" pitchFamily="34" charset="0"/>
                    <a:ea typeface="+mn-ea"/>
                    <a:cs typeface="Arial" panose="020B0604020202020204" pitchFamily="34" charset="0"/>
                  </a:defRPr>
                </a:pPr>
                <a:endParaRPr lang="cs-CZ"/>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'Aggregated (2)'!$R$360:$R$381</c:f>
              <c:strCache>
                <c:ptCount val="22"/>
                <c:pt idx="0">
                  <c:v>₁₁ Brusel</c:v>
                </c:pt>
                <c:pt idx="1">
                  <c:v>₁₅ Praha</c:v>
                </c:pt>
                <c:pt idx="2">
                  <c:v>₁₄ Sofia</c:v>
                </c:pt>
                <c:pt idx="3">
                  <c:v>₂ Lisabon</c:v>
                </c:pt>
                <c:pt idx="4">
                  <c:v>₁₀ Bukurešť</c:v>
                </c:pt>
                <c:pt idx="5">
                  <c:v>₁₆ Goteborg</c:v>
                </c:pt>
                <c:pt idx="6">
                  <c:v>₄ Stockholm</c:v>
                </c:pt>
                <c:pt idx="7">
                  <c:v>₇ Hamburk</c:v>
                </c:pt>
                <c:pt idx="8">
                  <c:v>₉ Budapešť</c:v>
                </c:pt>
                <c:pt idx="9">
                  <c:v>₂₁ Amsterdam</c:v>
                </c:pt>
                <c:pt idx="10">
                  <c:v>₁₉ Rotterdam</c:v>
                </c:pt>
                <c:pt idx="11">
                  <c:v>₆ Berlín</c:v>
                </c:pt>
                <c:pt idx="12">
                  <c:v>₁ Antverpy</c:v>
                </c:pt>
                <c:pt idx="13">
                  <c:v>₃ Madrid</c:v>
                </c:pt>
                <c:pt idx="14">
                  <c:v>₁₈ Mnichov</c:v>
                </c:pt>
                <c:pt idx="15">
                  <c:v>₁₂ Londýn</c:v>
                </c:pt>
                <c:pt idx="16">
                  <c:v>₁₇ Řím</c:v>
                </c:pt>
                <c:pt idx="17">
                  <c:v>₅ Paříž</c:v>
                </c:pt>
                <c:pt idx="18">
                  <c:v>₈ Milán</c:v>
                </c:pt>
                <c:pt idx="19">
                  <c:v>₂₀ Barcelona</c:v>
                </c:pt>
                <c:pt idx="20">
                  <c:v>₁₃ Brémy</c:v>
                </c:pt>
                <c:pt idx="21">
                  <c:v>PRŮMĚR</c:v>
                </c:pt>
              </c:strCache>
            </c:strRef>
          </c:cat>
          <c:val>
            <c:numRef>
              <c:f>'Aggregated (2)'!$U$360:$U$381</c:f>
              <c:numCache>
                <c:formatCode>General</c:formatCode>
                <c:ptCount val="22"/>
                <c:pt idx="0">
                  <c:v>59.177585570534987</c:v>
                </c:pt>
                <c:pt idx="1">
                  <c:v>28.35561697042127</c:v>
                </c:pt>
                <c:pt idx="2">
                  <c:v>29.423920214210874</c:v>
                </c:pt>
                <c:pt idx="3">
                  <c:v>49.931881441114925</c:v>
                </c:pt>
                <c:pt idx="4">
                  <c:v>57.826753167013557</c:v>
                </c:pt>
                <c:pt idx="5">
                  <c:v>54.85567653396847</c:v>
                </c:pt>
                <c:pt idx="6">
                  <c:v>58.694119879632389</c:v>
                </c:pt>
                <c:pt idx="7">
                  <c:v>77.422786177105834</c:v>
                </c:pt>
                <c:pt idx="8">
                  <c:v>56.561932117943606</c:v>
                </c:pt>
                <c:pt idx="9">
                  <c:v>28.270190577955717</c:v>
                </c:pt>
                <c:pt idx="10">
                  <c:v>56.184204201317122</c:v>
                </c:pt>
                <c:pt idx="11">
                  <c:v>47.240660200715283</c:v>
                </c:pt>
                <c:pt idx="12">
                  <c:v>78.341855368882392</c:v>
                </c:pt>
                <c:pt idx="13">
                  <c:v>34.932451449479309</c:v>
                </c:pt>
                <c:pt idx="14">
                  <c:v>54.953000723065806</c:v>
                </c:pt>
                <c:pt idx="15">
                  <c:v>48.817984483659608</c:v>
                </c:pt>
                <c:pt idx="16">
                  <c:v>36.732028634161907</c:v>
                </c:pt>
                <c:pt idx="17">
                  <c:v>48.687160382874858</c:v>
                </c:pt>
                <c:pt idx="18">
                  <c:v>84.209700530957718</c:v>
                </c:pt>
                <c:pt idx="19">
                  <c:v>30.855498555847738</c:v>
                </c:pt>
                <c:pt idx="20">
                  <c:v>74.475851665416286</c:v>
                </c:pt>
                <c:pt idx="21">
                  <c:v>50.880450173869853</c:v>
                </c:pt>
              </c:numCache>
            </c:numRef>
          </c:val>
          <c:extLst>
            <c:ext xmlns:c16="http://schemas.microsoft.com/office/drawing/2014/chart" uri="{C3380CC4-5D6E-409C-BE32-E72D297353CC}">
              <c16:uniqueId val="{00000002-6AF8-4547-B5BD-263583260441}"/>
            </c:ext>
          </c:extLst>
        </c:ser>
        <c:dLbls>
          <c:showLegendKey val="0"/>
          <c:showVal val="0"/>
          <c:showCatName val="0"/>
          <c:showSerName val="0"/>
          <c:showPercent val="0"/>
          <c:showBubbleSize val="0"/>
        </c:dLbls>
        <c:gapWidth val="150"/>
        <c:axId val="858513375"/>
        <c:axId val="839288175"/>
      </c:barChart>
      <c:lineChart>
        <c:grouping val="standard"/>
        <c:varyColors val="0"/>
        <c:ser>
          <c:idx val="0"/>
          <c:order val="0"/>
          <c:tx>
            <c:strRef>
              <c:f>'Aggregated (2)'!$S$359</c:f>
              <c:strCache>
                <c:ptCount val="1"/>
                <c:pt idx="0">
                  <c:v>Vážený průměr</c:v>
                </c:pt>
              </c:strCache>
            </c:strRef>
          </c:tx>
          <c:spPr>
            <a:ln w="28575" cap="rnd">
              <a:noFill/>
              <a:round/>
            </a:ln>
            <a:effectLst/>
          </c:spPr>
          <c:marker>
            <c:symbol val="triangle"/>
            <c:size val="3"/>
            <c:spPr>
              <a:noFill/>
              <a:ln w="9525">
                <a:solidFill>
                  <a:srgbClr val="C00000"/>
                </a:solidFill>
              </a:ln>
              <a:effectLst/>
            </c:spPr>
          </c:marker>
          <c:dLbls>
            <c:dLbl>
              <c:idx val="1"/>
              <c:layout>
                <c:manualLayout>
                  <c:x val="-2.6767150286811241E-2"/>
                  <c:y val="-1.876480897716859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F5C4-46BB-AE0A-78B06073D2B4}"/>
                </c:ext>
              </c:extLst>
            </c:dLbl>
            <c:dLbl>
              <c:idx val="2"/>
              <c:layout>
                <c:manualLayout>
                  <c:x val="-2.6767150286811259E-2"/>
                  <c:y val="-2.629718484865558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F5C4-46BB-AE0A-78B06073D2B4}"/>
                </c:ext>
              </c:extLst>
            </c:dLbl>
            <c:dLbl>
              <c:idx val="5"/>
              <c:layout>
                <c:manualLayout>
                  <c:x val="-2.0884806439073082E-2"/>
                  <c:y val="-2.253099691291216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F5C4-46BB-AE0A-78B06073D2B4}"/>
                </c:ext>
              </c:extLst>
            </c:dLbl>
            <c:dLbl>
              <c:idx val="6"/>
              <c:layout>
                <c:manualLayout>
                  <c:x val="-1.6994066513931212E-2"/>
                  <c:y val="-1.499862104142510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F5C4-46BB-AE0A-78B06073D2B4}"/>
                </c:ext>
              </c:extLst>
            </c:dLbl>
            <c:dLbl>
              <c:idx val="7"/>
              <c:layout>
                <c:manualLayout>
                  <c:x val="-1.6977452568339154E-2"/>
                  <c:y val="-1.876480897716859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F5C4-46BB-AE0A-78B06073D2B4}"/>
                </c:ext>
              </c:extLst>
            </c:dLbl>
            <c:dLbl>
              <c:idx val="14"/>
              <c:layout>
                <c:manualLayout>
                  <c:x val="-2.0901396654743481E-2"/>
                  <c:y val="-2.336628783748041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F5C4-46BB-AE0A-78B06073D2B4}"/>
                </c:ext>
              </c:extLst>
            </c:dLbl>
            <c:dLbl>
              <c:idx val="18"/>
              <c:layout>
                <c:manualLayout>
                  <c:x val="-2.0901448982177658E-2"/>
                  <c:y val="-3.006337278439908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F5C4-46BB-AE0A-78B06073D2B4}"/>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700" b="1" i="1" u="none" strike="noStrike" kern="1200" baseline="0">
                    <a:solidFill>
                      <a:srgbClr val="FF0000"/>
                    </a:solidFill>
                    <a:latin typeface="Arial Narrow" panose="020B0606020202030204" pitchFamily="34" charset="0"/>
                    <a:ea typeface="+mn-ea"/>
                    <a:cs typeface="Arial" panose="020B0604020202020204" pitchFamily="34" charset="0"/>
                  </a:defRPr>
                </a:pPr>
                <a:endParaRPr lang="cs-CZ"/>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'Aggregated (2)'!$R$360:$R$381</c:f>
              <c:strCache>
                <c:ptCount val="22"/>
                <c:pt idx="0">
                  <c:v>₁₁ Brusel</c:v>
                </c:pt>
                <c:pt idx="1">
                  <c:v>₁₅ Praha</c:v>
                </c:pt>
                <c:pt idx="2">
                  <c:v>₁₄ Sofia</c:v>
                </c:pt>
                <c:pt idx="3">
                  <c:v>₂ Lisabon</c:v>
                </c:pt>
                <c:pt idx="4">
                  <c:v>₁₀ Bukurešť</c:v>
                </c:pt>
                <c:pt idx="5">
                  <c:v>₁₆ Goteborg</c:v>
                </c:pt>
                <c:pt idx="6">
                  <c:v>₄ Stockholm</c:v>
                </c:pt>
                <c:pt idx="7">
                  <c:v>₇ Hamburk</c:v>
                </c:pt>
                <c:pt idx="8">
                  <c:v>₉ Budapešť</c:v>
                </c:pt>
                <c:pt idx="9">
                  <c:v>₂₁ Amsterdam</c:v>
                </c:pt>
                <c:pt idx="10">
                  <c:v>₁₉ Rotterdam</c:v>
                </c:pt>
                <c:pt idx="11">
                  <c:v>₆ Berlín</c:v>
                </c:pt>
                <c:pt idx="12">
                  <c:v>₁ Antverpy</c:v>
                </c:pt>
                <c:pt idx="13">
                  <c:v>₃ Madrid</c:v>
                </c:pt>
                <c:pt idx="14">
                  <c:v>₁₈ Mnichov</c:v>
                </c:pt>
                <c:pt idx="15">
                  <c:v>₁₂ Londýn</c:v>
                </c:pt>
                <c:pt idx="16">
                  <c:v>₁₇ Řím</c:v>
                </c:pt>
                <c:pt idx="17">
                  <c:v>₅ Paříž</c:v>
                </c:pt>
                <c:pt idx="18">
                  <c:v>₈ Milán</c:v>
                </c:pt>
                <c:pt idx="19">
                  <c:v>₂₀ Barcelona</c:v>
                </c:pt>
                <c:pt idx="20">
                  <c:v>₁₃ Brémy</c:v>
                </c:pt>
                <c:pt idx="21">
                  <c:v>PRŮMĚR</c:v>
                </c:pt>
              </c:strCache>
            </c:strRef>
          </c:cat>
          <c:val>
            <c:numRef>
              <c:f>'Aggregated (2)'!$S$360:$S$381</c:f>
              <c:numCache>
                <c:formatCode>General</c:formatCode>
                <c:ptCount val="22"/>
                <c:pt idx="0">
                  <c:v>50.959785336913257</c:v>
                </c:pt>
                <c:pt idx="1">
                  <c:v>38.113550124444082</c:v>
                </c:pt>
                <c:pt idx="2">
                  <c:v>38.798492508622566</c:v>
                </c:pt>
                <c:pt idx="3">
                  <c:v>78.480801444942159</c:v>
                </c:pt>
                <c:pt idx="4">
                  <c:v>57.492589853514232</c:v>
                </c:pt>
                <c:pt idx="5">
                  <c:v>37.463634293809605</c:v>
                </c:pt>
                <c:pt idx="6">
                  <c:v>72.829844716161503</c:v>
                </c:pt>
                <c:pt idx="7">
                  <c:v>65.034044819965928</c:v>
                </c:pt>
                <c:pt idx="8">
                  <c:v>60.072984946926866</c:v>
                </c:pt>
                <c:pt idx="9">
                  <c:v>28.197321359863224</c:v>
                </c:pt>
                <c:pt idx="10">
                  <c:v>32.436072406702138</c:v>
                </c:pt>
                <c:pt idx="11">
                  <c:v>65.418872083222084</c:v>
                </c:pt>
                <c:pt idx="12">
                  <c:v>83.315915978681147</c:v>
                </c:pt>
                <c:pt idx="13">
                  <c:v>73.863432186339011</c:v>
                </c:pt>
                <c:pt idx="14">
                  <c:v>37.036942512601293</c:v>
                </c:pt>
                <c:pt idx="15">
                  <c:v>42.048973511266993</c:v>
                </c:pt>
                <c:pt idx="16">
                  <c:v>37.285931781343876</c:v>
                </c:pt>
                <c:pt idx="17">
                  <c:v>67.84860935792679</c:v>
                </c:pt>
                <c:pt idx="18">
                  <c:v>60.610005682592941</c:v>
                </c:pt>
                <c:pt idx="19">
                  <c:v>29.50137484227265</c:v>
                </c:pt>
                <c:pt idx="20">
                  <c:v>39.530046778974722</c:v>
                </c:pt>
                <c:pt idx="21">
                  <c:v>50.651165527420304</c:v>
                </c:pt>
              </c:numCache>
            </c:numRef>
          </c:val>
          <c:smooth val="0"/>
          <c:extLst>
            <c:ext xmlns:c16="http://schemas.microsoft.com/office/drawing/2014/chart" uri="{C3380CC4-5D6E-409C-BE32-E72D297353CC}">
              <c16:uniqueId val="{00000000-6AF8-4547-B5BD-263583260441}"/>
            </c:ext>
          </c:extLst>
        </c:ser>
        <c:dLbls>
          <c:showLegendKey val="0"/>
          <c:showVal val="0"/>
          <c:showCatName val="0"/>
          <c:showSerName val="0"/>
          <c:showPercent val="0"/>
          <c:showBubbleSize val="0"/>
        </c:dLbls>
        <c:marker val="1"/>
        <c:smooth val="0"/>
        <c:axId val="858513375"/>
        <c:axId val="839288175"/>
      </c:lineChart>
      <c:catAx>
        <c:axId val="858513375"/>
        <c:scaling>
          <c:orientation val="minMax"/>
        </c:scaling>
        <c:delete val="0"/>
        <c:axPos val="b"/>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cs-CZ"/>
          </a:p>
        </c:txPr>
        <c:crossAx val="839288175"/>
        <c:crosses val="autoZero"/>
        <c:auto val="1"/>
        <c:lblAlgn val="ctr"/>
        <c:lblOffset val="100"/>
        <c:noMultiLvlLbl val="0"/>
      </c:catAx>
      <c:valAx>
        <c:axId val="839288175"/>
        <c:scaling>
          <c:orientation val="minMax"/>
        </c:scaling>
        <c:delete val="0"/>
        <c:axPos val="l"/>
        <c:majorGridlines>
          <c:spPr>
            <a:ln w="9525" cap="flat" cmpd="sng" algn="ctr">
              <a:solidFill>
                <a:schemeClr val="tx1">
                  <a:lumMod val="15000"/>
                  <a:lumOff val="85000"/>
                </a:schemeClr>
              </a:solidFill>
              <a:round/>
            </a:ln>
            <a:effectLst/>
          </c:spPr>
        </c:majorGridlines>
        <c:numFmt formatCode="#,##0_ ;\-#,##0\ " sourceLinked="0"/>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cs-CZ"/>
          </a:p>
        </c:txPr>
        <c:crossAx val="85851337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cs-CZ"/>
        </a:p>
      </c:txPr>
    </c:legend>
    <c:plotVisOnly val="1"/>
    <c:dispBlanksAs val="gap"/>
    <c:showDLblsOverMax val="0"/>
  </c:chart>
  <c:spPr>
    <a:solidFill>
      <a:schemeClr val="bg1"/>
    </a:solidFill>
    <a:ln w="9525" cap="flat" cmpd="sng" algn="ctr">
      <a:noFill/>
      <a:round/>
    </a:ln>
    <a:effectLst/>
  </c:spPr>
  <c:txPr>
    <a:bodyPr/>
    <a:lstStyle/>
    <a:p>
      <a:pPr>
        <a:defRPr>
          <a:latin typeface="Arial" panose="020B0604020202020204" pitchFamily="34" charset="0"/>
          <a:cs typeface="Arial" panose="020B0604020202020204" pitchFamily="34" charset="0"/>
        </a:defRPr>
      </a:pPr>
      <a:endParaRPr lang="cs-CZ"/>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1"/>
          <c:tx>
            <c:strRef>
              <c:f>'Aggregated (2)'!$Y$359</c:f>
              <c:strCache>
                <c:ptCount val="1"/>
                <c:pt idx="0">
                  <c:v>HGV</c:v>
                </c:pt>
              </c:strCache>
            </c:strRef>
          </c:tx>
          <c:spPr>
            <a:pattFill prst="dkUpDiag">
              <a:fgClr>
                <a:schemeClr val="bg1">
                  <a:lumMod val="85000"/>
                </a:schemeClr>
              </a:fgClr>
              <a:bgClr>
                <a:schemeClr val="bg1"/>
              </a:bgClr>
            </a:pattFill>
            <a:ln>
              <a:solidFill>
                <a:schemeClr val="tx1"/>
              </a:solidFill>
            </a:ln>
            <a:effectLst/>
          </c:spPr>
          <c:invertIfNegative val="0"/>
          <c:dPt>
            <c:idx val="14"/>
            <c:invertIfNegative val="0"/>
            <c:bubble3D val="0"/>
            <c:spPr>
              <a:pattFill prst="dkUpDiag">
                <a:fgClr>
                  <a:schemeClr val="bg1">
                    <a:lumMod val="85000"/>
                  </a:schemeClr>
                </a:fgClr>
                <a:bgClr>
                  <a:schemeClr val="bg1">
                    <a:lumMod val="75000"/>
                  </a:schemeClr>
                </a:bgClr>
              </a:pattFill>
              <a:ln>
                <a:solidFill>
                  <a:schemeClr val="tx1"/>
                </a:solidFill>
              </a:ln>
              <a:effectLst/>
            </c:spPr>
            <c:extLst>
              <c:ext xmlns:c16="http://schemas.microsoft.com/office/drawing/2014/chart" uri="{C3380CC4-5D6E-409C-BE32-E72D297353CC}">
                <c16:uniqueId val="{00000005-F807-4513-B12D-C3DE4D81F3E6}"/>
              </c:ext>
            </c:extLst>
          </c:dPt>
          <c:dPt>
            <c:idx val="21"/>
            <c:invertIfNegative val="0"/>
            <c:bubble3D val="0"/>
            <c:spPr>
              <a:pattFill prst="dkUpDiag">
                <a:fgClr>
                  <a:schemeClr val="bg1">
                    <a:lumMod val="85000"/>
                  </a:schemeClr>
                </a:fgClr>
                <a:bgClr>
                  <a:schemeClr val="accent5">
                    <a:lumMod val="20000"/>
                    <a:lumOff val="80000"/>
                  </a:schemeClr>
                </a:bgClr>
              </a:pattFill>
              <a:ln>
                <a:solidFill>
                  <a:schemeClr val="tx1"/>
                </a:solidFill>
              </a:ln>
              <a:effectLst/>
            </c:spPr>
            <c:extLst>
              <c:ext xmlns:c16="http://schemas.microsoft.com/office/drawing/2014/chart" uri="{C3380CC4-5D6E-409C-BE32-E72D297353CC}">
                <c16:uniqueId val="{00000003-F807-4513-B12D-C3DE4D81F3E6}"/>
              </c:ext>
            </c:extLst>
          </c:dPt>
          <c:dLbls>
            <c:numFmt formatCode="#,##0" sourceLinked="0"/>
            <c:spPr>
              <a:noFill/>
              <a:ln>
                <a:noFill/>
              </a:ln>
              <a:effectLst/>
            </c:spPr>
            <c:txPr>
              <a:bodyPr rot="0" spcFirstLastPara="1" vertOverflow="ellipsis" vert="horz" wrap="square" anchor="ctr" anchorCtr="1"/>
              <a:lstStyle/>
              <a:p>
                <a:pPr>
                  <a:defRPr sz="800" b="1" i="0" u="none" strike="noStrike" kern="1200" baseline="0">
                    <a:solidFill>
                      <a:schemeClr val="tx1">
                        <a:lumMod val="75000"/>
                        <a:lumOff val="25000"/>
                      </a:schemeClr>
                    </a:solidFill>
                    <a:latin typeface="Arial Narrow" panose="020B0606020202030204" pitchFamily="34" charset="0"/>
                    <a:ea typeface="+mn-ea"/>
                    <a:cs typeface="Arial" panose="020B0604020202020204" pitchFamily="34" charset="0"/>
                  </a:defRPr>
                </a:pPr>
                <a:endParaRPr lang="cs-CZ"/>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'Aggregated (2)'!$R$360:$R$381</c:f>
              <c:strCache>
                <c:ptCount val="22"/>
                <c:pt idx="0">
                  <c:v>₁₁ Brusel</c:v>
                </c:pt>
                <c:pt idx="1">
                  <c:v>₁₅ Praha</c:v>
                </c:pt>
                <c:pt idx="2">
                  <c:v>₁₄ Sofia</c:v>
                </c:pt>
                <c:pt idx="3">
                  <c:v>₂ Lisabon</c:v>
                </c:pt>
                <c:pt idx="4">
                  <c:v>₁₀ Bukurešť</c:v>
                </c:pt>
                <c:pt idx="5">
                  <c:v>₁₆ Goteborg</c:v>
                </c:pt>
                <c:pt idx="6">
                  <c:v>₄ Stockholm</c:v>
                </c:pt>
                <c:pt idx="7">
                  <c:v>₇ Hamburk</c:v>
                </c:pt>
                <c:pt idx="8">
                  <c:v>₉ Budapešť</c:v>
                </c:pt>
                <c:pt idx="9">
                  <c:v>₂₁ Amsterdam</c:v>
                </c:pt>
                <c:pt idx="10">
                  <c:v>₁₉ Rotterdam</c:v>
                </c:pt>
                <c:pt idx="11">
                  <c:v>₆ Berlín</c:v>
                </c:pt>
                <c:pt idx="12">
                  <c:v>₁ Antverpy</c:v>
                </c:pt>
                <c:pt idx="13">
                  <c:v>₃ Madrid</c:v>
                </c:pt>
                <c:pt idx="14">
                  <c:v>₁₈ Mnichov</c:v>
                </c:pt>
                <c:pt idx="15">
                  <c:v>₁₂ Londýn</c:v>
                </c:pt>
                <c:pt idx="16">
                  <c:v>₁₇ Řím</c:v>
                </c:pt>
                <c:pt idx="17">
                  <c:v>₅ Paříž</c:v>
                </c:pt>
                <c:pt idx="18">
                  <c:v>₈ Milán</c:v>
                </c:pt>
                <c:pt idx="19">
                  <c:v>₂₀ Barcelona</c:v>
                </c:pt>
                <c:pt idx="20">
                  <c:v>₁₃ Brémy</c:v>
                </c:pt>
                <c:pt idx="21">
                  <c:v>PRŮMĚR</c:v>
                </c:pt>
              </c:strCache>
            </c:strRef>
          </c:cat>
          <c:val>
            <c:numRef>
              <c:f>'Aggregated (2)'!$Y$360:$Y$381</c:f>
              <c:numCache>
                <c:formatCode>General</c:formatCode>
                <c:ptCount val="22"/>
                <c:pt idx="0">
                  <c:v>84.146341463414629</c:v>
                </c:pt>
                <c:pt idx="1">
                  <c:v>92.865626149561194</c:v>
                </c:pt>
                <c:pt idx="2">
                  <c:v>82.576115898874789</c:v>
                </c:pt>
                <c:pt idx="3">
                  <c:v>78.972199316762868</c:v>
                </c:pt>
                <c:pt idx="4">
                  <c:v>80.223419257402213</c:v>
                </c:pt>
                <c:pt idx="5">
                  <c:v>69.505946050468907</c:v>
                </c:pt>
                <c:pt idx="6">
                  <c:v>59.052967996058491</c:v>
                </c:pt>
                <c:pt idx="7">
                  <c:v>53.868685226096368</c:v>
                </c:pt>
                <c:pt idx="8">
                  <c:v>61.545369921204099</c:v>
                </c:pt>
                <c:pt idx="9">
                  <c:v>57.182957393483711</c:v>
                </c:pt>
                <c:pt idx="10">
                  <c:v>33.511632403170715</c:v>
                </c:pt>
                <c:pt idx="11">
                  <c:v>36.469483977997029</c:v>
                </c:pt>
                <c:pt idx="12">
                  <c:v>36.647915904327867</c:v>
                </c:pt>
                <c:pt idx="13">
                  <c:v>50.09206165973508</c:v>
                </c:pt>
                <c:pt idx="14">
                  <c:v>49.860624044600307</c:v>
                </c:pt>
                <c:pt idx="15">
                  <c:v>23.45626855446449</c:v>
                </c:pt>
                <c:pt idx="16">
                  <c:v>37.508830908467125</c:v>
                </c:pt>
                <c:pt idx="17">
                  <c:v>22.891071020781002</c:v>
                </c:pt>
                <c:pt idx="18">
                  <c:v>26.664681603773584</c:v>
                </c:pt>
                <c:pt idx="19">
                  <c:v>29.399438779997151</c:v>
                </c:pt>
                <c:pt idx="20">
                  <c:v>28.173371860413425</c:v>
                </c:pt>
                <c:pt idx="21">
                  <c:v>50.523433396382011</c:v>
                </c:pt>
              </c:numCache>
            </c:numRef>
          </c:val>
          <c:extLst>
            <c:ext xmlns:c16="http://schemas.microsoft.com/office/drawing/2014/chart" uri="{C3380CC4-5D6E-409C-BE32-E72D297353CC}">
              <c16:uniqueId val="{00000000-F807-4513-B12D-C3DE4D81F3E6}"/>
            </c:ext>
          </c:extLst>
        </c:ser>
        <c:ser>
          <c:idx val="2"/>
          <c:order val="2"/>
          <c:tx>
            <c:strRef>
              <c:f>'Aggregated (2)'!$Z$359</c:f>
              <c:strCache>
                <c:ptCount val="1"/>
                <c:pt idx="0">
                  <c:v>LGV</c:v>
                </c:pt>
              </c:strCache>
            </c:strRef>
          </c:tx>
          <c:spPr>
            <a:solidFill>
              <a:schemeClr val="bg1"/>
            </a:solidFill>
            <a:ln>
              <a:solidFill>
                <a:schemeClr val="tx1"/>
              </a:solidFill>
            </a:ln>
            <a:effectLst/>
          </c:spPr>
          <c:invertIfNegative val="0"/>
          <c:dPt>
            <c:idx val="14"/>
            <c:invertIfNegative val="0"/>
            <c:bubble3D val="0"/>
            <c:spPr>
              <a:pattFill prst="zigZag">
                <a:fgClr>
                  <a:schemeClr val="bg1">
                    <a:lumMod val="75000"/>
                  </a:schemeClr>
                </a:fgClr>
                <a:bgClr>
                  <a:schemeClr val="bg1"/>
                </a:bgClr>
              </a:pattFill>
              <a:ln>
                <a:solidFill>
                  <a:schemeClr val="tx1"/>
                </a:solidFill>
              </a:ln>
              <a:effectLst/>
            </c:spPr>
            <c:extLst>
              <c:ext xmlns:c16="http://schemas.microsoft.com/office/drawing/2014/chart" uri="{C3380CC4-5D6E-409C-BE32-E72D297353CC}">
                <c16:uniqueId val="{00000006-F807-4513-B12D-C3DE4D81F3E6}"/>
              </c:ext>
            </c:extLst>
          </c:dPt>
          <c:dPt>
            <c:idx val="21"/>
            <c:invertIfNegative val="0"/>
            <c:bubble3D val="0"/>
            <c:spPr>
              <a:solidFill>
                <a:schemeClr val="accent6">
                  <a:lumMod val="20000"/>
                  <a:lumOff val="80000"/>
                </a:schemeClr>
              </a:solidFill>
              <a:ln>
                <a:solidFill>
                  <a:schemeClr val="tx1"/>
                </a:solidFill>
              </a:ln>
              <a:effectLst/>
            </c:spPr>
            <c:extLst>
              <c:ext xmlns:c16="http://schemas.microsoft.com/office/drawing/2014/chart" uri="{C3380CC4-5D6E-409C-BE32-E72D297353CC}">
                <c16:uniqueId val="{00000004-F807-4513-B12D-C3DE4D81F3E6}"/>
              </c:ext>
            </c:extLst>
          </c:dPt>
          <c:dLbls>
            <c:numFmt formatCode="#,##0" sourceLinked="0"/>
            <c:spPr>
              <a:noFill/>
              <a:ln>
                <a:noFill/>
              </a:ln>
              <a:effectLst/>
            </c:spPr>
            <c:txPr>
              <a:bodyPr rot="0" spcFirstLastPara="1" vertOverflow="ellipsis" vert="horz" wrap="square" anchor="ctr" anchorCtr="1"/>
              <a:lstStyle/>
              <a:p>
                <a:pPr>
                  <a:defRPr sz="800" b="1" i="0" u="none" strike="noStrike" kern="1200" baseline="0">
                    <a:solidFill>
                      <a:schemeClr val="tx1">
                        <a:lumMod val="75000"/>
                        <a:lumOff val="25000"/>
                      </a:schemeClr>
                    </a:solidFill>
                    <a:latin typeface="Arial Narrow" panose="020B0606020202030204" pitchFamily="34" charset="0"/>
                    <a:ea typeface="+mn-ea"/>
                    <a:cs typeface="Arial" panose="020B0604020202020204" pitchFamily="34" charset="0"/>
                  </a:defRPr>
                </a:pPr>
                <a:endParaRPr lang="cs-CZ"/>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'Aggregated (2)'!$R$360:$R$381</c:f>
              <c:strCache>
                <c:ptCount val="22"/>
                <c:pt idx="0">
                  <c:v>₁₁ Brusel</c:v>
                </c:pt>
                <c:pt idx="1">
                  <c:v>₁₅ Praha</c:v>
                </c:pt>
                <c:pt idx="2">
                  <c:v>₁₄ Sofia</c:v>
                </c:pt>
                <c:pt idx="3">
                  <c:v>₂ Lisabon</c:v>
                </c:pt>
                <c:pt idx="4">
                  <c:v>₁₀ Bukurešť</c:v>
                </c:pt>
                <c:pt idx="5">
                  <c:v>₁₆ Goteborg</c:v>
                </c:pt>
                <c:pt idx="6">
                  <c:v>₄ Stockholm</c:v>
                </c:pt>
                <c:pt idx="7">
                  <c:v>₇ Hamburk</c:v>
                </c:pt>
                <c:pt idx="8">
                  <c:v>₉ Budapešť</c:v>
                </c:pt>
                <c:pt idx="9">
                  <c:v>₂₁ Amsterdam</c:v>
                </c:pt>
                <c:pt idx="10">
                  <c:v>₁₉ Rotterdam</c:v>
                </c:pt>
                <c:pt idx="11">
                  <c:v>₆ Berlín</c:v>
                </c:pt>
                <c:pt idx="12">
                  <c:v>₁ Antverpy</c:v>
                </c:pt>
                <c:pt idx="13">
                  <c:v>₃ Madrid</c:v>
                </c:pt>
                <c:pt idx="14">
                  <c:v>₁₈ Mnichov</c:v>
                </c:pt>
                <c:pt idx="15">
                  <c:v>₁₂ Londýn</c:v>
                </c:pt>
                <c:pt idx="16">
                  <c:v>₁₇ Řím</c:v>
                </c:pt>
                <c:pt idx="17">
                  <c:v>₅ Paříž</c:v>
                </c:pt>
                <c:pt idx="18">
                  <c:v>₈ Milán</c:v>
                </c:pt>
                <c:pt idx="19">
                  <c:v>₂₀ Barcelona</c:v>
                </c:pt>
                <c:pt idx="20">
                  <c:v>₁₃ Brémy</c:v>
                </c:pt>
                <c:pt idx="21">
                  <c:v>PRŮMĚR</c:v>
                </c:pt>
              </c:strCache>
            </c:strRef>
          </c:cat>
          <c:val>
            <c:numRef>
              <c:f>'Aggregated (2)'!$Z$360:$Z$381</c:f>
              <c:numCache>
                <c:formatCode>General</c:formatCode>
                <c:ptCount val="22"/>
                <c:pt idx="0">
                  <c:v>78.341855368882392</c:v>
                </c:pt>
                <c:pt idx="1">
                  <c:v>49.931881441114925</c:v>
                </c:pt>
                <c:pt idx="2">
                  <c:v>34.932451449479309</c:v>
                </c:pt>
                <c:pt idx="3">
                  <c:v>58.694119879632389</c:v>
                </c:pt>
                <c:pt idx="4">
                  <c:v>48.687160382874858</c:v>
                </c:pt>
                <c:pt idx="5">
                  <c:v>47.240660200715283</c:v>
                </c:pt>
                <c:pt idx="6">
                  <c:v>77.422786177105834</c:v>
                </c:pt>
                <c:pt idx="7">
                  <c:v>84.209700530957718</c:v>
                </c:pt>
                <c:pt idx="8">
                  <c:v>56.561932117943606</c:v>
                </c:pt>
                <c:pt idx="9">
                  <c:v>57.826753167013557</c:v>
                </c:pt>
                <c:pt idx="10">
                  <c:v>59.177585570534987</c:v>
                </c:pt>
                <c:pt idx="11">
                  <c:v>48.817984483659608</c:v>
                </c:pt>
                <c:pt idx="12">
                  <c:v>74.475851665416286</c:v>
                </c:pt>
                <c:pt idx="13">
                  <c:v>29.423920214210874</c:v>
                </c:pt>
                <c:pt idx="14">
                  <c:v>28.35561697042127</c:v>
                </c:pt>
                <c:pt idx="15">
                  <c:v>54.85567653396847</c:v>
                </c:pt>
                <c:pt idx="16">
                  <c:v>36.732028634161907</c:v>
                </c:pt>
                <c:pt idx="17">
                  <c:v>54.953000723065806</c:v>
                </c:pt>
                <c:pt idx="18">
                  <c:v>56.184204201317122</c:v>
                </c:pt>
                <c:pt idx="19">
                  <c:v>30.855498555847738</c:v>
                </c:pt>
                <c:pt idx="20">
                  <c:v>28.270190577955717</c:v>
                </c:pt>
                <c:pt idx="21">
                  <c:v>50.880450173869853</c:v>
                </c:pt>
              </c:numCache>
            </c:numRef>
          </c:val>
          <c:extLst>
            <c:ext xmlns:c16="http://schemas.microsoft.com/office/drawing/2014/chart" uri="{C3380CC4-5D6E-409C-BE32-E72D297353CC}">
              <c16:uniqueId val="{00000001-F807-4513-B12D-C3DE4D81F3E6}"/>
            </c:ext>
          </c:extLst>
        </c:ser>
        <c:dLbls>
          <c:showLegendKey val="0"/>
          <c:showVal val="0"/>
          <c:showCatName val="0"/>
          <c:showSerName val="0"/>
          <c:showPercent val="0"/>
          <c:showBubbleSize val="0"/>
        </c:dLbls>
        <c:gapWidth val="150"/>
        <c:axId val="858513375"/>
        <c:axId val="839288175"/>
      </c:barChart>
      <c:lineChart>
        <c:grouping val="standard"/>
        <c:varyColors val="0"/>
        <c:ser>
          <c:idx val="0"/>
          <c:order val="0"/>
          <c:tx>
            <c:strRef>
              <c:f>'Aggregated (2)'!$X$359</c:f>
              <c:strCache>
                <c:ptCount val="1"/>
                <c:pt idx="0">
                  <c:v>Vážený průměr</c:v>
                </c:pt>
              </c:strCache>
            </c:strRef>
          </c:tx>
          <c:spPr>
            <a:ln w="28575" cap="rnd">
              <a:noFill/>
              <a:round/>
            </a:ln>
            <a:effectLst/>
          </c:spPr>
          <c:marker>
            <c:symbol val="triangle"/>
            <c:size val="3"/>
            <c:spPr>
              <a:solidFill>
                <a:schemeClr val="bg1"/>
              </a:solidFill>
              <a:ln w="9525">
                <a:solidFill>
                  <a:srgbClr val="C00000"/>
                </a:solidFill>
              </a:ln>
              <a:effectLst/>
            </c:spPr>
          </c:marker>
          <c:dLbls>
            <c:numFmt formatCode="#,##0" sourceLinked="0"/>
            <c:spPr>
              <a:solidFill>
                <a:schemeClr val="bg1">
                  <a:alpha val="30000"/>
                </a:schemeClr>
              </a:solidFill>
              <a:ln>
                <a:noFill/>
              </a:ln>
              <a:effectLst/>
            </c:spPr>
            <c:txPr>
              <a:bodyPr rot="0" spcFirstLastPara="1" vertOverflow="ellipsis" vert="horz" wrap="square" lIns="38100" tIns="19050" rIns="38100" bIns="19050" anchor="ctr" anchorCtr="1">
                <a:spAutoFit/>
              </a:bodyPr>
              <a:lstStyle/>
              <a:p>
                <a:pPr>
                  <a:defRPr sz="700" b="1" i="1" u="none" strike="noStrike" kern="1200" baseline="0">
                    <a:solidFill>
                      <a:srgbClr val="FF0000"/>
                    </a:solidFill>
                    <a:latin typeface="Arial Narrow" panose="020B0606020202030204" pitchFamily="34" charset="0"/>
                    <a:ea typeface="+mn-ea"/>
                    <a:cs typeface="Arial" panose="020B0604020202020204" pitchFamily="34" charset="0"/>
                  </a:defRPr>
                </a:pPr>
                <a:endParaRPr lang="cs-CZ"/>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'Aggregated (2)'!$W$360:$W$381</c:f>
              <c:strCache>
                <c:ptCount val="22"/>
                <c:pt idx="0">
                  <c:v>₁ Antverpy</c:v>
                </c:pt>
                <c:pt idx="1">
                  <c:v>₂ Lisabon</c:v>
                </c:pt>
                <c:pt idx="2">
                  <c:v>₃ Madrid</c:v>
                </c:pt>
                <c:pt idx="3">
                  <c:v>₄ Stockholm</c:v>
                </c:pt>
                <c:pt idx="4">
                  <c:v>₅ Paříž</c:v>
                </c:pt>
                <c:pt idx="5">
                  <c:v>₆ Berlín</c:v>
                </c:pt>
                <c:pt idx="6">
                  <c:v>₇ Hamburk</c:v>
                </c:pt>
                <c:pt idx="7">
                  <c:v>₈ Milán</c:v>
                </c:pt>
                <c:pt idx="8">
                  <c:v>₉ Budapešť</c:v>
                </c:pt>
                <c:pt idx="9">
                  <c:v>₁₀ Bukurešť</c:v>
                </c:pt>
                <c:pt idx="10">
                  <c:v>₁₁ Brusel</c:v>
                </c:pt>
                <c:pt idx="11">
                  <c:v>₁₂ Londýn</c:v>
                </c:pt>
                <c:pt idx="12">
                  <c:v>₁₃ Brémy</c:v>
                </c:pt>
                <c:pt idx="13">
                  <c:v>₁₄ Sofia</c:v>
                </c:pt>
                <c:pt idx="14">
                  <c:v>₁₅ Praha</c:v>
                </c:pt>
                <c:pt idx="15">
                  <c:v>₁₆ Goteborg</c:v>
                </c:pt>
                <c:pt idx="16">
                  <c:v>₁₇ Řím</c:v>
                </c:pt>
                <c:pt idx="17">
                  <c:v>₁₈ Mnichov</c:v>
                </c:pt>
                <c:pt idx="18">
                  <c:v>₁₉ Rotterdam</c:v>
                </c:pt>
                <c:pt idx="19">
                  <c:v>₂₀ Barcelona</c:v>
                </c:pt>
                <c:pt idx="20">
                  <c:v>₂₁ Amsterdam</c:v>
                </c:pt>
                <c:pt idx="21">
                  <c:v>PRŮMĚR</c:v>
                </c:pt>
              </c:strCache>
            </c:strRef>
          </c:cat>
          <c:val>
            <c:numRef>
              <c:f>'Aggregated (2)'!$X$360:$X$381</c:f>
              <c:numCache>
                <c:formatCode>General</c:formatCode>
                <c:ptCount val="22"/>
                <c:pt idx="0">
                  <c:v>83.315915978681147</c:v>
                </c:pt>
                <c:pt idx="1">
                  <c:v>78.480801444942159</c:v>
                </c:pt>
                <c:pt idx="2">
                  <c:v>73.863432186339011</c:v>
                </c:pt>
                <c:pt idx="3">
                  <c:v>72.829844716161503</c:v>
                </c:pt>
                <c:pt idx="4">
                  <c:v>67.84860935792679</c:v>
                </c:pt>
                <c:pt idx="5">
                  <c:v>65.418872083222084</c:v>
                </c:pt>
                <c:pt idx="6">
                  <c:v>65.034044819965928</c:v>
                </c:pt>
                <c:pt idx="7">
                  <c:v>60.610005682592941</c:v>
                </c:pt>
                <c:pt idx="8">
                  <c:v>60.072984946926866</c:v>
                </c:pt>
                <c:pt idx="9">
                  <c:v>57.492589853514232</c:v>
                </c:pt>
                <c:pt idx="10">
                  <c:v>50.959785336913257</c:v>
                </c:pt>
                <c:pt idx="11">
                  <c:v>42.048973511266993</c:v>
                </c:pt>
                <c:pt idx="12">
                  <c:v>39.530046778974722</c:v>
                </c:pt>
                <c:pt idx="13">
                  <c:v>38.798492508622566</c:v>
                </c:pt>
                <c:pt idx="14">
                  <c:v>38.113550124444082</c:v>
                </c:pt>
                <c:pt idx="15">
                  <c:v>37.463634293809605</c:v>
                </c:pt>
                <c:pt idx="16">
                  <c:v>37.285931781343876</c:v>
                </c:pt>
                <c:pt idx="17">
                  <c:v>37.036942512601293</c:v>
                </c:pt>
                <c:pt idx="18">
                  <c:v>32.436072406702138</c:v>
                </c:pt>
                <c:pt idx="19">
                  <c:v>29.50137484227265</c:v>
                </c:pt>
                <c:pt idx="20">
                  <c:v>28.197321359863224</c:v>
                </c:pt>
                <c:pt idx="21">
                  <c:v>50.651165527420304</c:v>
                </c:pt>
              </c:numCache>
            </c:numRef>
          </c:val>
          <c:smooth val="0"/>
          <c:extLst>
            <c:ext xmlns:c16="http://schemas.microsoft.com/office/drawing/2014/chart" uri="{C3380CC4-5D6E-409C-BE32-E72D297353CC}">
              <c16:uniqueId val="{00000002-F807-4513-B12D-C3DE4D81F3E6}"/>
            </c:ext>
          </c:extLst>
        </c:ser>
        <c:dLbls>
          <c:showLegendKey val="0"/>
          <c:showVal val="0"/>
          <c:showCatName val="0"/>
          <c:showSerName val="0"/>
          <c:showPercent val="0"/>
          <c:showBubbleSize val="0"/>
        </c:dLbls>
        <c:marker val="1"/>
        <c:smooth val="0"/>
        <c:axId val="858513375"/>
        <c:axId val="839288175"/>
      </c:lineChart>
      <c:catAx>
        <c:axId val="858513375"/>
        <c:scaling>
          <c:orientation val="minMax"/>
        </c:scaling>
        <c:delete val="0"/>
        <c:axPos val="b"/>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cs-CZ"/>
          </a:p>
        </c:txPr>
        <c:crossAx val="839288175"/>
        <c:crosses val="autoZero"/>
        <c:auto val="1"/>
        <c:lblAlgn val="ctr"/>
        <c:lblOffset val="100"/>
        <c:noMultiLvlLbl val="0"/>
      </c:catAx>
      <c:valAx>
        <c:axId val="8392881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cs-CZ"/>
          </a:p>
        </c:txPr>
        <c:crossAx val="85851337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cs-CZ"/>
        </a:p>
      </c:txPr>
    </c:legend>
    <c:plotVisOnly val="1"/>
    <c:dispBlanksAs val="gap"/>
    <c:showDLblsOverMax val="0"/>
  </c:chart>
  <c:spPr>
    <a:solidFill>
      <a:schemeClr val="bg1"/>
    </a:solidFill>
    <a:ln w="9525" cap="flat" cmpd="sng" algn="ctr">
      <a:noFill/>
      <a:round/>
    </a:ln>
    <a:effectLst/>
  </c:spPr>
  <c:txPr>
    <a:bodyPr/>
    <a:lstStyle/>
    <a:p>
      <a:pPr>
        <a:defRPr>
          <a:latin typeface="Arial" panose="020B0604020202020204" pitchFamily="34" charset="0"/>
          <a:cs typeface="Arial" panose="020B0604020202020204" pitchFamily="34" charset="0"/>
        </a:defRPr>
      </a:pPr>
      <a:endParaRPr lang="cs-CZ"/>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noFill/>
            <a:ln>
              <a:solidFill>
                <a:schemeClr val="tx1"/>
              </a:solidFill>
            </a:ln>
            <a:effectLst/>
          </c:spPr>
          <c:invertIfNegative val="0"/>
          <c:dPt>
            <c:idx val="18"/>
            <c:invertIfNegative val="0"/>
            <c:bubble3D val="0"/>
            <c:spPr>
              <a:pattFill prst="zigZag">
                <a:fgClr>
                  <a:schemeClr val="bg1">
                    <a:lumMod val="75000"/>
                  </a:schemeClr>
                </a:fgClr>
                <a:bgClr>
                  <a:schemeClr val="bg1"/>
                </a:bgClr>
              </a:pattFill>
              <a:ln>
                <a:solidFill>
                  <a:schemeClr val="tx1"/>
                </a:solidFill>
              </a:ln>
              <a:effectLst/>
            </c:spPr>
            <c:extLst>
              <c:ext xmlns:c16="http://schemas.microsoft.com/office/drawing/2014/chart" uri="{C3380CC4-5D6E-409C-BE32-E72D297353CC}">
                <c16:uniqueId val="{00000003-01E5-4682-A8A6-AA7F832E0554}"/>
              </c:ext>
            </c:extLst>
          </c:dPt>
          <c:dPt>
            <c:idx val="21"/>
            <c:invertIfNegative val="0"/>
            <c:bubble3D val="0"/>
            <c:spPr>
              <a:solidFill>
                <a:schemeClr val="accent6">
                  <a:lumMod val="20000"/>
                  <a:lumOff val="80000"/>
                </a:schemeClr>
              </a:solidFill>
              <a:ln>
                <a:solidFill>
                  <a:schemeClr val="tx1"/>
                </a:solidFill>
              </a:ln>
              <a:effectLst/>
            </c:spPr>
            <c:extLst>
              <c:ext xmlns:c16="http://schemas.microsoft.com/office/drawing/2014/chart" uri="{C3380CC4-5D6E-409C-BE32-E72D297353CC}">
                <c16:uniqueId val="{00000002-01E5-4682-A8A6-AA7F832E0554}"/>
              </c:ext>
            </c:extLst>
          </c:dPt>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cs-CZ"/>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errBars>
            <c:errBarType val="both"/>
            <c:errValType val="cust"/>
            <c:noEndCap val="0"/>
            <c:plus>
              <c:numRef>
                <c:f>'Aggregated (2)'!$AV$132:$AV$153</c:f>
                <c:numCache>
                  <c:formatCode>General</c:formatCode>
                  <c:ptCount val="22"/>
                  <c:pt idx="0">
                    <c:v>3.0553214710434693</c:v>
                  </c:pt>
                  <c:pt idx="1">
                    <c:v>2.3636704852954353</c:v>
                  </c:pt>
                  <c:pt idx="2">
                    <c:v>4.0941546536775499</c:v>
                  </c:pt>
                  <c:pt idx="3">
                    <c:v>1.9641616445728975</c:v>
                  </c:pt>
                  <c:pt idx="4">
                    <c:v>4.6162091278486796</c:v>
                  </c:pt>
                  <c:pt idx="5">
                    <c:v>2.467135136557177</c:v>
                  </c:pt>
                  <c:pt idx="6">
                    <c:v>4.4373710570904237</c:v>
                  </c:pt>
                  <c:pt idx="7">
                    <c:v>2.3340222891654103</c:v>
                  </c:pt>
                  <c:pt idx="8">
                    <c:v>2.831353554476852</c:v>
                  </c:pt>
                  <c:pt idx="9">
                    <c:v>3.5288790545802784</c:v>
                  </c:pt>
                  <c:pt idx="10">
                    <c:v>2.5645581630175815</c:v>
                  </c:pt>
                  <c:pt idx="11">
                    <c:v>2.8199320101443348</c:v>
                  </c:pt>
                  <c:pt idx="12">
                    <c:v>6.6225072526215873</c:v>
                  </c:pt>
                  <c:pt idx="13">
                    <c:v>5.2190521176161706</c:v>
                  </c:pt>
                  <c:pt idx="14">
                    <c:v>3.7843216645261695</c:v>
                  </c:pt>
                  <c:pt idx="15">
                    <c:v>1.3694835673854944</c:v>
                  </c:pt>
                  <c:pt idx="16">
                    <c:v>5.4950080922706031</c:v>
                  </c:pt>
                  <c:pt idx="17">
                    <c:v>1.1786262730818944</c:v>
                  </c:pt>
                  <c:pt idx="18">
                    <c:v>5.9529040404955342</c:v>
                  </c:pt>
                  <c:pt idx="19">
                    <c:v>4.4442784009295284</c:v>
                  </c:pt>
                  <c:pt idx="20">
                    <c:v>4.3314175258691812</c:v>
                  </c:pt>
                  <c:pt idx="21">
                    <c:v>3.5940175039174398</c:v>
                  </c:pt>
                </c:numCache>
              </c:numRef>
            </c:plus>
            <c:minus>
              <c:numRef>
                <c:f>'Aggregated (2)'!$AV$132:$AV$153</c:f>
                <c:numCache>
                  <c:formatCode>General</c:formatCode>
                  <c:ptCount val="22"/>
                  <c:pt idx="0">
                    <c:v>3.0553214710434693</c:v>
                  </c:pt>
                  <c:pt idx="1">
                    <c:v>2.3636704852954353</c:v>
                  </c:pt>
                  <c:pt idx="2">
                    <c:v>4.0941546536775499</c:v>
                  </c:pt>
                  <c:pt idx="3">
                    <c:v>1.9641616445728975</c:v>
                  </c:pt>
                  <c:pt idx="4">
                    <c:v>4.6162091278486796</c:v>
                  </c:pt>
                  <c:pt idx="5">
                    <c:v>2.467135136557177</c:v>
                  </c:pt>
                  <c:pt idx="6">
                    <c:v>4.4373710570904237</c:v>
                  </c:pt>
                  <c:pt idx="7">
                    <c:v>2.3340222891654103</c:v>
                  </c:pt>
                  <c:pt idx="8">
                    <c:v>2.831353554476852</c:v>
                  </c:pt>
                  <c:pt idx="9">
                    <c:v>3.5288790545802784</c:v>
                  </c:pt>
                  <c:pt idx="10">
                    <c:v>2.5645581630175815</c:v>
                  </c:pt>
                  <c:pt idx="11">
                    <c:v>2.8199320101443348</c:v>
                  </c:pt>
                  <c:pt idx="12">
                    <c:v>6.6225072526215873</c:v>
                  </c:pt>
                  <c:pt idx="13">
                    <c:v>5.2190521176161706</c:v>
                  </c:pt>
                  <c:pt idx="14">
                    <c:v>3.7843216645261695</c:v>
                  </c:pt>
                  <c:pt idx="15">
                    <c:v>1.3694835673854944</c:v>
                  </c:pt>
                  <c:pt idx="16">
                    <c:v>5.4950080922706031</c:v>
                  </c:pt>
                  <c:pt idx="17">
                    <c:v>1.1786262730818944</c:v>
                  </c:pt>
                  <c:pt idx="18">
                    <c:v>5.9529040404955342</c:v>
                  </c:pt>
                  <c:pt idx="19">
                    <c:v>4.4442784009295284</c:v>
                  </c:pt>
                  <c:pt idx="20">
                    <c:v>4.3314175258691812</c:v>
                  </c:pt>
                  <c:pt idx="21">
                    <c:v>3.5940175039174398</c:v>
                  </c:pt>
                </c:numCache>
              </c:numRef>
            </c:minus>
            <c:spPr>
              <a:noFill/>
              <a:ln w="9525" cap="flat" cmpd="sng" algn="ctr">
                <a:solidFill>
                  <a:srgbClr val="FF0000"/>
                </a:solidFill>
                <a:round/>
              </a:ln>
              <a:effectLst/>
            </c:spPr>
          </c:errBars>
          <c:cat>
            <c:strRef>
              <c:f>'Aggregated (2)'!$AT$132:$AT$153</c:f>
              <c:strCache>
                <c:ptCount val="22"/>
                <c:pt idx="0">
                  <c:v>₁ Řím</c:v>
                </c:pt>
                <c:pt idx="1">
                  <c:v>₂ Sofia</c:v>
                </c:pt>
                <c:pt idx="2">
                  <c:v>₃ Madrid</c:v>
                </c:pt>
                <c:pt idx="3">
                  <c:v>₄ Bukurešť</c:v>
                </c:pt>
                <c:pt idx="4">
                  <c:v>₅ Milán</c:v>
                </c:pt>
                <c:pt idx="5">
                  <c:v>₆ Paříž</c:v>
                </c:pt>
                <c:pt idx="6">
                  <c:v>₇ Mnichov</c:v>
                </c:pt>
                <c:pt idx="7">
                  <c:v>₈ Brusel</c:v>
                </c:pt>
                <c:pt idx="8">
                  <c:v>₉ Lisabon</c:v>
                </c:pt>
                <c:pt idx="9">
                  <c:v>₁₀ Budapešť</c:v>
                </c:pt>
                <c:pt idx="10">
                  <c:v>₁₁ Hamburk</c:v>
                </c:pt>
                <c:pt idx="11">
                  <c:v>₁₂ Stockholm</c:v>
                </c:pt>
                <c:pt idx="12">
                  <c:v>₁₂ Amsterdam</c:v>
                </c:pt>
                <c:pt idx="13">
                  <c:v>₁₄ Barcelona</c:v>
                </c:pt>
                <c:pt idx="14">
                  <c:v>₁₅ Berlín</c:v>
                </c:pt>
                <c:pt idx="15">
                  <c:v>₁₆ Goteborg</c:v>
                </c:pt>
                <c:pt idx="16">
                  <c:v>₁₇ Brémy</c:v>
                </c:pt>
                <c:pt idx="17">
                  <c:v>₁₈ Antverpy</c:v>
                </c:pt>
                <c:pt idx="18">
                  <c:v>₁₉ Praha</c:v>
                </c:pt>
                <c:pt idx="19">
                  <c:v>₂₀ Rotterdam</c:v>
                </c:pt>
                <c:pt idx="20">
                  <c:v>₂₁ Londýn</c:v>
                </c:pt>
                <c:pt idx="21">
                  <c:v>PRŮMĚR</c:v>
                </c:pt>
              </c:strCache>
            </c:strRef>
          </c:cat>
          <c:val>
            <c:numRef>
              <c:f>'Aggregated (2)'!$AU$132:$AU$153</c:f>
              <c:numCache>
                <c:formatCode>0.0</c:formatCode>
                <c:ptCount val="22"/>
                <c:pt idx="0">
                  <c:v>9.3075842696629216</c:v>
                </c:pt>
                <c:pt idx="1">
                  <c:v>6.5155807365439093</c:v>
                </c:pt>
                <c:pt idx="2">
                  <c:v>10.413572343149808</c:v>
                </c:pt>
                <c:pt idx="3">
                  <c:v>4.741808650065531</c:v>
                </c:pt>
                <c:pt idx="4">
                  <c:v>11.070921985815604</c:v>
                </c:pt>
                <c:pt idx="5">
                  <c:v>5.854140914709518</c:v>
                </c:pt>
                <c:pt idx="6">
                  <c:v>10.243445692883896</c:v>
                </c:pt>
                <c:pt idx="7">
                  <c:v>5.3524096385542173</c:v>
                </c:pt>
                <c:pt idx="8">
                  <c:v>6.1622002820874471</c:v>
                </c:pt>
                <c:pt idx="9">
                  <c:v>7.3025780189959297</c:v>
                </c:pt>
                <c:pt idx="10">
                  <c:v>5.2706766917293235</c:v>
                </c:pt>
                <c:pt idx="11">
                  <c:v>5.2747068676716919</c:v>
                </c:pt>
                <c:pt idx="12">
                  <c:v>12.010752688172044</c:v>
                </c:pt>
                <c:pt idx="13">
                  <c:v>9.367977528089888</c:v>
                </c:pt>
                <c:pt idx="14">
                  <c:v>6.6680942184154173</c:v>
                </c:pt>
                <c:pt idx="15">
                  <c:v>2.2252252252252251</c:v>
                </c:pt>
                <c:pt idx="16">
                  <c:v>8.7852564102564106</c:v>
                </c:pt>
                <c:pt idx="17">
                  <c:v>1.8444444444444446</c:v>
                </c:pt>
                <c:pt idx="18">
                  <c:v>8.4005069708491753</c:v>
                </c:pt>
                <c:pt idx="19">
                  <c:v>5.6121495327102799</c:v>
                </c:pt>
                <c:pt idx="20">
                  <c:v>5.2025316455696204</c:v>
                </c:pt>
                <c:pt idx="21">
                  <c:v>7.029836416933442</c:v>
                </c:pt>
              </c:numCache>
            </c:numRef>
          </c:val>
          <c:extLst>
            <c:ext xmlns:c16="http://schemas.microsoft.com/office/drawing/2014/chart" uri="{C3380CC4-5D6E-409C-BE32-E72D297353CC}">
              <c16:uniqueId val="{00000000-01E5-4682-A8A6-AA7F832E0554}"/>
            </c:ext>
          </c:extLst>
        </c:ser>
        <c:dLbls>
          <c:showLegendKey val="0"/>
          <c:showVal val="0"/>
          <c:showCatName val="0"/>
          <c:showSerName val="0"/>
          <c:showPercent val="0"/>
          <c:showBubbleSize val="0"/>
        </c:dLbls>
        <c:gapWidth val="150"/>
        <c:axId val="155175887"/>
        <c:axId val="1538660175"/>
      </c:barChart>
      <c:lineChart>
        <c:grouping val="standard"/>
        <c:varyColors val="0"/>
        <c:ser>
          <c:idx val="1"/>
          <c:order val="1"/>
          <c:spPr>
            <a:ln w="28575" cap="rnd">
              <a:noFill/>
              <a:round/>
            </a:ln>
            <a:effectLst/>
          </c:spPr>
          <c:marker>
            <c:symbol val="triangle"/>
            <c:size val="5"/>
            <c:spPr>
              <a:noFill/>
              <a:ln w="9525">
                <a:solidFill>
                  <a:srgbClr val="C00000">
                    <a:alpha val="20000"/>
                  </a:srgbClr>
                </a:solidFill>
              </a:ln>
              <a:effectLst/>
            </c:spPr>
          </c:marker>
          <c:dLbls>
            <c:spPr>
              <a:noFill/>
              <a:ln>
                <a:noFill/>
              </a:ln>
              <a:effectLst/>
            </c:spPr>
            <c:txPr>
              <a:bodyPr rot="0" spcFirstLastPara="1" vertOverflow="ellipsis" vert="horz" wrap="square" anchor="ctr" anchorCtr="1"/>
              <a:lstStyle/>
              <a:p>
                <a:pPr>
                  <a:defRPr sz="800" b="0" i="1" u="none" strike="noStrike" kern="1200" baseline="0">
                    <a:solidFill>
                      <a:schemeClr val="tx1">
                        <a:lumMod val="75000"/>
                        <a:lumOff val="25000"/>
                      </a:schemeClr>
                    </a:solidFill>
                    <a:latin typeface="Arial Narrow" panose="020B0606020202030204" pitchFamily="34" charset="0"/>
                    <a:ea typeface="+mn-ea"/>
                    <a:cs typeface="Arial" panose="020B0604020202020204" pitchFamily="34" charset="0"/>
                  </a:defRPr>
                </a:pPr>
                <a:endParaRPr lang="cs-CZ"/>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'Aggregated (2)'!$AX$132:$AX$153</c:f>
              <c:numCache>
                <c:formatCode>0%</c:formatCode>
                <c:ptCount val="22"/>
                <c:pt idx="0">
                  <c:v>0.32826148896679497</c:v>
                </c:pt>
                <c:pt idx="1">
                  <c:v>0.36277203535186464</c:v>
                </c:pt>
                <c:pt idx="2">
                  <c:v>0.39315563562303785</c:v>
                </c:pt>
                <c:pt idx="3">
                  <c:v>0.41422203836625782</c:v>
                </c:pt>
                <c:pt idx="4">
                  <c:v>0.4169670000170812</c:v>
                </c:pt>
                <c:pt idx="5">
                  <c:v>0.42143419034517654</c:v>
                </c:pt>
                <c:pt idx="6">
                  <c:v>0.43319125127720037</c:v>
                </c:pt>
                <c:pt idx="7">
                  <c:v>0.43606944288290161</c:v>
                </c:pt>
                <c:pt idx="8">
                  <c:v>0.45947119938752301</c:v>
                </c:pt>
                <c:pt idx="9">
                  <c:v>0.48323743278068843</c:v>
                </c:pt>
                <c:pt idx="10">
                  <c:v>0.48657094961674513</c:v>
                </c:pt>
                <c:pt idx="11">
                  <c:v>0.53461397588319082</c:v>
                </c:pt>
                <c:pt idx="12">
                  <c:v>0.551381534909407</c:v>
                </c:pt>
                <c:pt idx="13">
                  <c:v>0.55711620805737827</c:v>
                </c:pt>
                <c:pt idx="14">
                  <c:v>0.56752672361391177</c:v>
                </c:pt>
                <c:pt idx="15">
                  <c:v>0.61543593514084971</c:v>
                </c:pt>
                <c:pt idx="16">
                  <c:v>0.62548067303481503</c:v>
                </c:pt>
                <c:pt idx="17">
                  <c:v>0.63901424444199084</c:v>
                </c:pt>
                <c:pt idx="18">
                  <c:v>0.70863628363774545</c:v>
                </c:pt>
                <c:pt idx="19">
                  <c:v>0.7919030622805322</c:v>
                </c:pt>
                <c:pt idx="20">
                  <c:v>0.83255957309894235</c:v>
                </c:pt>
                <c:pt idx="21">
                  <c:v>0.51125193969808236</c:v>
                </c:pt>
              </c:numCache>
            </c:numRef>
          </c:val>
          <c:smooth val="0"/>
          <c:extLst>
            <c:ext xmlns:c16="http://schemas.microsoft.com/office/drawing/2014/chart" uri="{C3380CC4-5D6E-409C-BE32-E72D297353CC}">
              <c16:uniqueId val="{00000001-01E5-4682-A8A6-AA7F832E0554}"/>
            </c:ext>
          </c:extLst>
        </c:ser>
        <c:dLbls>
          <c:showLegendKey val="0"/>
          <c:showVal val="0"/>
          <c:showCatName val="0"/>
          <c:showSerName val="0"/>
          <c:showPercent val="0"/>
          <c:showBubbleSize val="0"/>
        </c:dLbls>
        <c:marker val="1"/>
        <c:smooth val="0"/>
        <c:axId val="155172047"/>
        <c:axId val="668709839"/>
      </c:lineChart>
      <c:catAx>
        <c:axId val="155175887"/>
        <c:scaling>
          <c:orientation val="minMax"/>
        </c:scaling>
        <c:delete val="0"/>
        <c:axPos val="b"/>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cs-CZ"/>
          </a:p>
        </c:txPr>
        <c:crossAx val="1538660175"/>
        <c:crosses val="autoZero"/>
        <c:auto val="1"/>
        <c:lblAlgn val="ctr"/>
        <c:lblOffset val="100"/>
        <c:noMultiLvlLbl val="0"/>
      </c:catAx>
      <c:valAx>
        <c:axId val="1538660175"/>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cs-CZ"/>
          </a:p>
        </c:txPr>
        <c:crossAx val="155175887"/>
        <c:crosses val="autoZero"/>
        <c:crossBetween val="between"/>
      </c:valAx>
      <c:valAx>
        <c:axId val="668709839"/>
        <c:scaling>
          <c:orientation val="minMax"/>
          <c:max val="1.05"/>
          <c:min val="-3"/>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500" b="0" i="0" u="none" strike="noStrike" kern="1200" baseline="0">
                <a:solidFill>
                  <a:schemeClr val="bg1"/>
                </a:solidFill>
                <a:latin typeface="Arial" panose="020B0604020202020204" pitchFamily="34" charset="0"/>
                <a:ea typeface="+mn-ea"/>
                <a:cs typeface="Arial" panose="020B0604020202020204" pitchFamily="34" charset="0"/>
              </a:defRPr>
            </a:pPr>
            <a:endParaRPr lang="cs-CZ"/>
          </a:p>
        </c:txPr>
        <c:crossAx val="155172047"/>
        <c:crosses val="max"/>
        <c:crossBetween val="between"/>
      </c:valAx>
      <c:catAx>
        <c:axId val="155172047"/>
        <c:scaling>
          <c:orientation val="minMax"/>
        </c:scaling>
        <c:delete val="1"/>
        <c:axPos val="b"/>
        <c:majorTickMark val="out"/>
        <c:minorTickMark val="none"/>
        <c:tickLblPos val="nextTo"/>
        <c:crossAx val="668709839"/>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latin typeface="Arial" panose="020B0604020202020204" pitchFamily="34" charset="0"/>
          <a:cs typeface="Arial" panose="020B0604020202020204" pitchFamily="34" charset="0"/>
        </a:defRPr>
      </a:pPr>
      <a:endParaRPr lang="cs-CZ"/>
    </a:p>
  </c:txPr>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'Aggregated (2)'!$C$466</c:f>
              <c:strCache>
                <c:ptCount val="1"/>
                <c:pt idx="0">
                  <c:v>Total CO2 (Kg)/trip</c:v>
                </c:pt>
              </c:strCache>
            </c:strRef>
          </c:tx>
          <c:spPr>
            <a:noFill/>
            <a:ln>
              <a:solidFill>
                <a:schemeClr val="tx1"/>
              </a:solidFill>
            </a:ln>
            <a:effectLst/>
          </c:spPr>
          <c:invertIfNegative val="0"/>
          <c:dPt>
            <c:idx val="1"/>
            <c:invertIfNegative val="0"/>
            <c:bubble3D val="0"/>
            <c:spPr>
              <a:pattFill prst="zigZag">
                <a:fgClr>
                  <a:schemeClr val="bg1">
                    <a:lumMod val="75000"/>
                  </a:schemeClr>
                </a:fgClr>
                <a:bgClr>
                  <a:schemeClr val="bg1"/>
                </a:bgClr>
              </a:pattFill>
              <a:ln>
                <a:solidFill>
                  <a:schemeClr val="tx1"/>
                </a:solidFill>
              </a:ln>
              <a:effectLst/>
            </c:spPr>
            <c:extLst>
              <c:ext xmlns:c16="http://schemas.microsoft.com/office/drawing/2014/chart" uri="{C3380CC4-5D6E-409C-BE32-E72D297353CC}">
                <c16:uniqueId val="{00000001-595C-4BD5-994E-CE292782F5DE}"/>
              </c:ext>
            </c:extLst>
          </c:dPt>
          <c:dPt>
            <c:idx val="3"/>
            <c:invertIfNegative val="0"/>
            <c:bubble3D val="0"/>
            <c:spPr>
              <a:noFill/>
              <a:ln>
                <a:solidFill>
                  <a:schemeClr val="accent2"/>
                </a:solidFill>
              </a:ln>
              <a:effectLst/>
            </c:spPr>
            <c:extLst>
              <c:ext xmlns:c16="http://schemas.microsoft.com/office/drawing/2014/chart" uri="{C3380CC4-5D6E-409C-BE32-E72D297353CC}">
                <c16:uniqueId val="{00000003-595C-4BD5-994E-CE292782F5DE}"/>
              </c:ext>
            </c:extLst>
          </c:dPt>
          <c:dPt>
            <c:idx val="5"/>
            <c:invertIfNegative val="0"/>
            <c:bubble3D val="0"/>
            <c:spPr>
              <a:noFill/>
              <a:ln>
                <a:solidFill>
                  <a:schemeClr val="accent2"/>
                </a:solidFill>
              </a:ln>
              <a:effectLst/>
            </c:spPr>
            <c:extLst>
              <c:ext xmlns:c16="http://schemas.microsoft.com/office/drawing/2014/chart" uri="{C3380CC4-5D6E-409C-BE32-E72D297353CC}">
                <c16:uniqueId val="{00000005-595C-4BD5-994E-CE292782F5DE}"/>
              </c:ext>
            </c:extLst>
          </c:dPt>
          <c:dPt>
            <c:idx val="6"/>
            <c:invertIfNegative val="0"/>
            <c:bubble3D val="0"/>
            <c:spPr>
              <a:noFill/>
              <a:ln>
                <a:solidFill>
                  <a:schemeClr val="accent2"/>
                </a:solidFill>
              </a:ln>
              <a:effectLst/>
            </c:spPr>
            <c:extLst>
              <c:ext xmlns:c16="http://schemas.microsoft.com/office/drawing/2014/chart" uri="{C3380CC4-5D6E-409C-BE32-E72D297353CC}">
                <c16:uniqueId val="{00000007-595C-4BD5-994E-CE292782F5DE}"/>
              </c:ext>
            </c:extLst>
          </c:dPt>
          <c:dPt>
            <c:idx val="9"/>
            <c:invertIfNegative val="0"/>
            <c:bubble3D val="0"/>
            <c:spPr>
              <a:noFill/>
              <a:ln>
                <a:solidFill>
                  <a:schemeClr val="accent2"/>
                </a:solidFill>
              </a:ln>
              <a:effectLst/>
            </c:spPr>
            <c:extLst>
              <c:ext xmlns:c16="http://schemas.microsoft.com/office/drawing/2014/chart" uri="{C3380CC4-5D6E-409C-BE32-E72D297353CC}">
                <c16:uniqueId val="{00000009-595C-4BD5-994E-CE292782F5DE}"/>
              </c:ext>
            </c:extLst>
          </c:dPt>
          <c:dPt>
            <c:idx val="13"/>
            <c:invertIfNegative val="0"/>
            <c:bubble3D val="0"/>
            <c:spPr>
              <a:noFill/>
              <a:ln>
                <a:solidFill>
                  <a:schemeClr val="accent2"/>
                </a:solidFill>
              </a:ln>
              <a:effectLst/>
            </c:spPr>
            <c:extLst>
              <c:ext xmlns:c16="http://schemas.microsoft.com/office/drawing/2014/chart" uri="{C3380CC4-5D6E-409C-BE32-E72D297353CC}">
                <c16:uniqueId val="{0000000B-595C-4BD5-994E-CE292782F5DE}"/>
              </c:ext>
            </c:extLst>
          </c:dPt>
          <c:dPt>
            <c:idx val="14"/>
            <c:invertIfNegative val="0"/>
            <c:bubble3D val="0"/>
            <c:spPr>
              <a:noFill/>
              <a:ln>
                <a:solidFill>
                  <a:schemeClr val="accent2"/>
                </a:solidFill>
              </a:ln>
              <a:effectLst/>
            </c:spPr>
            <c:extLst>
              <c:ext xmlns:c16="http://schemas.microsoft.com/office/drawing/2014/chart" uri="{C3380CC4-5D6E-409C-BE32-E72D297353CC}">
                <c16:uniqueId val="{0000000D-595C-4BD5-994E-CE292782F5DE}"/>
              </c:ext>
            </c:extLst>
          </c:dPt>
          <c:dPt>
            <c:idx val="19"/>
            <c:invertIfNegative val="0"/>
            <c:bubble3D val="0"/>
            <c:spPr>
              <a:noFill/>
              <a:ln>
                <a:solidFill>
                  <a:schemeClr val="accent2"/>
                </a:solidFill>
              </a:ln>
              <a:effectLst/>
            </c:spPr>
            <c:extLst>
              <c:ext xmlns:c16="http://schemas.microsoft.com/office/drawing/2014/chart" uri="{C3380CC4-5D6E-409C-BE32-E72D297353CC}">
                <c16:uniqueId val="{0000000F-595C-4BD5-994E-CE292782F5DE}"/>
              </c:ext>
            </c:extLst>
          </c:dPt>
          <c:dPt>
            <c:idx val="20"/>
            <c:invertIfNegative val="0"/>
            <c:bubble3D val="0"/>
            <c:spPr>
              <a:noFill/>
              <a:ln>
                <a:solidFill>
                  <a:schemeClr val="accent2"/>
                </a:solidFill>
              </a:ln>
              <a:effectLst/>
            </c:spPr>
            <c:extLst>
              <c:ext xmlns:c16="http://schemas.microsoft.com/office/drawing/2014/chart" uri="{C3380CC4-5D6E-409C-BE32-E72D297353CC}">
                <c16:uniqueId val="{00000011-595C-4BD5-994E-CE292782F5DE}"/>
              </c:ext>
            </c:extLst>
          </c:dPt>
          <c:dPt>
            <c:idx val="21"/>
            <c:invertIfNegative val="0"/>
            <c:bubble3D val="0"/>
            <c:spPr>
              <a:solidFill>
                <a:schemeClr val="accent6">
                  <a:lumMod val="20000"/>
                  <a:lumOff val="80000"/>
                </a:schemeClr>
              </a:solidFill>
              <a:ln>
                <a:solidFill>
                  <a:schemeClr val="tx1"/>
                </a:solidFill>
              </a:ln>
              <a:effectLst/>
            </c:spPr>
            <c:extLst>
              <c:ext xmlns:c16="http://schemas.microsoft.com/office/drawing/2014/chart" uri="{C3380CC4-5D6E-409C-BE32-E72D297353CC}">
                <c16:uniqueId val="{00000013-595C-4BD5-994E-CE292782F5DE}"/>
              </c:ext>
            </c:extLst>
          </c:dPt>
          <c:dLbls>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cs-CZ"/>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errBars>
            <c:errBarType val="both"/>
            <c:errValType val="cust"/>
            <c:noEndCap val="0"/>
            <c:plus>
              <c:numRef>
                <c:f>'Aggregated (2)'!$R$466:$R$486</c:f>
                <c:numCache>
                  <c:formatCode>General</c:formatCode>
                  <c:ptCount val="21"/>
                  <c:pt idx="0">
                    <c:v>0.54147001648209014</c:v>
                  </c:pt>
                  <c:pt idx="1">
                    <c:v>0.63817467102404679</c:v>
                  </c:pt>
                  <c:pt idx="2">
                    <c:v>0.66588645297580229</c:v>
                  </c:pt>
                  <c:pt idx="3">
                    <c:v>1.6649613623732558</c:v>
                  </c:pt>
                  <c:pt idx="4">
                    <c:v>0.44909800266016214</c:v>
                  </c:pt>
                  <c:pt idx="5">
                    <c:v>1.9159247046116428</c:v>
                  </c:pt>
                  <c:pt idx="6">
                    <c:v>0.97428150826627957</c:v>
                  </c:pt>
                  <c:pt idx="7">
                    <c:v>0.9356677171569252</c:v>
                  </c:pt>
                  <c:pt idx="8">
                    <c:v>1.7094149099076041</c:v>
                  </c:pt>
                  <c:pt idx="9">
                    <c:v>9.1377240576028438</c:v>
                  </c:pt>
                  <c:pt idx="10">
                    <c:v>0.93450814277591876</c:v>
                  </c:pt>
                  <c:pt idx="11">
                    <c:v>0.75407602983476441</c:v>
                  </c:pt>
                  <c:pt idx="12">
                    <c:v>1.9427389522351255</c:v>
                  </c:pt>
                  <c:pt idx="13">
                    <c:v>4.6170206467728176</c:v>
                  </c:pt>
                  <c:pt idx="14">
                    <c:v>8.1032640566535079</c:v>
                  </c:pt>
                  <c:pt idx="15">
                    <c:v>1.3165293790567063</c:v>
                  </c:pt>
                  <c:pt idx="16">
                    <c:v>1.2015965365098951</c:v>
                  </c:pt>
                  <c:pt idx="17">
                    <c:v>0.99294783969179323</c:v>
                  </c:pt>
                  <c:pt idx="18">
                    <c:v>0.70969742254317902</c:v>
                  </c:pt>
                  <c:pt idx="19">
                    <c:v>3.2014245098875747</c:v>
                  </c:pt>
                  <c:pt idx="20">
                    <c:v>16.939855184236151</c:v>
                  </c:pt>
                </c:numCache>
              </c:numRef>
            </c:plus>
            <c:minus>
              <c:numRef>
                <c:f>'Aggregated (2)'!$R$466:$R$486</c:f>
                <c:numCache>
                  <c:formatCode>General</c:formatCode>
                  <c:ptCount val="21"/>
                  <c:pt idx="0">
                    <c:v>0.54147001648209014</c:v>
                  </c:pt>
                  <c:pt idx="1">
                    <c:v>0.63817467102404679</c:v>
                  </c:pt>
                  <c:pt idx="2">
                    <c:v>0.66588645297580229</c:v>
                  </c:pt>
                  <c:pt idx="3">
                    <c:v>1.6649613623732558</c:v>
                  </c:pt>
                  <c:pt idx="4">
                    <c:v>0.44909800266016214</c:v>
                  </c:pt>
                  <c:pt idx="5">
                    <c:v>1.9159247046116428</c:v>
                  </c:pt>
                  <c:pt idx="6">
                    <c:v>0.97428150826627957</c:v>
                  </c:pt>
                  <c:pt idx="7">
                    <c:v>0.9356677171569252</c:v>
                  </c:pt>
                  <c:pt idx="8">
                    <c:v>1.7094149099076041</c:v>
                  </c:pt>
                  <c:pt idx="9">
                    <c:v>9.1377240576028438</c:v>
                  </c:pt>
                  <c:pt idx="10">
                    <c:v>0.93450814277591876</c:v>
                  </c:pt>
                  <c:pt idx="11">
                    <c:v>0.75407602983476441</c:v>
                  </c:pt>
                  <c:pt idx="12">
                    <c:v>1.9427389522351255</c:v>
                  </c:pt>
                  <c:pt idx="13">
                    <c:v>4.6170206467728176</c:v>
                  </c:pt>
                  <c:pt idx="14">
                    <c:v>8.1032640566535079</c:v>
                  </c:pt>
                  <c:pt idx="15">
                    <c:v>1.3165293790567063</c:v>
                  </c:pt>
                  <c:pt idx="16">
                    <c:v>1.2015965365098951</c:v>
                  </c:pt>
                  <c:pt idx="17">
                    <c:v>0.99294783969179323</c:v>
                  </c:pt>
                  <c:pt idx="18">
                    <c:v>0.70969742254317902</c:v>
                  </c:pt>
                  <c:pt idx="19">
                    <c:v>3.2014245098875747</c:v>
                  </c:pt>
                  <c:pt idx="20">
                    <c:v>16.939855184236151</c:v>
                  </c:pt>
                </c:numCache>
              </c:numRef>
            </c:minus>
            <c:spPr>
              <a:noFill/>
              <a:ln w="9525" cap="flat" cmpd="sng" algn="ctr">
                <a:solidFill>
                  <a:srgbClr val="FF0000"/>
                </a:solidFill>
                <a:round/>
              </a:ln>
              <a:effectLst/>
            </c:spPr>
          </c:errBars>
          <c:cat>
            <c:strRef>
              <c:f>'Aggregated (2)'!$N$466:$N$487</c:f>
              <c:strCache>
                <c:ptCount val="22"/>
                <c:pt idx="0">
                  <c:v>₄ Brusel</c:v>
                </c:pt>
                <c:pt idx="1">
                  <c:v>₅ Praha</c:v>
                </c:pt>
                <c:pt idx="2">
                  <c:v>₉ Sofia</c:v>
                </c:pt>
                <c:pt idx="3">
                  <c:v>₈ Lisabon</c:v>
                </c:pt>
                <c:pt idx="4">
                  <c:v>₁₀ Bukurešť</c:v>
                </c:pt>
                <c:pt idx="5">
                  <c:v>₃ Goteborg</c:v>
                </c:pt>
                <c:pt idx="6">
                  <c:v>₁ Stockholm</c:v>
                </c:pt>
                <c:pt idx="7">
                  <c:v>₁₈ Hamburk</c:v>
                </c:pt>
                <c:pt idx="8">
                  <c:v>₁₉ Budapešť</c:v>
                </c:pt>
                <c:pt idx="9">
                  <c:v>₂ Amsterdam</c:v>
                </c:pt>
                <c:pt idx="10">
                  <c:v>₁₆ Rotterdam</c:v>
                </c:pt>
                <c:pt idx="11">
                  <c:v>₆ Berlín</c:v>
                </c:pt>
                <c:pt idx="12">
                  <c:v>₂₀ Antverpy</c:v>
                </c:pt>
                <c:pt idx="13">
                  <c:v>₁₂ Madrid</c:v>
                </c:pt>
                <c:pt idx="14">
                  <c:v>₁₃ Mnichov</c:v>
                </c:pt>
                <c:pt idx="15">
                  <c:v>₁₅ Londýn</c:v>
                </c:pt>
                <c:pt idx="16">
                  <c:v>₁₁ Řím</c:v>
                </c:pt>
                <c:pt idx="17">
                  <c:v>₂₁ Paříž</c:v>
                </c:pt>
                <c:pt idx="18">
                  <c:v>₇ Milán</c:v>
                </c:pt>
                <c:pt idx="19">
                  <c:v>₁₄ Barcelona</c:v>
                </c:pt>
                <c:pt idx="20">
                  <c:v>₁₇ Brémy</c:v>
                </c:pt>
                <c:pt idx="21">
                  <c:v>PRŮMĚR</c:v>
                </c:pt>
              </c:strCache>
            </c:strRef>
          </c:cat>
          <c:val>
            <c:numRef>
              <c:f>'Aggregated (2)'!$P$466:$P$487</c:f>
              <c:numCache>
                <c:formatCode>0</c:formatCode>
                <c:ptCount val="22"/>
                <c:pt idx="0">
                  <c:v>21.350097091030502</c:v>
                </c:pt>
                <c:pt idx="1">
                  <c:v>25.84928569069389</c:v>
                </c:pt>
                <c:pt idx="2">
                  <c:v>28.349684132921279</c:v>
                </c:pt>
                <c:pt idx="3">
                  <c:v>26.811260493128568</c:v>
                </c:pt>
                <c:pt idx="4">
                  <c:v>24.962321167808625</c:v>
                </c:pt>
                <c:pt idx="5">
                  <c:v>17.330955092657863</c:v>
                </c:pt>
                <c:pt idx="6">
                  <c:v>13.778362273194519</c:v>
                </c:pt>
                <c:pt idx="7">
                  <c:v>34.387620597998826</c:v>
                </c:pt>
                <c:pt idx="8">
                  <c:v>40.823143970007237</c:v>
                </c:pt>
                <c:pt idx="9">
                  <c:v>27.385440643241225</c:v>
                </c:pt>
                <c:pt idx="10">
                  <c:v>26.47888653838055</c:v>
                </c:pt>
                <c:pt idx="11">
                  <c:v>28.97094313912266</c:v>
                </c:pt>
                <c:pt idx="12">
                  <c:v>45.908371473688462</c:v>
                </c:pt>
                <c:pt idx="13">
                  <c:v>32.879025504760691</c:v>
                </c:pt>
                <c:pt idx="14">
                  <c:v>76.911791971313633</c:v>
                </c:pt>
                <c:pt idx="15">
                  <c:v>39.839733975562616</c:v>
                </c:pt>
                <c:pt idx="16">
                  <c:v>43.353148763863977</c:v>
                </c:pt>
                <c:pt idx="17">
                  <c:v>51.009730873008316</c:v>
                </c:pt>
                <c:pt idx="18">
                  <c:v>35.000808981757352</c:v>
                </c:pt>
                <c:pt idx="19">
                  <c:v>35.710726352671273</c:v>
                </c:pt>
                <c:pt idx="20">
                  <c:v>50.535469308935625</c:v>
                </c:pt>
                <c:pt idx="21">
                  <c:v>34.648895620749883</c:v>
                </c:pt>
              </c:numCache>
            </c:numRef>
          </c:val>
          <c:extLst>
            <c:ext xmlns:c16="http://schemas.microsoft.com/office/drawing/2014/chart" uri="{C3380CC4-5D6E-409C-BE32-E72D297353CC}">
              <c16:uniqueId val="{00000014-595C-4BD5-994E-CE292782F5DE}"/>
            </c:ext>
          </c:extLst>
        </c:ser>
        <c:dLbls>
          <c:showLegendKey val="0"/>
          <c:showVal val="0"/>
          <c:showCatName val="0"/>
          <c:showSerName val="0"/>
          <c:showPercent val="0"/>
          <c:showBubbleSize val="0"/>
        </c:dLbls>
        <c:gapWidth val="50"/>
        <c:axId val="1854598256"/>
        <c:axId val="1854600752"/>
      </c:barChart>
      <c:catAx>
        <c:axId val="1854598256"/>
        <c:scaling>
          <c:orientation val="minMax"/>
        </c:scaling>
        <c:delete val="0"/>
        <c:axPos val="b"/>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cs-CZ"/>
          </a:p>
        </c:txPr>
        <c:crossAx val="1854600752"/>
        <c:crosses val="autoZero"/>
        <c:auto val="1"/>
        <c:lblAlgn val="ctr"/>
        <c:lblOffset val="100"/>
        <c:noMultiLvlLbl val="0"/>
      </c:catAx>
      <c:valAx>
        <c:axId val="185460075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cs-CZ"/>
          </a:p>
        </c:txPr>
        <c:crossAx val="1854598256"/>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latin typeface="Arial" panose="020B0604020202020204" pitchFamily="34" charset="0"/>
          <a:cs typeface="Arial" panose="020B0604020202020204" pitchFamily="34" charset="0"/>
        </a:defRPr>
      </a:pPr>
      <a:endParaRPr lang="cs-CZ"/>
    </a:p>
  </c:txPr>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percentStacked"/>
        <c:varyColors val="0"/>
        <c:ser>
          <c:idx val="0"/>
          <c:order val="0"/>
          <c:tx>
            <c:strRef>
              <c:f>'Aggregated (2)'!$AI$32</c:f>
              <c:strCache>
                <c:ptCount val="1"/>
                <c:pt idx="0">
                  <c:v>Diesel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Arial" panose="020B0604020202020204" pitchFamily="34" charset="0"/>
                    <a:ea typeface="+mn-ea"/>
                    <a:cs typeface="Arial" panose="020B0604020202020204" pitchFamily="34" charset="0"/>
                  </a:defRPr>
                </a:pPr>
                <a:endParaRPr lang="cs-CZ"/>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'Aggregated (2)'!$AH$33:$AH$54</c:f>
              <c:strCache>
                <c:ptCount val="22"/>
                <c:pt idx="0">
                  <c:v>₁ Stockholm</c:v>
                </c:pt>
                <c:pt idx="1">
                  <c:v>₃ Barcelona</c:v>
                </c:pt>
                <c:pt idx="2">
                  <c:v>₁₂ Lisabon</c:v>
                </c:pt>
                <c:pt idx="3">
                  <c:v>₂ Rotterdam</c:v>
                </c:pt>
                <c:pt idx="4">
                  <c:v>₇ Paříž</c:v>
                </c:pt>
                <c:pt idx="5">
                  <c:v>₈ Brusel</c:v>
                </c:pt>
                <c:pt idx="6">
                  <c:v>₁₄ Londýn</c:v>
                </c:pt>
                <c:pt idx="7">
                  <c:v>₄ Milán</c:v>
                </c:pt>
                <c:pt idx="8">
                  <c:v>₆ Madrid</c:v>
                </c:pt>
                <c:pt idx="9">
                  <c:v>₁₆ Mnichov</c:v>
                </c:pt>
                <c:pt idx="10">
                  <c:v>₅ Řím</c:v>
                </c:pt>
                <c:pt idx="11">
                  <c:v>₁₉ Berlín</c:v>
                </c:pt>
                <c:pt idx="12">
                  <c:v>₁₃ Budapešť</c:v>
                </c:pt>
                <c:pt idx="13">
                  <c:v>₁₁ Sofia</c:v>
                </c:pt>
                <c:pt idx="14">
                  <c:v>₉ Praha</c:v>
                </c:pt>
                <c:pt idx="15">
                  <c:v>₁₅ Bukurešť</c:v>
                </c:pt>
                <c:pt idx="16">
                  <c:v>₁₇ Goteborg</c:v>
                </c:pt>
                <c:pt idx="17">
                  <c:v>₁₈ Hamburk</c:v>
                </c:pt>
                <c:pt idx="18">
                  <c:v>₁₀ Amsterdam</c:v>
                </c:pt>
                <c:pt idx="19">
                  <c:v>₂₁ Antverpy</c:v>
                </c:pt>
                <c:pt idx="20">
                  <c:v>₂₀ Brémy</c:v>
                </c:pt>
                <c:pt idx="21">
                  <c:v>PRŮMĚR</c:v>
                </c:pt>
              </c:strCache>
            </c:strRef>
          </c:cat>
          <c:val>
            <c:numRef>
              <c:f>'Aggregated (2)'!$AI$33:$AI$54</c:f>
              <c:numCache>
                <c:formatCode>0</c:formatCode>
                <c:ptCount val="22"/>
                <c:pt idx="0">
                  <c:v>26.34730538922156</c:v>
                </c:pt>
                <c:pt idx="1">
                  <c:v>70.91412742382272</c:v>
                </c:pt>
                <c:pt idx="2">
                  <c:v>91.233766233766232</c:v>
                </c:pt>
                <c:pt idx="3">
                  <c:v>65.901639344262293</c:v>
                </c:pt>
                <c:pt idx="4">
                  <c:v>82.129277566539926</c:v>
                </c:pt>
                <c:pt idx="5">
                  <c:v>85.17350157728707</c:v>
                </c:pt>
                <c:pt idx="6">
                  <c:v>92.616033755274259</c:v>
                </c:pt>
                <c:pt idx="7">
                  <c:v>74.252873563218387</c:v>
                </c:pt>
                <c:pt idx="8">
                  <c:v>81.365313653136525</c:v>
                </c:pt>
                <c:pt idx="9">
                  <c:v>93.478260869565219</c:v>
                </c:pt>
                <c:pt idx="10">
                  <c:v>76.71517671517671</c:v>
                </c:pt>
                <c:pt idx="11">
                  <c:v>96.656534954407292</c:v>
                </c:pt>
                <c:pt idx="12">
                  <c:v>91.896551724137936</c:v>
                </c:pt>
                <c:pt idx="13">
                  <c:v>87.878787878787875</c:v>
                </c:pt>
                <c:pt idx="14">
                  <c:v>85.654008438818565</c:v>
                </c:pt>
                <c:pt idx="15">
                  <c:v>93.343419062027237</c:v>
                </c:pt>
                <c:pt idx="16">
                  <c:v>94.680851063829792</c:v>
                </c:pt>
                <c:pt idx="17">
                  <c:v>96.226415094339629</c:v>
                </c:pt>
                <c:pt idx="18">
                  <c:v>86.854460093896719</c:v>
                </c:pt>
                <c:pt idx="19">
                  <c:v>100</c:v>
                </c:pt>
                <c:pt idx="20">
                  <c:v>100</c:v>
                </c:pt>
                <c:pt idx="21">
                  <c:v>82.688576971356838</c:v>
                </c:pt>
              </c:numCache>
            </c:numRef>
          </c:val>
          <c:extLst>
            <c:ext xmlns:c16="http://schemas.microsoft.com/office/drawing/2014/chart" uri="{C3380CC4-5D6E-409C-BE32-E72D297353CC}">
              <c16:uniqueId val="{00000000-7850-453B-AA66-F553064C551F}"/>
            </c:ext>
          </c:extLst>
        </c:ser>
        <c:ser>
          <c:idx val="1"/>
          <c:order val="1"/>
          <c:tx>
            <c:strRef>
              <c:f>'Aggregated (2)'!$AJ$32</c:f>
              <c:strCache>
                <c:ptCount val="1"/>
                <c:pt idx="0">
                  <c:v>Petrol</c:v>
                </c:pt>
              </c:strCache>
            </c:strRef>
          </c:tx>
          <c:spPr>
            <a:solidFill>
              <a:schemeClr val="accent2"/>
            </a:solidFill>
            <a:ln>
              <a:noFill/>
            </a:ln>
            <a:effectLst/>
          </c:spPr>
          <c:invertIfNegative val="0"/>
          <c:cat>
            <c:strRef>
              <c:f>'Aggregated (2)'!$AH$33:$AH$54</c:f>
              <c:strCache>
                <c:ptCount val="22"/>
                <c:pt idx="0">
                  <c:v>₁ Stockholm</c:v>
                </c:pt>
                <c:pt idx="1">
                  <c:v>₃ Barcelona</c:v>
                </c:pt>
                <c:pt idx="2">
                  <c:v>₁₂ Lisabon</c:v>
                </c:pt>
                <c:pt idx="3">
                  <c:v>₂ Rotterdam</c:v>
                </c:pt>
                <c:pt idx="4">
                  <c:v>₇ Paříž</c:v>
                </c:pt>
                <c:pt idx="5">
                  <c:v>₈ Brusel</c:v>
                </c:pt>
                <c:pt idx="6">
                  <c:v>₁₄ Londýn</c:v>
                </c:pt>
                <c:pt idx="7">
                  <c:v>₄ Milán</c:v>
                </c:pt>
                <c:pt idx="8">
                  <c:v>₆ Madrid</c:v>
                </c:pt>
                <c:pt idx="9">
                  <c:v>₁₆ Mnichov</c:v>
                </c:pt>
                <c:pt idx="10">
                  <c:v>₅ Řím</c:v>
                </c:pt>
                <c:pt idx="11">
                  <c:v>₁₉ Berlín</c:v>
                </c:pt>
                <c:pt idx="12">
                  <c:v>₁₃ Budapešť</c:v>
                </c:pt>
                <c:pt idx="13">
                  <c:v>₁₁ Sofia</c:v>
                </c:pt>
                <c:pt idx="14">
                  <c:v>₉ Praha</c:v>
                </c:pt>
                <c:pt idx="15">
                  <c:v>₁₅ Bukurešť</c:v>
                </c:pt>
                <c:pt idx="16">
                  <c:v>₁₇ Goteborg</c:v>
                </c:pt>
                <c:pt idx="17">
                  <c:v>₁₈ Hamburk</c:v>
                </c:pt>
                <c:pt idx="18">
                  <c:v>₁₀ Amsterdam</c:v>
                </c:pt>
                <c:pt idx="19">
                  <c:v>₂₁ Antverpy</c:v>
                </c:pt>
                <c:pt idx="20">
                  <c:v>₂₀ Brémy</c:v>
                </c:pt>
                <c:pt idx="21">
                  <c:v>PRŮMĚR</c:v>
                </c:pt>
              </c:strCache>
            </c:strRef>
          </c:cat>
          <c:val>
            <c:numRef>
              <c:f>'Aggregated (2)'!$AJ$33:$AJ$54</c:f>
              <c:numCache>
                <c:formatCode>0</c:formatCode>
                <c:ptCount val="22"/>
                <c:pt idx="0">
                  <c:v>5.9880239520958085</c:v>
                </c:pt>
                <c:pt idx="3">
                  <c:v>1.9672131147540985</c:v>
                </c:pt>
                <c:pt idx="4">
                  <c:v>2.4714828897338403</c:v>
                </c:pt>
                <c:pt idx="5">
                  <c:v>6.309148264984227</c:v>
                </c:pt>
                <c:pt idx="6">
                  <c:v>1.2658227848101267</c:v>
                </c:pt>
                <c:pt idx="7">
                  <c:v>5.7471264367816088</c:v>
                </c:pt>
                <c:pt idx="8">
                  <c:v>0.55350553505535049</c:v>
                </c:pt>
                <c:pt idx="9">
                  <c:v>2.7173913043478262</c:v>
                </c:pt>
                <c:pt idx="10">
                  <c:v>3.7422037422037424</c:v>
                </c:pt>
                <c:pt idx="11">
                  <c:v>2.1276595744680851</c:v>
                </c:pt>
                <c:pt idx="12">
                  <c:v>1.3793103448275863</c:v>
                </c:pt>
                <c:pt idx="13">
                  <c:v>2.7113237639553431</c:v>
                </c:pt>
                <c:pt idx="14">
                  <c:v>3.2348804500703237</c:v>
                </c:pt>
                <c:pt idx="15">
                  <c:v>4.5385779122541603</c:v>
                </c:pt>
                <c:pt idx="17">
                  <c:v>3.7735849056603774</c:v>
                </c:pt>
                <c:pt idx="18">
                  <c:v>8.92018779342723</c:v>
                </c:pt>
                <c:pt idx="21">
                  <c:v>2.9898436608467418</c:v>
                </c:pt>
              </c:numCache>
            </c:numRef>
          </c:val>
          <c:extLst>
            <c:ext xmlns:c16="http://schemas.microsoft.com/office/drawing/2014/chart" uri="{C3380CC4-5D6E-409C-BE32-E72D297353CC}">
              <c16:uniqueId val="{00000001-7850-453B-AA66-F553064C551F}"/>
            </c:ext>
          </c:extLst>
        </c:ser>
        <c:ser>
          <c:idx val="2"/>
          <c:order val="2"/>
          <c:tx>
            <c:strRef>
              <c:f>'Aggregated (2)'!$AK$32</c:f>
              <c:strCache>
                <c:ptCount val="1"/>
                <c:pt idx="0">
                  <c:v>Hybrid diesel</c:v>
                </c:pt>
              </c:strCache>
            </c:strRef>
          </c:tx>
          <c:spPr>
            <a:solidFill>
              <a:schemeClr val="accent3"/>
            </a:solidFill>
            <a:ln>
              <a:noFill/>
            </a:ln>
            <a:effectLst/>
          </c:spPr>
          <c:invertIfNegative val="0"/>
          <c:cat>
            <c:strRef>
              <c:f>'Aggregated (2)'!$AH$33:$AH$54</c:f>
              <c:strCache>
                <c:ptCount val="22"/>
                <c:pt idx="0">
                  <c:v>₁ Stockholm</c:v>
                </c:pt>
                <c:pt idx="1">
                  <c:v>₃ Barcelona</c:v>
                </c:pt>
                <c:pt idx="2">
                  <c:v>₁₂ Lisabon</c:v>
                </c:pt>
                <c:pt idx="3">
                  <c:v>₂ Rotterdam</c:v>
                </c:pt>
                <c:pt idx="4">
                  <c:v>₇ Paříž</c:v>
                </c:pt>
                <c:pt idx="5">
                  <c:v>₈ Brusel</c:v>
                </c:pt>
                <c:pt idx="6">
                  <c:v>₁₄ Londýn</c:v>
                </c:pt>
                <c:pt idx="7">
                  <c:v>₄ Milán</c:v>
                </c:pt>
                <c:pt idx="8">
                  <c:v>₆ Madrid</c:v>
                </c:pt>
                <c:pt idx="9">
                  <c:v>₁₆ Mnichov</c:v>
                </c:pt>
                <c:pt idx="10">
                  <c:v>₅ Řím</c:v>
                </c:pt>
                <c:pt idx="11">
                  <c:v>₁₉ Berlín</c:v>
                </c:pt>
                <c:pt idx="12">
                  <c:v>₁₃ Budapešť</c:v>
                </c:pt>
                <c:pt idx="13">
                  <c:v>₁₁ Sofia</c:v>
                </c:pt>
                <c:pt idx="14">
                  <c:v>₉ Praha</c:v>
                </c:pt>
                <c:pt idx="15">
                  <c:v>₁₅ Bukurešť</c:v>
                </c:pt>
                <c:pt idx="16">
                  <c:v>₁₇ Goteborg</c:v>
                </c:pt>
                <c:pt idx="17">
                  <c:v>₁₈ Hamburk</c:v>
                </c:pt>
                <c:pt idx="18">
                  <c:v>₁₀ Amsterdam</c:v>
                </c:pt>
                <c:pt idx="19">
                  <c:v>₂₁ Antverpy</c:v>
                </c:pt>
                <c:pt idx="20">
                  <c:v>₂₀ Brémy</c:v>
                </c:pt>
                <c:pt idx="21">
                  <c:v>PRŮMĚR</c:v>
                </c:pt>
              </c:strCache>
            </c:strRef>
          </c:cat>
          <c:val>
            <c:numRef>
              <c:f>'Aggregated (2)'!$AK$33:$AK$54</c:f>
              <c:numCache>
                <c:formatCode>0</c:formatCode>
                <c:ptCount val="22"/>
                <c:pt idx="1">
                  <c:v>9.6952908587257625</c:v>
                </c:pt>
                <c:pt idx="3">
                  <c:v>1.3114754098360655</c:v>
                </c:pt>
                <c:pt idx="4">
                  <c:v>5.3231939163498092</c:v>
                </c:pt>
                <c:pt idx="7">
                  <c:v>1.3793103448275863</c:v>
                </c:pt>
                <c:pt idx="8">
                  <c:v>0.92250922509225086</c:v>
                </c:pt>
                <c:pt idx="10">
                  <c:v>0.83160083160083165</c:v>
                </c:pt>
                <c:pt idx="12">
                  <c:v>1.7241379310344827</c:v>
                </c:pt>
                <c:pt idx="14">
                  <c:v>0.56258790436005623</c:v>
                </c:pt>
                <c:pt idx="15">
                  <c:v>0.60514372163388808</c:v>
                </c:pt>
                <c:pt idx="18">
                  <c:v>2.8169014084507045</c:v>
                </c:pt>
                <c:pt idx="21">
                  <c:v>1.2096314047700558</c:v>
                </c:pt>
              </c:numCache>
            </c:numRef>
          </c:val>
          <c:extLst>
            <c:ext xmlns:c16="http://schemas.microsoft.com/office/drawing/2014/chart" uri="{C3380CC4-5D6E-409C-BE32-E72D297353CC}">
              <c16:uniqueId val="{00000002-7850-453B-AA66-F553064C551F}"/>
            </c:ext>
          </c:extLst>
        </c:ser>
        <c:ser>
          <c:idx val="3"/>
          <c:order val="3"/>
          <c:tx>
            <c:strRef>
              <c:f>'Aggregated (2)'!$AL$32</c:f>
              <c:strCache>
                <c:ptCount val="1"/>
                <c:pt idx="0">
                  <c:v>Hybrid petrol</c:v>
                </c:pt>
              </c:strCache>
            </c:strRef>
          </c:tx>
          <c:spPr>
            <a:solidFill>
              <a:schemeClr val="accent4"/>
            </a:solidFill>
            <a:ln>
              <a:noFill/>
            </a:ln>
            <a:effectLst/>
          </c:spPr>
          <c:invertIfNegative val="0"/>
          <c:cat>
            <c:strRef>
              <c:f>'Aggregated (2)'!$AH$33:$AH$54</c:f>
              <c:strCache>
                <c:ptCount val="22"/>
                <c:pt idx="0">
                  <c:v>₁ Stockholm</c:v>
                </c:pt>
                <c:pt idx="1">
                  <c:v>₃ Barcelona</c:v>
                </c:pt>
                <c:pt idx="2">
                  <c:v>₁₂ Lisabon</c:v>
                </c:pt>
                <c:pt idx="3">
                  <c:v>₂ Rotterdam</c:v>
                </c:pt>
                <c:pt idx="4">
                  <c:v>₇ Paříž</c:v>
                </c:pt>
                <c:pt idx="5">
                  <c:v>₈ Brusel</c:v>
                </c:pt>
                <c:pt idx="6">
                  <c:v>₁₄ Londýn</c:v>
                </c:pt>
                <c:pt idx="7">
                  <c:v>₄ Milán</c:v>
                </c:pt>
                <c:pt idx="8">
                  <c:v>₆ Madrid</c:v>
                </c:pt>
                <c:pt idx="9">
                  <c:v>₁₆ Mnichov</c:v>
                </c:pt>
                <c:pt idx="10">
                  <c:v>₅ Řím</c:v>
                </c:pt>
                <c:pt idx="11">
                  <c:v>₁₉ Berlín</c:v>
                </c:pt>
                <c:pt idx="12">
                  <c:v>₁₃ Budapešť</c:v>
                </c:pt>
                <c:pt idx="13">
                  <c:v>₁₁ Sofia</c:v>
                </c:pt>
                <c:pt idx="14">
                  <c:v>₉ Praha</c:v>
                </c:pt>
                <c:pt idx="15">
                  <c:v>₁₅ Bukurešť</c:v>
                </c:pt>
                <c:pt idx="16">
                  <c:v>₁₇ Goteborg</c:v>
                </c:pt>
                <c:pt idx="17">
                  <c:v>₁₈ Hamburk</c:v>
                </c:pt>
                <c:pt idx="18">
                  <c:v>₁₀ Amsterdam</c:v>
                </c:pt>
                <c:pt idx="19">
                  <c:v>₂₁ Antverpy</c:v>
                </c:pt>
                <c:pt idx="20">
                  <c:v>₂₀ Brémy</c:v>
                </c:pt>
                <c:pt idx="21">
                  <c:v>PRŮMĚR</c:v>
                </c:pt>
              </c:strCache>
            </c:strRef>
          </c:cat>
          <c:val>
            <c:numRef>
              <c:f>'Aggregated (2)'!$AL$33:$AL$54</c:f>
              <c:numCache>
                <c:formatCode>0</c:formatCode>
                <c:ptCount val="22"/>
                <c:pt idx="0">
                  <c:v>3.992015968063872</c:v>
                </c:pt>
                <c:pt idx="1">
                  <c:v>4.1551246537396125</c:v>
                </c:pt>
                <c:pt idx="5">
                  <c:v>2.5236593059936907</c:v>
                </c:pt>
                <c:pt idx="6">
                  <c:v>1.2658227848101267</c:v>
                </c:pt>
                <c:pt idx="10">
                  <c:v>2.4948024948024949</c:v>
                </c:pt>
                <c:pt idx="13">
                  <c:v>4.7846889952153111</c:v>
                </c:pt>
                <c:pt idx="14">
                  <c:v>0.28129395218002812</c:v>
                </c:pt>
                <c:pt idx="15">
                  <c:v>1.2102874432677762</c:v>
                </c:pt>
                <c:pt idx="21">
                  <c:v>1.2438662558484537</c:v>
                </c:pt>
              </c:numCache>
            </c:numRef>
          </c:val>
          <c:extLst>
            <c:ext xmlns:c16="http://schemas.microsoft.com/office/drawing/2014/chart" uri="{C3380CC4-5D6E-409C-BE32-E72D297353CC}">
              <c16:uniqueId val="{00000003-7850-453B-AA66-F553064C551F}"/>
            </c:ext>
          </c:extLst>
        </c:ser>
        <c:ser>
          <c:idx val="4"/>
          <c:order val="4"/>
          <c:tx>
            <c:strRef>
              <c:f>'Aggregated (2)'!$AM$32</c:f>
              <c:strCache>
                <c:ptCount val="1"/>
                <c:pt idx="0">
                  <c:v>Full electric</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Arial" panose="020B0604020202020204" pitchFamily="34" charset="0"/>
                    <a:ea typeface="+mn-ea"/>
                    <a:cs typeface="Arial" panose="020B0604020202020204" pitchFamily="34" charset="0"/>
                  </a:defRPr>
                </a:pPr>
                <a:endParaRPr lang="cs-CZ"/>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'Aggregated (2)'!$AH$33:$AH$54</c:f>
              <c:strCache>
                <c:ptCount val="22"/>
                <c:pt idx="0">
                  <c:v>₁ Stockholm</c:v>
                </c:pt>
                <c:pt idx="1">
                  <c:v>₃ Barcelona</c:v>
                </c:pt>
                <c:pt idx="2">
                  <c:v>₁₂ Lisabon</c:v>
                </c:pt>
                <c:pt idx="3">
                  <c:v>₂ Rotterdam</c:v>
                </c:pt>
                <c:pt idx="4">
                  <c:v>₇ Paříž</c:v>
                </c:pt>
                <c:pt idx="5">
                  <c:v>₈ Brusel</c:v>
                </c:pt>
                <c:pt idx="6">
                  <c:v>₁₄ Londýn</c:v>
                </c:pt>
                <c:pt idx="7">
                  <c:v>₄ Milán</c:v>
                </c:pt>
                <c:pt idx="8">
                  <c:v>₆ Madrid</c:v>
                </c:pt>
                <c:pt idx="9">
                  <c:v>₁₆ Mnichov</c:v>
                </c:pt>
                <c:pt idx="10">
                  <c:v>₅ Řím</c:v>
                </c:pt>
                <c:pt idx="11">
                  <c:v>₁₉ Berlín</c:v>
                </c:pt>
                <c:pt idx="12">
                  <c:v>₁₃ Budapešť</c:v>
                </c:pt>
                <c:pt idx="13">
                  <c:v>₁₁ Sofia</c:v>
                </c:pt>
                <c:pt idx="14">
                  <c:v>₉ Praha</c:v>
                </c:pt>
                <c:pt idx="15">
                  <c:v>₁₅ Bukurešť</c:v>
                </c:pt>
                <c:pt idx="16">
                  <c:v>₁₇ Goteborg</c:v>
                </c:pt>
                <c:pt idx="17">
                  <c:v>₁₈ Hamburk</c:v>
                </c:pt>
                <c:pt idx="18">
                  <c:v>₁₀ Amsterdam</c:v>
                </c:pt>
                <c:pt idx="19">
                  <c:v>₂₁ Antverpy</c:v>
                </c:pt>
                <c:pt idx="20">
                  <c:v>₂₀ Brémy</c:v>
                </c:pt>
                <c:pt idx="21">
                  <c:v>PRŮMĚR</c:v>
                </c:pt>
              </c:strCache>
            </c:strRef>
          </c:cat>
          <c:val>
            <c:numRef>
              <c:f>'Aggregated (2)'!$AM$33:$AM$54</c:f>
              <c:numCache>
                <c:formatCode>0</c:formatCode>
                <c:ptCount val="22"/>
                <c:pt idx="0">
                  <c:v>63.672654690618756</c:v>
                </c:pt>
                <c:pt idx="1">
                  <c:v>13.850415512465375</c:v>
                </c:pt>
                <c:pt idx="2">
                  <c:v>8.7662337662337659</c:v>
                </c:pt>
                <c:pt idx="3">
                  <c:v>8.524590163934425</c:v>
                </c:pt>
                <c:pt idx="4">
                  <c:v>6.2737642585551328</c:v>
                </c:pt>
                <c:pt idx="5">
                  <c:v>5.9936908517350158</c:v>
                </c:pt>
                <c:pt idx="6">
                  <c:v>4.852320675105485</c:v>
                </c:pt>
                <c:pt idx="7">
                  <c:v>4.8275862068965516</c:v>
                </c:pt>
                <c:pt idx="8">
                  <c:v>3.8745387453874542</c:v>
                </c:pt>
                <c:pt idx="9">
                  <c:v>1.6304347826086956</c:v>
                </c:pt>
                <c:pt idx="10">
                  <c:v>1.4553014553014554</c:v>
                </c:pt>
                <c:pt idx="11">
                  <c:v>1.21580547112462</c:v>
                </c:pt>
                <c:pt idx="12">
                  <c:v>0.86206896551724133</c:v>
                </c:pt>
                <c:pt idx="13">
                  <c:v>0.31897926634768742</c:v>
                </c:pt>
                <c:pt idx="14">
                  <c:v>0.28129395218002812</c:v>
                </c:pt>
                <c:pt idx="21">
                  <c:v>6.9382631518886226</c:v>
                </c:pt>
              </c:numCache>
            </c:numRef>
          </c:val>
          <c:extLst>
            <c:ext xmlns:c16="http://schemas.microsoft.com/office/drawing/2014/chart" uri="{C3380CC4-5D6E-409C-BE32-E72D297353CC}">
              <c16:uniqueId val="{00000004-7850-453B-AA66-F553064C551F}"/>
            </c:ext>
          </c:extLst>
        </c:ser>
        <c:ser>
          <c:idx val="5"/>
          <c:order val="5"/>
          <c:tx>
            <c:strRef>
              <c:f>'Aggregated (2)'!$AN$32</c:f>
              <c:strCache>
                <c:ptCount val="1"/>
                <c:pt idx="0">
                  <c:v>CNG</c:v>
                </c:pt>
              </c:strCache>
            </c:strRef>
          </c:tx>
          <c:spPr>
            <a:solidFill>
              <a:schemeClr val="accent6"/>
            </a:solidFill>
            <a:ln>
              <a:noFill/>
            </a:ln>
            <a:effectLst/>
          </c:spPr>
          <c:invertIfNegative val="0"/>
          <c:cat>
            <c:strRef>
              <c:f>'Aggregated (2)'!$AH$33:$AH$54</c:f>
              <c:strCache>
                <c:ptCount val="22"/>
                <c:pt idx="0">
                  <c:v>₁ Stockholm</c:v>
                </c:pt>
                <c:pt idx="1">
                  <c:v>₃ Barcelona</c:v>
                </c:pt>
                <c:pt idx="2">
                  <c:v>₁₂ Lisabon</c:v>
                </c:pt>
                <c:pt idx="3">
                  <c:v>₂ Rotterdam</c:v>
                </c:pt>
                <c:pt idx="4">
                  <c:v>₇ Paříž</c:v>
                </c:pt>
                <c:pt idx="5">
                  <c:v>₈ Brusel</c:v>
                </c:pt>
                <c:pt idx="6">
                  <c:v>₁₄ Londýn</c:v>
                </c:pt>
                <c:pt idx="7">
                  <c:v>₄ Milán</c:v>
                </c:pt>
                <c:pt idx="8">
                  <c:v>₆ Madrid</c:v>
                </c:pt>
                <c:pt idx="9">
                  <c:v>₁₆ Mnichov</c:v>
                </c:pt>
                <c:pt idx="10">
                  <c:v>₅ Řím</c:v>
                </c:pt>
                <c:pt idx="11">
                  <c:v>₁₉ Berlín</c:v>
                </c:pt>
                <c:pt idx="12">
                  <c:v>₁₃ Budapešť</c:v>
                </c:pt>
                <c:pt idx="13">
                  <c:v>₁₁ Sofia</c:v>
                </c:pt>
                <c:pt idx="14">
                  <c:v>₉ Praha</c:v>
                </c:pt>
                <c:pt idx="15">
                  <c:v>₁₅ Bukurešť</c:v>
                </c:pt>
                <c:pt idx="16">
                  <c:v>₁₇ Goteborg</c:v>
                </c:pt>
                <c:pt idx="17">
                  <c:v>₁₈ Hamburk</c:v>
                </c:pt>
                <c:pt idx="18">
                  <c:v>₁₀ Amsterdam</c:v>
                </c:pt>
                <c:pt idx="19">
                  <c:v>₂₁ Antverpy</c:v>
                </c:pt>
                <c:pt idx="20">
                  <c:v>₂₀ Brémy</c:v>
                </c:pt>
                <c:pt idx="21">
                  <c:v>PRŮMĚR</c:v>
                </c:pt>
              </c:strCache>
            </c:strRef>
          </c:cat>
          <c:val>
            <c:numRef>
              <c:f>'Aggregated (2)'!$AN$33:$AN$54</c:f>
              <c:numCache>
                <c:formatCode>0</c:formatCode>
                <c:ptCount val="22"/>
                <c:pt idx="1">
                  <c:v>1.3850415512465373</c:v>
                </c:pt>
                <c:pt idx="4">
                  <c:v>3.6121673003802277</c:v>
                </c:pt>
                <c:pt idx="7">
                  <c:v>3.9080459770114944</c:v>
                </c:pt>
                <c:pt idx="10">
                  <c:v>10.395010395010395</c:v>
                </c:pt>
                <c:pt idx="13">
                  <c:v>3.5087719298245612</c:v>
                </c:pt>
                <c:pt idx="14">
                  <c:v>5.9071729957805905</c:v>
                </c:pt>
                <c:pt idx="16">
                  <c:v>5.3191489361702127</c:v>
                </c:pt>
                <c:pt idx="21">
                  <c:v>1.8258587241812163</c:v>
                </c:pt>
              </c:numCache>
            </c:numRef>
          </c:val>
          <c:extLst>
            <c:ext xmlns:c16="http://schemas.microsoft.com/office/drawing/2014/chart" uri="{C3380CC4-5D6E-409C-BE32-E72D297353CC}">
              <c16:uniqueId val="{00000005-7850-453B-AA66-F553064C551F}"/>
            </c:ext>
          </c:extLst>
        </c:ser>
        <c:ser>
          <c:idx val="6"/>
          <c:order val="6"/>
          <c:tx>
            <c:strRef>
              <c:f>'Aggregated (2)'!$AO$32</c:f>
              <c:strCache>
                <c:ptCount val="1"/>
                <c:pt idx="0">
                  <c:v>LPG</c:v>
                </c:pt>
              </c:strCache>
            </c:strRef>
          </c:tx>
          <c:spPr>
            <a:solidFill>
              <a:schemeClr val="accent1">
                <a:lumMod val="60000"/>
              </a:schemeClr>
            </a:solidFill>
            <a:ln>
              <a:noFill/>
            </a:ln>
            <a:effectLst/>
          </c:spPr>
          <c:invertIfNegative val="0"/>
          <c:cat>
            <c:strRef>
              <c:f>'Aggregated (2)'!$AH$33:$AH$54</c:f>
              <c:strCache>
                <c:ptCount val="22"/>
                <c:pt idx="0">
                  <c:v>₁ Stockholm</c:v>
                </c:pt>
                <c:pt idx="1">
                  <c:v>₃ Barcelona</c:v>
                </c:pt>
                <c:pt idx="2">
                  <c:v>₁₂ Lisabon</c:v>
                </c:pt>
                <c:pt idx="3">
                  <c:v>₂ Rotterdam</c:v>
                </c:pt>
                <c:pt idx="4">
                  <c:v>₇ Paříž</c:v>
                </c:pt>
                <c:pt idx="5">
                  <c:v>₈ Brusel</c:v>
                </c:pt>
                <c:pt idx="6">
                  <c:v>₁₄ Londýn</c:v>
                </c:pt>
                <c:pt idx="7">
                  <c:v>₄ Milán</c:v>
                </c:pt>
                <c:pt idx="8">
                  <c:v>₆ Madrid</c:v>
                </c:pt>
                <c:pt idx="9">
                  <c:v>₁₆ Mnichov</c:v>
                </c:pt>
                <c:pt idx="10">
                  <c:v>₅ Řím</c:v>
                </c:pt>
                <c:pt idx="11">
                  <c:v>₁₉ Berlín</c:v>
                </c:pt>
                <c:pt idx="12">
                  <c:v>₁₃ Budapešť</c:v>
                </c:pt>
                <c:pt idx="13">
                  <c:v>₁₁ Sofia</c:v>
                </c:pt>
                <c:pt idx="14">
                  <c:v>₉ Praha</c:v>
                </c:pt>
                <c:pt idx="15">
                  <c:v>₁₅ Bukurešť</c:v>
                </c:pt>
                <c:pt idx="16">
                  <c:v>₁₇ Goteborg</c:v>
                </c:pt>
                <c:pt idx="17">
                  <c:v>₁₈ Hamburk</c:v>
                </c:pt>
                <c:pt idx="18">
                  <c:v>₁₀ Amsterdam</c:v>
                </c:pt>
                <c:pt idx="19">
                  <c:v>₂₁ Antverpy</c:v>
                </c:pt>
                <c:pt idx="20">
                  <c:v>₂₀ Brémy</c:v>
                </c:pt>
                <c:pt idx="21">
                  <c:v>PRŮMĚR</c:v>
                </c:pt>
              </c:strCache>
            </c:strRef>
          </c:cat>
          <c:val>
            <c:numRef>
              <c:f>'Aggregated (2)'!$AO$33:$AO$54</c:f>
              <c:numCache>
                <c:formatCode>0</c:formatCode>
                <c:ptCount val="22"/>
                <c:pt idx="7">
                  <c:v>9.8850574712643677</c:v>
                </c:pt>
                <c:pt idx="8">
                  <c:v>9.4095940959409603</c:v>
                </c:pt>
                <c:pt idx="10">
                  <c:v>2.7027027027027026</c:v>
                </c:pt>
                <c:pt idx="13">
                  <c:v>0.63795853269537484</c:v>
                </c:pt>
                <c:pt idx="14">
                  <c:v>4.0787623066104075</c:v>
                </c:pt>
                <c:pt idx="15">
                  <c:v>0.30257186081694404</c:v>
                </c:pt>
                <c:pt idx="21">
                  <c:v>1.6204496177108296</c:v>
                </c:pt>
              </c:numCache>
            </c:numRef>
          </c:val>
          <c:extLst>
            <c:ext xmlns:c16="http://schemas.microsoft.com/office/drawing/2014/chart" uri="{C3380CC4-5D6E-409C-BE32-E72D297353CC}">
              <c16:uniqueId val="{00000006-7850-453B-AA66-F553064C551F}"/>
            </c:ext>
          </c:extLst>
        </c:ser>
        <c:ser>
          <c:idx val="7"/>
          <c:order val="7"/>
          <c:tx>
            <c:strRef>
              <c:f>'Aggregated (2)'!$AP$32</c:f>
              <c:strCache>
                <c:ptCount val="1"/>
                <c:pt idx="0">
                  <c:v>LNG</c:v>
                </c:pt>
              </c:strCache>
            </c:strRef>
          </c:tx>
          <c:spPr>
            <a:solidFill>
              <a:schemeClr val="accent2">
                <a:lumMod val="60000"/>
              </a:schemeClr>
            </a:solidFill>
            <a:ln>
              <a:noFill/>
            </a:ln>
            <a:effectLst/>
          </c:spPr>
          <c:invertIfNegative val="0"/>
          <c:cat>
            <c:strRef>
              <c:f>'Aggregated (2)'!$AH$33:$AH$54</c:f>
              <c:strCache>
                <c:ptCount val="22"/>
                <c:pt idx="0">
                  <c:v>₁ Stockholm</c:v>
                </c:pt>
                <c:pt idx="1">
                  <c:v>₃ Barcelona</c:v>
                </c:pt>
                <c:pt idx="2">
                  <c:v>₁₂ Lisabon</c:v>
                </c:pt>
                <c:pt idx="3">
                  <c:v>₂ Rotterdam</c:v>
                </c:pt>
                <c:pt idx="4">
                  <c:v>₇ Paříž</c:v>
                </c:pt>
                <c:pt idx="5">
                  <c:v>₈ Brusel</c:v>
                </c:pt>
                <c:pt idx="6">
                  <c:v>₁₄ Londýn</c:v>
                </c:pt>
                <c:pt idx="7">
                  <c:v>₄ Milán</c:v>
                </c:pt>
                <c:pt idx="8">
                  <c:v>₆ Madrid</c:v>
                </c:pt>
                <c:pt idx="9">
                  <c:v>₁₆ Mnichov</c:v>
                </c:pt>
                <c:pt idx="10">
                  <c:v>₅ Řím</c:v>
                </c:pt>
                <c:pt idx="11">
                  <c:v>₁₉ Berlín</c:v>
                </c:pt>
                <c:pt idx="12">
                  <c:v>₁₃ Budapešť</c:v>
                </c:pt>
                <c:pt idx="13">
                  <c:v>₁₁ Sofia</c:v>
                </c:pt>
                <c:pt idx="14">
                  <c:v>₉ Praha</c:v>
                </c:pt>
                <c:pt idx="15">
                  <c:v>₁₅ Bukurešť</c:v>
                </c:pt>
                <c:pt idx="16">
                  <c:v>₁₇ Goteborg</c:v>
                </c:pt>
                <c:pt idx="17">
                  <c:v>₁₈ Hamburk</c:v>
                </c:pt>
                <c:pt idx="18">
                  <c:v>₁₀ Amsterdam</c:v>
                </c:pt>
                <c:pt idx="19">
                  <c:v>₂₁ Antverpy</c:v>
                </c:pt>
                <c:pt idx="20">
                  <c:v>₂₀ Brémy</c:v>
                </c:pt>
                <c:pt idx="21">
                  <c:v>PRŮMĚR</c:v>
                </c:pt>
              </c:strCache>
            </c:strRef>
          </c:cat>
          <c:val>
            <c:numRef>
              <c:f>'Aggregated (2)'!$AP$33:$AP$54</c:f>
              <c:numCache>
                <c:formatCode>0</c:formatCode>
                <c:ptCount val="22"/>
                <c:pt idx="3">
                  <c:v>22.295081967213115</c:v>
                </c:pt>
                <c:pt idx="8">
                  <c:v>3.8745387453874542</c:v>
                </c:pt>
                <c:pt idx="10">
                  <c:v>1.6632016632016633</c:v>
                </c:pt>
                <c:pt idx="13">
                  <c:v>0.15948963317384371</c:v>
                </c:pt>
                <c:pt idx="21">
                  <c:v>1.1183384685609949</c:v>
                </c:pt>
              </c:numCache>
            </c:numRef>
          </c:val>
          <c:extLst>
            <c:ext xmlns:c16="http://schemas.microsoft.com/office/drawing/2014/chart" uri="{C3380CC4-5D6E-409C-BE32-E72D297353CC}">
              <c16:uniqueId val="{00000007-7850-453B-AA66-F553064C551F}"/>
            </c:ext>
          </c:extLst>
        </c:ser>
        <c:ser>
          <c:idx val="8"/>
          <c:order val="8"/>
          <c:tx>
            <c:strRef>
              <c:f>'Aggregated (2)'!$AQ$32</c:f>
              <c:strCache>
                <c:ptCount val="1"/>
                <c:pt idx="0">
                  <c:v>Hydrogen fuel cells</c:v>
                </c:pt>
              </c:strCache>
            </c:strRef>
          </c:tx>
          <c:spPr>
            <a:solidFill>
              <a:schemeClr val="accent3">
                <a:lumMod val="60000"/>
              </a:schemeClr>
            </a:solidFill>
            <a:ln>
              <a:noFill/>
            </a:ln>
            <a:effectLst/>
          </c:spPr>
          <c:invertIfNegative val="0"/>
          <c:cat>
            <c:strRef>
              <c:f>'Aggregated (2)'!$AH$33:$AH$54</c:f>
              <c:strCache>
                <c:ptCount val="22"/>
                <c:pt idx="0">
                  <c:v>₁ Stockholm</c:v>
                </c:pt>
                <c:pt idx="1">
                  <c:v>₃ Barcelona</c:v>
                </c:pt>
                <c:pt idx="2">
                  <c:v>₁₂ Lisabon</c:v>
                </c:pt>
                <c:pt idx="3">
                  <c:v>₂ Rotterdam</c:v>
                </c:pt>
                <c:pt idx="4">
                  <c:v>₇ Paříž</c:v>
                </c:pt>
                <c:pt idx="5">
                  <c:v>₈ Brusel</c:v>
                </c:pt>
                <c:pt idx="6">
                  <c:v>₁₄ Londýn</c:v>
                </c:pt>
                <c:pt idx="7">
                  <c:v>₄ Milán</c:v>
                </c:pt>
                <c:pt idx="8">
                  <c:v>₆ Madrid</c:v>
                </c:pt>
                <c:pt idx="9">
                  <c:v>₁₆ Mnichov</c:v>
                </c:pt>
                <c:pt idx="10">
                  <c:v>₅ Řím</c:v>
                </c:pt>
                <c:pt idx="11">
                  <c:v>₁₉ Berlín</c:v>
                </c:pt>
                <c:pt idx="12">
                  <c:v>₁₃ Budapešť</c:v>
                </c:pt>
                <c:pt idx="13">
                  <c:v>₁₁ Sofia</c:v>
                </c:pt>
                <c:pt idx="14">
                  <c:v>₉ Praha</c:v>
                </c:pt>
                <c:pt idx="15">
                  <c:v>₁₅ Bukurešť</c:v>
                </c:pt>
                <c:pt idx="16">
                  <c:v>₁₇ Goteborg</c:v>
                </c:pt>
                <c:pt idx="17">
                  <c:v>₁₈ Hamburk</c:v>
                </c:pt>
                <c:pt idx="18">
                  <c:v>₁₀ Amsterdam</c:v>
                </c:pt>
                <c:pt idx="19">
                  <c:v>₂₁ Antverpy</c:v>
                </c:pt>
                <c:pt idx="20">
                  <c:v>₂₀ Brémy</c:v>
                </c:pt>
                <c:pt idx="21">
                  <c:v>PRŮMĚR</c:v>
                </c:pt>
              </c:strCache>
            </c:strRef>
          </c:cat>
          <c:val>
            <c:numRef>
              <c:f>'Aggregated (2)'!$AQ$33:$AQ$54</c:f>
              <c:numCache>
                <c:formatCode>0</c:formatCode>
                <c:ptCount val="22"/>
              </c:numCache>
            </c:numRef>
          </c:val>
          <c:extLst>
            <c:ext xmlns:c16="http://schemas.microsoft.com/office/drawing/2014/chart" uri="{C3380CC4-5D6E-409C-BE32-E72D297353CC}">
              <c16:uniqueId val="{00000008-7850-453B-AA66-F553064C551F}"/>
            </c:ext>
          </c:extLst>
        </c:ser>
        <c:ser>
          <c:idx val="9"/>
          <c:order val="9"/>
          <c:tx>
            <c:strRef>
              <c:f>'Aggregated (2)'!$AR$32</c:f>
              <c:strCache>
                <c:ptCount val="1"/>
                <c:pt idx="0">
                  <c:v> Don't know</c:v>
                </c:pt>
              </c:strCache>
            </c:strRef>
          </c:tx>
          <c:spPr>
            <a:solidFill>
              <a:schemeClr val="accent4">
                <a:lumMod val="60000"/>
              </a:schemeClr>
            </a:solidFill>
            <a:ln>
              <a:noFill/>
            </a:ln>
            <a:effectLst/>
          </c:spPr>
          <c:invertIfNegative val="0"/>
          <c:cat>
            <c:strRef>
              <c:f>'Aggregated (2)'!$AH$33:$AH$54</c:f>
              <c:strCache>
                <c:ptCount val="22"/>
                <c:pt idx="0">
                  <c:v>₁ Stockholm</c:v>
                </c:pt>
                <c:pt idx="1">
                  <c:v>₃ Barcelona</c:v>
                </c:pt>
                <c:pt idx="2">
                  <c:v>₁₂ Lisabon</c:v>
                </c:pt>
                <c:pt idx="3">
                  <c:v>₂ Rotterdam</c:v>
                </c:pt>
                <c:pt idx="4">
                  <c:v>₇ Paříž</c:v>
                </c:pt>
                <c:pt idx="5">
                  <c:v>₈ Brusel</c:v>
                </c:pt>
                <c:pt idx="6">
                  <c:v>₁₄ Londýn</c:v>
                </c:pt>
                <c:pt idx="7">
                  <c:v>₄ Milán</c:v>
                </c:pt>
                <c:pt idx="8">
                  <c:v>₆ Madrid</c:v>
                </c:pt>
                <c:pt idx="9">
                  <c:v>₁₆ Mnichov</c:v>
                </c:pt>
                <c:pt idx="10">
                  <c:v>₅ Řím</c:v>
                </c:pt>
                <c:pt idx="11">
                  <c:v>₁₉ Berlín</c:v>
                </c:pt>
                <c:pt idx="12">
                  <c:v>₁₃ Budapešť</c:v>
                </c:pt>
                <c:pt idx="13">
                  <c:v>₁₁ Sofia</c:v>
                </c:pt>
                <c:pt idx="14">
                  <c:v>₉ Praha</c:v>
                </c:pt>
                <c:pt idx="15">
                  <c:v>₁₅ Bukurešť</c:v>
                </c:pt>
                <c:pt idx="16">
                  <c:v>₁₇ Goteborg</c:v>
                </c:pt>
                <c:pt idx="17">
                  <c:v>₁₈ Hamburk</c:v>
                </c:pt>
                <c:pt idx="18">
                  <c:v>₁₀ Amsterdam</c:v>
                </c:pt>
                <c:pt idx="19">
                  <c:v>₂₁ Antverpy</c:v>
                </c:pt>
                <c:pt idx="20">
                  <c:v>₂₀ Brémy</c:v>
                </c:pt>
                <c:pt idx="21">
                  <c:v>PRŮMĚR</c:v>
                </c:pt>
              </c:strCache>
            </c:strRef>
          </c:cat>
          <c:val>
            <c:numRef>
              <c:f>'Aggregated (2)'!$AR$33:$AR$54</c:f>
              <c:numCache>
                <c:formatCode>0</c:formatCode>
                <c:ptCount val="22"/>
                <c:pt idx="4">
                  <c:v>0.19011406844106463</c:v>
                </c:pt>
                <c:pt idx="9">
                  <c:v>2.1739130434782608</c:v>
                </c:pt>
                <c:pt idx="12">
                  <c:v>4.1379310344827589</c:v>
                </c:pt>
                <c:pt idx="18">
                  <c:v>1.4084507042253522</c:v>
                </c:pt>
                <c:pt idx="21">
                  <c:v>0.36517174483624326</c:v>
                </c:pt>
              </c:numCache>
            </c:numRef>
          </c:val>
          <c:extLst>
            <c:ext xmlns:c16="http://schemas.microsoft.com/office/drawing/2014/chart" uri="{C3380CC4-5D6E-409C-BE32-E72D297353CC}">
              <c16:uniqueId val="{00000009-7850-453B-AA66-F553064C551F}"/>
            </c:ext>
          </c:extLst>
        </c:ser>
        <c:dLbls>
          <c:showLegendKey val="0"/>
          <c:showVal val="0"/>
          <c:showCatName val="0"/>
          <c:showSerName val="0"/>
          <c:showPercent val="0"/>
          <c:showBubbleSize val="0"/>
        </c:dLbls>
        <c:gapWidth val="30"/>
        <c:overlap val="100"/>
        <c:axId val="1142666432"/>
        <c:axId val="1396138480"/>
      </c:barChart>
      <c:catAx>
        <c:axId val="11426664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cs-CZ"/>
          </a:p>
        </c:txPr>
        <c:crossAx val="1396138480"/>
        <c:crosses val="autoZero"/>
        <c:auto val="1"/>
        <c:lblAlgn val="ctr"/>
        <c:lblOffset val="100"/>
        <c:noMultiLvlLbl val="0"/>
      </c:catAx>
      <c:valAx>
        <c:axId val="139613848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cs-CZ"/>
          </a:p>
        </c:txPr>
        <c:crossAx val="11426664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cs-CZ"/>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Arial" panose="020B0604020202020204" pitchFamily="34" charset="0"/>
          <a:cs typeface="Arial" panose="020B0604020202020204" pitchFamily="34" charset="0"/>
        </a:defRPr>
      </a:pPr>
      <a:endParaRPr lang="cs-CZ"/>
    </a:p>
  </c:txPr>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7452113059152606E-2"/>
          <c:y val="4.8731294525734971E-2"/>
          <c:w val="0.9209457439835248"/>
          <c:h val="0.70025126092660617"/>
        </c:manualLayout>
      </c:layout>
      <c:barChart>
        <c:barDir val="col"/>
        <c:grouping val="clustered"/>
        <c:varyColors val="0"/>
        <c:ser>
          <c:idx val="0"/>
          <c:order val="0"/>
          <c:tx>
            <c:strRef>
              <c:f>'Aggregated (2)'!$P$465</c:f>
              <c:strCache>
                <c:ptCount val="1"/>
                <c:pt idx="0">
                  <c:v>Emise CO₂, kg/cesta</c:v>
                </c:pt>
              </c:strCache>
            </c:strRef>
          </c:tx>
          <c:spPr>
            <a:noFill/>
            <a:ln>
              <a:solidFill>
                <a:schemeClr val="tx1"/>
              </a:solidFill>
            </a:ln>
            <a:effectLst/>
          </c:spPr>
          <c:invertIfNegative val="0"/>
          <c:dPt>
            <c:idx val="1"/>
            <c:invertIfNegative val="0"/>
            <c:bubble3D val="0"/>
            <c:spPr>
              <a:pattFill prst="zigZag">
                <a:fgClr>
                  <a:schemeClr val="bg1">
                    <a:lumMod val="75000"/>
                  </a:schemeClr>
                </a:fgClr>
                <a:bgClr>
                  <a:schemeClr val="bg1"/>
                </a:bgClr>
              </a:pattFill>
              <a:ln>
                <a:solidFill>
                  <a:schemeClr val="tx1"/>
                </a:solidFill>
              </a:ln>
              <a:effectLst/>
            </c:spPr>
            <c:extLst>
              <c:ext xmlns:c16="http://schemas.microsoft.com/office/drawing/2014/chart" uri="{C3380CC4-5D6E-409C-BE32-E72D297353CC}">
                <c16:uniqueId val="{00000001-A29D-4282-9A3B-44F9DA00A0D1}"/>
              </c:ext>
            </c:extLst>
          </c:dPt>
          <c:dPt>
            <c:idx val="3"/>
            <c:invertIfNegative val="0"/>
            <c:bubble3D val="0"/>
            <c:spPr>
              <a:noFill/>
              <a:ln>
                <a:solidFill>
                  <a:schemeClr val="accent2"/>
                </a:solidFill>
              </a:ln>
              <a:effectLst/>
            </c:spPr>
            <c:extLst>
              <c:ext xmlns:c16="http://schemas.microsoft.com/office/drawing/2014/chart" uri="{C3380CC4-5D6E-409C-BE32-E72D297353CC}">
                <c16:uniqueId val="{00000003-A29D-4282-9A3B-44F9DA00A0D1}"/>
              </c:ext>
            </c:extLst>
          </c:dPt>
          <c:dPt>
            <c:idx val="5"/>
            <c:invertIfNegative val="0"/>
            <c:bubble3D val="0"/>
            <c:spPr>
              <a:noFill/>
              <a:ln>
                <a:solidFill>
                  <a:schemeClr val="accent2"/>
                </a:solidFill>
              </a:ln>
              <a:effectLst/>
            </c:spPr>
            <c:extLst>
              <c:ext xmlns:c16="http://schemas.microsoft.com/office/drawing/2014/chart" uri="{C3380CC4-5D6E-409C-BE32-E72D297353CC}">
                <c16:uniqueId val="{00000005-A29D-4282-9A3B-44F9DA00A0D1}"/>
              </c:ext>
            </c:extLst>
          </c:dPt>
          <c:dPt>
            <c:idx val="6"/>
            <c:invertIfNegative val="0"/>
            <c:bubble3D val="0"/>
            <c:spPr>
              <a:noFill/>
              <a:ln>
                <a:solidFill>
                  <a:schemeClr val="accent2"/>
                </a:solidFill>
              </a:ln>
              <a:effectLst/>
            </c:spPr>
            <c:extLst>
              <c:ext xmlns:c16="http://schemas.microsoft.com/office/drawing/2014/chart" uri="{C3380CC4-5D6E-409C-BE32-E72D297353CC}">
                <c16:uniqueId val="{00000007-A29D-4282-9A3B-44F9DA00A0D1}"/>
              </c:ext>
            </c:extLst>
          </c:dPt>
          <c:dPt>
            <c:idx val="9"/>
            <c:invertIfNegative val="0"/>
            <c:bubble3D val="0"/>
            <c:spPr>
              <a:noFill/>
              <a:ln>
                <a:solidFill>
                  <a:schemeClr val="accent2"/>
                </a:solidFill>
              </a:ln>
              <a:effectLst/>
            </c:spPr>
            <c:extLst>
              <c:ext xmlns:c16="http://schemas.microsoft.com/office/drawing/2014/chart" uri="{C3380CC4-5D6E-409C-BE32-E72D297353CC}">
                <c16:uniqueId val="{00000009-A29D-4282-9A3B-44F9DA00A0D1}"/>
              </c:ext>
            </c:extLst>
          </c:dPt>
          <c:dPt>
            <c:idx val="13"/>
            <c:invertIfNegative val="0"/>
            <c:bubble3D val="0"/>
            <c:spPr>
              <a:noFill/>
              <a:ln>
                <a:solidFill>
                  <a:schemeClr val="accent2"/>
                </a:solidFill>
              </a:ln>
              <a:effectLst/>
            </c:spPr>
            <c:extLst>
              <c:ext xmlns:c16="http://schemas.microsoft.com/office/drawing/2014/chart" uri="{C3380CC4-5D6E-409C-BE32-E72D297353CC}">
                <c16:uniqueId val="{0000000B-A29D-4282-9A3B-44F9DA00A0D1}"/>
              </c:ext>
            </c:extLst>
          </c:dPt>
          <c:dPt>
            <c:idx val="14"/>
            <c:invertIfNegative val="0"/>
            <c:bubble3D val="0"/>
            <c:spPr>
              <a:noFill/>
              <a:ln>
                <a:solidFill>
                  <a:schemeClr val="accent2"/>
                </a:solidFill>
              </a:ln>
              <a:effectLst/>
            </c:spPr>
            <c:extLst>
              <c:ext xmlns:c16="http://schemas.microsoft.com/office/drawing/2014/chart" uri="{C3380CC4-5D6E-409C-BE32-E72D297353CC}">
                <c16:uniqueId val="{0000000D-A29D-4282-9A3B-44F9DA00A0D1}"/>
              </c:ext>
            </c:extLst>
          </c:dPt>
          <c:dPt>
            <c:idx val="19"/>
            <c:invertIfNegative val="0"/>
            <c:bubble3D val="0"/>
            <c:spPr>
              <a:noFill/>
              <a:ln>
                <a:solidFill>
                  <a:schemeClr val="accent2"/>
                </a:solidFill>
              </a:ln>
              <a:effectLst/>
            </c:spPr>
            <c:extLst>
              <c:ext xmlns:c16="http://schemas.microsoft.com/office/drawing/2014/chart" uri="{C3380CC4-5D6E-409C-BE32-E72D297353CC}">
                <c16:uniqueId val="{0000000F-A29D-4282-9A3B-44F9DA00A0D1}"/>
              </c:ext>
            </c:extLst>
          </c:dPt>
          <c:dPt>
            <c:idx val="20"/>
            <c:invertIfNegative val="0"/>
            <c:bubble3D val="0"/>
            <c:spPr>
              <a:noFill/>
              <a:ln>
                <a:solidFill>
                  <a:schemeClr val="accent2"/>
                </a:solidFill>
              </a:ln>
              <a:effectLst/>
            </c:spPr>
            <c:extLst>
              <c:ext xmlns:c16="http://schemas.microsoft.com/office/drawing/2014/chart" uri="{C3380CC4-5D6E-409C-BE32-E72D297353CC}">
                <c16:uniqueId val="{00000011-A29D-4282-9A3B-44F9DA00A0D1}"/>
              </c:ext>
            </c:extLst>
          </c:dPt>
          <c:dPt>
            <c:idx val="21"/>
            <c:invertIfNegative val="0"/>
            <c:bubble3D val="0"/>
            <c:spPr>
              <a:solidFill>
                <a:schemeClr val="accent6">
                  <a:lumMod val="20000"/>
                  <a:lumOff val="80000"/>
                </a:schemeClr>
              </a:solidFill>
              <a:ln>
                <a:solidFill>
                  <a:schemeClr val="tx1"/>
                </a:solidFill>
              </a:ln>
              <a:effectLst/>
            </c:spPr>
            <c:extLst>
              <c:ext xmlns:c16="http://schemas.microsoft.com/office/drawing/2014/chart" uri="{C3380CC4-5D6E-409C-BE32-E72D297353CC}">
                <c16:uniqueId val="{00000013-A29D-4282-9A3B-44F9DA00A0D1}"/>
              </c:ext>
            </c:extLst>
          </c:dPt>
          <c:dLbls>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cs-CZ"/>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errBars>
            <c:errBarType val="both"/>
            <c:errValType val="cust"/>
            <c:noEndCap val="0"/>
            <c:plus>
              <c:numRef>
                <c:f>'Aggregated (2)'!$R$466:$R$486</c:f>
                <c:numCache>
                  <c:formatCode>General</c:formatCode>
                  <c:ptCount val="21"/>
                  <c:pt idx="0">
                    <c:v>0.54147001648209014</c:v>
                  </c:pt>
                  <c:pt idx="1">
                    <c:v>0.63817467102404679</c:v>
                  </c:pt>
                  <c:pt idx="2">
                    <c:v>0.66588645297580229</c:v>
                  </c:pt>
                  <c:pt idx="3">
                    <c:v>1.6649613623732558</c:v>
                  </c:pt>
                  <c:pt idx="4">
                    <c:v>0.44909800266016214</c:v>
                  </c:pt>
                  <c:pt idx="5">
                    <c:v>1.9159247046116428</c:v>
                  </c:pt>
                  <c:pt idx="6">
                    <c:v>0.97428150826627957</c:v>
                  </c:pt>
                  <c:pt idx="7">
                    <c:v>0.9356677171569252</c:v>
                  </c:pt>
                  <c:pt idx="8">
                    <c:v>1.7094149099076041</c:v>
                  </c:pt>
                  <c:pt idx="9">
                    <c:v>9.1377240576028438</c:v>
                  </c:pt>
                  <c:pt idx="10">
                    <c:v>0.93450814277591876</c:v>
                  </c:pt>
                  <c:pt idx="11">
                    <c:v>0.75407602983476441</c:v>
                  </c:pt>
                  <c:pt idx="12">
                    <c:v>1.9427389522351255</c:v>
                  </c:pt>
                  <c:pt idx="13">
                    <c:v>4.6170206467728176</c:v>
                  </c:pt>
                  <c:pt idx="14">
                    <c:v>8.1032640566535079</c:v>
                  </c:pt>
                  <c:pt idx="15">
                    <c:v>1.3165293790567063</c:v>
                  </c:pt>
                  <c:pt idx="16">
                    <c:v>1.2015965365098951</c:v>
                  </c:pt>
                  <c:pt idx="17">
                    <c:v>0.99294783969179323</c:v>
                  </c:pt>
                  <c:pt idx="18">
                    <c:v>0.70969742254317902</c:v>
                  </c:pt>
                  <c:pt idx="19">
                    <c:v>3.2014245098875747</c:v>
                  </c:pt>
                  <c:pt idx="20">
                    <c:v>16.939855184236151</c:v>
                  </c:pt>
                </c:numCache>
              </c:numRef>
            </c:plus>
            <c:minus>
              <c:numRef>
                <c:f>'Aggregated (2)'!$R$466:$R$486</c:f>
                <c:numCache>
                  <c:formatCode>General</c:formatCode>
                  <c:ptCount val="21"/>
                  <c:pt idx="0">
                    <c:v>0.54147001648209014</c:v>
                  </c:pt>
                  <c:pt idx="1">
                    <c:v>0.63817467102404679</c:v>
                  </c:pt>
                  <c:pt idx="2">
                    <c:v>0.66588645297580229</c:v>
                  </c:pt>
                  <c:pt idx="3">
                    <c:v>1.6649613623732558</c:v>
                  </c:pt>
                  <c:pt idx="4">
                    <c:v>0.44909800266016214</c:v>
                  </c:pt>
                  <c:pt idx="5">
                    <c:v>1.9159247046116428</c:v>
                  </c:pt>
                  <c:pt idx="6">
                    <c:v>0.97428150826627957</c:v>
                  </c:pt>
                  <c:pt idx="7">
                    <c:v>0.9356677171569252</c:v>
                  </c:pt>
                  <c:pt idx="8">
                    <c:v>1.7094149099076041</c:v>
                  </c:pt>
                  <c:pt idx="9">
                    <c:v>9.1377240576028438</c:v>
                  </c:pt>
                  <c:pt idx="10">
                    <c:v>0.93450814277591876</c:v>
                  </c:pt>
                  <c:pt idx="11">
                    <c:v>0.75407602983476441</c:v>
                  </c:pt>
                  <c:pt idx="12">
                    <c:v>1.9427389522351255</c:v>
                  </c:pt>
                  <c:pt idx="13">
                    <c:v>4.6170206467728176</c:v>
                  </c:pt>
                  <c:pt idx="14">
                    <c:v>8.1032640566535079</c:v>
                  </c:pt>
                  <c:pt idx="15">
                    <c:v>1.3165293790567063</c:v>
                  </c:pt>
                  <c:pt idx="16">
                    <c:v>1.2015965365098951</c:v>
                  </c:pt>
                  <c:pt idx="17">
                    <c:v>0.99294783969179323</c:v>
                  </c:pt>
                  <c:pt idx="18">
                    <c:v>0.70969742254317902</c:v>
                  </c:pt>
                  <c:pt idx="19">
                    <c:v>3.2014245098875747</c:v>
                  </c:pt>
                  <c:pt idx="20">
                    <c:v>16.939855184236151</c:v>
                  </c:pt>
                </c:numCache>
              </c:numRef>
            </c:minus>
            <c:spPr>
              <a:noFill/>
              <a:ln w="9525" cap="flat" cmpd="sng" algn="ctr">
                <a:solidFill>
                  <a:srgbClr val="FF0000"/>
                </a:solidFill>
                <a:round/>
              </a:ln>
              <a:effectLst/>
            </c:spPr>
          </c:errBars>
          <c:cat>
            <c:strRef>
              <c:f>'Aggregated (2)'!$N$466:$N$487</c:f>
              <c:strCache>
                <c:ptCount val="22"/>
                <c:pt idx="0">
                  <c:v>₄ Brusel</c:v>
                </c:pt>
                <c:pt idx="1">
                  <c:v>₅ Praha</c:v>
                </c:pt>
                <c:pt idx="2">
                  <c:v>₉ Sofia</c:v>
                </c:pt>
                <c:pt idx="3">
                  <c:v>₈ Lisabon</c:v>
                </c:pt>
                <c:pt idx="4">
                  <c:v>₁₀ Bukurešť</c:v>
                </c:pt>
                <c:pt idx="5">
                  <c:v>₃ Goteborg</c:v>
                </c:pt>
                <c:pt idx="6">
                  <c:v>₁ Stockholm</c:v>
                </c:pt>
                <c:pt idx="7">
                  <c:v>₁₈ Hamburk</c:v>
                </c:pt>
                <c:pt idx="8">
                  <c:v>₁₉ Budapešť</c:v>
                </c:pt>
                <c:pt idx="9">
                  <c:v>₂ Amsterdam</c:v>
                </c:pt>
                <c:pt idx="10">
                  <c:v>₁₆ Rotterdam</c:v>
                </c:pt>
                <c:pt idx="11">
                  <c:v>₆ Berlín</c:v>
                </c:pt>
                <c:pt idx="12">
                  <c:v>₂₀ Antverpy</c:v>
                </c:pt>
                <c:pt idx="13">
                  <c:v>₁₂ Madrid</c:v>
                </c:pt>
                <c:pt idx="14">
                  <c:v>₁₃ Mnichov</c:v>
                </c:pt>
                <c:pt idx="15">
                  <c:v>₁₅ Londýn</c:v>
                </c:pt>
                <c:pt idx="16">
                  <c:v>₁₁ Řím</c:v>
                </c:pt>
                <c:pt idx="17">
                  <c:v>₂₁ Paříž</c:v>
                </c:pt>
                <c:pt idx="18">
                  <c:v>₇ Milán</c:v>
                </c:pt>
                <c:pt idx="19">
                  <c:v>₁₄ Barcelona</c:v>
                </c:pt>
                <c:pt idx="20">
                  <c:v>₁₇ Brémy</c:v>
                </c:pt>
                <c:pt idx="21">
                  <c:v>PRŮMĚR</c:v>
                </c:pt>
              </c:strCache>
            </c:strRef>
          </c:cat>
          <c:val>
            <c:numRef>
              <c:f>'Aggregated (2)'!$P$466:$P$487</c:f>
              <c:numCache>
                <c:formatCode>0</c:formatCode>
                <c:ptCount val="22"/>
                <c:pt idx="0">
                  <c:v>21.350097091030502</c:v>
                </c:pt>
                <c:pt idx="1">
                  <c:v>25.84928569069389</c:v>
                </c:pt>
                <c:pt idx="2">
                  <c:v>28.349684132921279</c:v>
                </c:pt>
                <c:pt idx="3">
                  <c:v>26.811260493128568</c:v>
                </c:pt>
                <c:pt idx="4">
                  <c:v>24.962321167808625</c:v>
                </c:pt>
                <c:pt idx="5">
                  <c:v>17.330955092657863</c:v>
                </c:pt>
                <c:pt idx="6">
                  <c:v>13.778362273194519</c:v>
                </c:pt>
                <c:pt idx="7">
                  <c:v>34.387620597998826</c:v>
                </c:pt>
                <c:pt idx="8">
                  <c:v>40.823143970007237</c:v>
                </c:pt>
                <c:pt idx="9">
                  <c:v>27.385440643241225</c:v>
                </c:pt>
                <c:pt idx="10">
                  <c:v>26.47888653838055</c:v>
                </c:pt>
                <c:pt idx="11">
                  <c:v>28.97094313912266</c:v>
                </c:pt>
                <c:pt idx="12">
                  <c:v>45.908371473688462</c:v>
                </c:pt>
                <c:pt idx="13">
                  <c:v>32.879025504760691</c:v>
                </c:pt>
                <c:pt idx="14">
                  <c:v>76.911791971313633</c:v>
                </c:pt>
                <c:pt idx="15">
                  <c:v>39.839733975562616</c:v>
                </c:pt>
                <c:pt idx="16">
                  <c:v>43.353148763863977</c:v>
                </c:pt>
                <c:pt idx="17">
                  <c:v>51.009730873008316</c:v>
                </c:pt>
                <c:pt idx="18">
                  <c:v>35.000808981757352</c:v>
                </c:pt>
                <c:pt idx="19">
                  <c:v>35.710726352671273</c:v>
                </c:pt>
                <c:pt idx="20">
                  <c:v>50.535469308935625</c:v>
                </c:pt>
                <c:pt idx="21">
                  <c:v>34.648895620749883</c:v>
                </c:pt>
              </c:numCache>
            </c:numRef>
          </c:val>
          <c:extLst>
            <c:ext xmlns:c16="http://schemas.microsoft.com/office/drawing/2014/chart" uri="{C3380CC4-5D6E-409C-BE32-E72D297353CC}">
              <c16:uniqueId val="{00000014-A29D-4282-9A3B-44F9DA00A0D1}"/>
            </c:ext>
          </c:extLst>
        </c:ser>
        <c:dLbls>
          <c:showLegendKey val="0"/>
          <c:showVal val="0"/>
          <c:showCatName val="0"/>
          <c:showSerName val="0"/>
          <c:showPercent val="0"/>
          <c:showBubbleSize val="0"/>
        </c:dLbls>
        <c:gapWidth val="50"/>
        <c:axId val="1854598256"/>
        <c:axId val="1854600752"/>
      </c:barChart>
      <c:lineChart>
        <c:grouping val="standard"/>
        <c:varyColors val="0"/>
        <c:ser>
          <c:idx val="1"/>
          <c:order val="1"/>
          <c:tx>
            <c:strRef>
              <c:f>'Aggregated (2)'!$U$465</c:f>
              <c:strCache>
                <c:ptCount val="1"/>
                <c:pt idx="0">
                  <c:v>Celkový počet vozokilometrů/cesta</c:v>
                </c:pt>
              </c:strCache>
            </c:strRef>
          </c:tx>
          <c:spPr>
            <a:ln w="28575" cap="rnd">
              <a:noFill/>
              <a:round/>
            </a:ln>
            <a:effectLst/>
          </c:spPr>
          <c:marker>
            <c:symbol val="circle"/>
            <c:size val="5"/>
            <c:spPr>
              <a:solidFill>
                <a:schemeClr val="tx1">
                  <a:lumMod val="50000"/>
                  <a:lumOff val="50000"/>
                </a:schemeClr>
              </a:solidFill>
              <a:ln w="9525">
                <a:solidFill>
                  <a:schemeClr val="tx1">
                    <a:lumMod val="50000"/>
                    <a:lumOff val="50000"/>
                  </a:schemeClr>
                </a:solidFill>
              </a:ln>
              <a:effectLst/>
            </c:spPr>
          </c:marker>
          <c:dPt>
            <c:idx val="21"/>
            <c:marker>
              <c:symbol val="circle"/>
              <c:size val="5"/>
              <c:spPr>
                <a:solidFill>
                  <a:schemeClr val="tx1"/>
                </a:solidFill>
                <a:ln w="9525">
                  <a:solidFill>
                    <a:schemeClr val="tx1"/>
                  </a:solidFill>
                </a:ln>
                <a:effectLst/>
              </c:spPr>
            </c:marker>
            <c:bubble3D val="0"/>
            <c:extLst>
              <c:ext xmlns:c16="http://schemas.microsoft.com/office/drawing/2014/chart" uri="{C3380CC4-5D6E-409C-BE32-E72D297353CC}">
                <c16:uniqueId val="{00000015-F054-4607-9394-1894E4039ECF}"/>
              </c:ext>
            </c:extLst>
          </c:dPt>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cs-CZ"/>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errBars>
            <c:errDir val="y"/>
            <c:errBarType val="both"/>
            <c:errValType val="cust"/>
            <c:noEndCap val="0"/>
            <c:plus>
              <c:numRef>
                <c:f>'Aggregated (2)'!$V$466:$V$487</c:f>
                <c:numCache>
                  <c:formatCode>General</c:formatCode>
                  <c:ptCount val="22"/>
                  <c:pt idx="0">
                    <c:v>4.770741065505673</c:v>
                  </c:pt>
                  <c:pt idx="1">
                    <c:v>6.5006744829551311</c:v>
                  </c:pt>
                  <c:pt idx="2">
                    <c:v>6.6463261443748705</c:v>
                  </c:pt>
                  <c:pt idx="3">
                    <c:v>5.1610195416560334</c:v>
                  </c:pt>
                  <c:pt idx="4">
                    <c:v>5.3998040786805355</c:v>
                  </c:pt>
                  <c:pt idx="5">
                    <c:v>8.4720029989234842</c:v>
                  </c:pt>
                  <c:pt idx="6">
                    <c:v>5.984864625139136</c:v>
                  </c:pt>
                  <c:pt idx="7">
                    <c:v>5.3930818352279939</c:v>
                  </c:pt>
                  <c:pt idx="8">
                    <c:v>7.9511352147180139</c:v>
                  </c:pt>
                  <c:pt idx="9">
                    <c:v>4.5625208612003814</c:v>
                  </c:pt>
                  <c:pt idx="10">
                    <c:v>5.6270776903284396</c:v>
                  </c:pt>
                  <c:pt idx="11">
                    <c:v>5.5973745830861175</c:v>
                  </c:pt>
                  <c:pt idx="12">
                    <c:v>3.6227411286957296</c:v>
                  </c:pt>
                  <c:pt idx="13">
                    <c:v>6.4160565488096735</c:v>
                  </c:pt>
                  <c:pt idx="14">
                    <c:v>21.673185553908844</c:v>
                  </c:pt>
                  <c:pt idx="15">
                    <c:v>7.9444076379386726</c:v>
                  </c:pt>
                  <c:pt idx="16">
                    <c:v>6.3169565630501774</c:v>
                  </c:pt>
                  <c:pt idx="17">
                    <c:v>7.5678616725688972</c:v>
                  </c:pt>
                  <c:pt idx="18">
                    <c:v>6.8332365973461417</c:v>
                  </c:pt>
                  <c:pt idx="19">
                    <c:v>6.7614584878952613</c:v>
                  </c:pt>
                  <c:pt idx="20">
                    <c:v>4.4825626997768646</c:v>
                  </c:pt>
                  <c:pt idx="21">
                    <c:v>6.8421471434183854</c:v>
                  </c:pt>
                </c:numCache>
              </c:numRef>
            </c:plus>
            <c:minus>
              <c:numRef>
                <c:f>'Aggregated (2)'!$V$466:$V$487</c:f>
                <c:numCache>
                  <c:formatCode>General</c:formatCode>
                  <c:ptCount val="22"/>
                  <c:pt idx="0">
                    <c:v>4.770741065505673</c:v>
                  </c:pt>
                  <c:pt idx="1">
                    <c:v>6.5006744829551311</c:v>
                  </c:pt>
                  <c:pt idx="2">
                    <c:v>6.6463261443748705</c:v>
                  </c:pt>
                  <c:pt idx="3">
                    <c:v>5.1610195416560334</c:v>
                  </c:pt>
                  <c:pt idx="4">
                    <c:v>5.3998040786805355</c:v>
                  </c:pt>
                  <c:pt idx="5">
                    <c:v>8.4720029989234842</c:v>
                  </c:pt>
                  <c:pt idx="6">
                    <c:v>5.984864625139136</c:v>
                  </c:pt>
                  <c:pt idx="7">
                    <c:v>5.3930818352279939</c:v>
                  </c:pt>
                  <c:pt idx="8">
                    <c:v>7.9511352147180139</c:v>
                  </c:pt>
                  <c:pt idx="9">
                    <c:v>4.5625208612003814</c:v>
                  </c:pt>
                  <c:pt idx="10">
                    <c:v>5.6270776903284396</c:v>
                  </c:pt>
                  <c:pt idx="11">
                    <c:v>5.5973745830861175</c:v>
                  </c:pt>
                  <c:pt idx="12">
                    <c:v>3.6227411286957296</c:v>
                  </c:pt>
                  <c:pt idx="13">
                    <c:v>6.4160565488096735</c:v>
                  </c:pt>
                  <c:pt idx="14">
                    <c:v>21.673185553908844</c:v>
                  </c:pt>
                  <c:pt idx="15">
                    <c:v>7.9444076379386726</c:v>
                  </c:pt>
                  <c:pt idx="16">
                    <c:v>6.3169565630501774</c:v>
                  </c:pt>
                  <c:pt idx="17">
                    <c:v>7.5678616725688972</c:v>
                  </c:pt>
                  <c:pt idx="18">
                    <c:v>6.8332365973461417</c:v>
                  </c:pt>
                  <c:pt idx="19">
                    <c:v>6.7614584878952613</c:v>
                  </c:pt>
                  <c:pt idx="20">
                    <c:v>4.4825626997768646</c:v>
                  </c:pt>
                  <c:pt idx="21">
                    <c:v>6.8421471434183854</c:v>
                  </c:pt>
                </c:numCache>
              </c:numRef>
            </c:minus>
            <c:spPr>
              <a:noFill/>
              <a:ln w="9525" cap="flat" cmpd="sng" algn="ctr">
                <a:solidFill>
                  <a:schemeClr val="tx1">
                    <a:lumMod val="65000"/>
                    <a:lumOff val="35000"/>
                  </a:schemeClr>
                </a:solidFill>
                <a:round/>
              </a:ln>
              <a:effectLst/>
            </c:spPr>
          </c:errBars>
          <c:val>
            <c:numRef>
              <c:f>'Aggregated (2)'!$U$466:$U$487</c:f>
              <c:numCache>
                <c:formatCode>0</c:formatCode>
                <c:ptCount val="22"/>
                <c:pt idx="0">
                  <c:v>60.855421686746986</c:v>
                </c:pt>
                <c:pt idx="1">
                  <c:v>66.978453738910019</c:v>
                </c:pt>
                <c:pt idx="2">
                  <c:v>68.657223796033989</c:v>
                </c:pt>
                <c:pt idx="3">
                  <c:v>65.004231311706633</c:v>
                </c:pt>
                <c:pt idx="4">
                  <c:v>59.175622542595022</c:v>
                </c:pt>
                <c:pt idx="5">
                  <c:v>51.378378378378379</c:v>
                </c:pt>
                <c:pt idx="6">
                  <c:v>61.5929648241206</c:v>
                </c:pt>
                <c:pt idx="7">
                  <c:v>69.513784461152881</c:v>
                </c:pt>
                <c:pt idx="8">
                  <c:v>78.883310719131615</c:v>
                </c:pt>
                <c:pt idx="9">
                  <c:v>97.924731182795696</c:v>
                </c:pt>
                <c:pt idx="10">
                  <c:v>55.663551401869157</c:v>
                </c:pt>
                <c:pt idx="11">
                  <c:v>73.321199143468945</c:v>
                </c:pt>
                <c:pt idx="12">
                  <c:v>78.555555555555557</c:v>
                </c:pt>
                <c:pt idx="13">
                  <c:v>71.010243277848915</c:v>
                </c:pt>
                <c:pt idx="14">
                  <c:v>165.54681647940075</c:v>
                </c:pt>
                <c:pt idx="15">
                  <c:v>83.961825541490853</c:v>
                </c:pt>
                <c:pt idx="16">
                  <c:v>95.231741573033702</c:v>
                </c:pt>
                <c:pt idx="17">
                  <c:v>78.119901112484555</c:v>
                </c:pt>
                <c:pt idx="18">
                  <c:v>85.414184397163126</c:v>
                </c:pt>
                <c:pt idx="19">
                  <c:v>75.730337078651687</c:v>
                </c:pt>
                <c:pt idx="20">
                  <c:v>104.36217948717949</c:v>
                </c:pt>
                <c:pt idx="21">
                  <c:v>78.42293608046279</c:v>
                </c:pt>
              </c:numCache>
            </c:numRef>
          </c:val>
          <c:smooth val="0"/>
          <c:extLst>
            <c:ext xmlns:c16="http://schemas.microsoft.com/office/drawing/2014/chart" uri="{C3380CC4-5D6E-409C-BE32-E72D297353CC}">
              <c16:uniqueId val="{00000014-4BB7-44B8-AA4D-59F45F01A942}"/>
            </c:ext>
          </c:extLst>
        </c:ser>
        <c:dLbls>
          <c:showLegendKey val="0"/>
          <c:showVal val="0"/>
          <c:showCatName val="0"/>
          <c:showSerName val="0"/>
          <c:showPercent val="0"/>
          <c:showBubbleSize val="0"/>
        </c:dLbls>
        <c:marker val="1"/>
        <c:smooth val="0"/>
        <c:axId val="1854598256"/>
        <c:axId val="1854600752"/>
      </c:lineChart>
      <c:catAx>
        <c:axId val="185459825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cs-CZ"/>
          </a:p>
        </c:txPr>
        <c:crossAx val="1854600752"/>
        <c:crosses val="autoZero"/>
        <c:auto val="1"/>
        <c:lblAlgn val="ctr"/>
        <c:lblOffset val="100"/>
        <c:noMultiLvlLbl val="0"/>
      </c:catAx>
      <c:valAx>
        <c:axId val="185460075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cs-CZ"/>
          </a:p>
        </c:txPr>
        <c:crossAx val="1854598256"/>
        <c:crosses val="autoZero"/>
        <c:crossBetween val="between"/>
      </c:valAx>
      <c:spPr>
        <a:noFill/>
        <a:ln>
          <a:noFill/>
        </a:ln>
        <a:effectLst/>
      </c:spPr>
    </c:plotArea>
    <c:legend>
      <c:legendPos val="b"/>
      <c:layout>
        <c:manualLayout>
          <c:xMode val="edge"/>
          <c:yMode val="edge"/>
          <c:x val="6.2655647151184532E-2"/>
          <c:y val="6.1038649811754879E-2"/>
          <c:w val="0.31892432770868367"/>
          <c:h val="0.13267993167153921"/>
        </c:manualLayout>
      </c:layout>
      <c:overlay val="0"/>
      <c:spPr>
        <a:solidFill>
          <a:sysClr val="window" lastClr="FFFFFF"/>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cs-CZ"/>
        </a:p>
      </c:txPr>
    </c:legend>
    <c:plotVisOnly val="1"/>
    <c:dispBlanksAs val="gap"/>
    <c:showDLblsOverMax val="0"/>
  </c:chart>
  <c:spPr>
    <a:solidFill>
      <a:schemeClr val="bg1"/>
    </a:solidFill>
    <a:ln w="9525" cap="flat" cmpd="sng" algn="ctr">
      <a:noFill/>
      <a:round/>
    </a:ln>
    <a:effectLst/>
  </c:spPr>
  <c:txPr>
    <a:bodyPr/>
    <a:lstStyle/>
    <a:p>
      <a:pPr>
        <a:defRPr>
          <a:latin typeface="Arial" panose="020B0604020202020204" pitchFamily="34" charset="0"/>
          <a:cs typeface="Arial" panose="020B0604020202020204" pitchFamily="34" charset="0"/>
        </a:defRPr>
      </a:pPr>
      <a:endParaRPr lang="cs-CZ"/>
    </a:p>
  </c:txPr>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7452113059152606E-2"/>
          <c:y val="4.8731294525734971E-2"/>
          <c:w val="0.9209457439835248"/>
          <c:h val="0.86633764627692567"/>
        </c:manualLayout>
      </c:layout>
      <c:barChart>
        <c:barDir val="col"/>
        <c:grouping val="clustered"/>
        <c:varyColors val="0"/>
        <c:ser>
          <c:idx val="0"/>
          <c:order val="0"/>
          <c:tx>
            <c:strRef>
              <c:f>'Aggregated (2)'!$X$465</c:f>
              <c:strCache>
                <c:ptCount val="1"/>
                <c:pt idx="0">
                  <c:v>Emisní faktor g CO₂/km</c:v>
                </c:pt>
              </c:strCache>
            </c:strRef>
          </c:tx>
          <c:spPr>
            <a:noFill/>
            <a:ln>
              <a:solidFill>
                <a:schemeClr val="tx1"/>
              </a:solidFill>
            </a:ln>
            <a:effectLst/>
          </c:spPr>
          <c:invertIfNegative val="0"/>
          <c:dPt>
            <c:idx val="1"/>
            <c:invertIfNegative val="0"/>
            <c:bubble3D val="0"/>
            <c:spPr>
              <a:pattFill prst="zigZag">
                <a:fgClr>
                  <a:schemeClr val="bg1">
                    <a:lumMod val="75000"/>
                  </a:schemeClr>
                </a:fgClr>
                <a:bgClr>
                  <a:schemeClr val="bg1"/>
                </a:bgClr>
              </a:pattFill>
              <a:ln>
                <a:solidFill>
                  <a:schemeClr val="tx1"/>
                </a:solidFill>
              </a:ln>
              <a:effectLst/>
            </c:spPr>
            <c:extLst>
              <c:ext xmlns:c16="http://schemas.microsoft.com/office/drawing/2014/chart" uri="{C3380CC4-5D6E-409C-BE32-E72D297353CC}">
                <c16:uniqueId val="{00000001-BE3C-4C87-91E0-AF9B627CED2E}"/>
              </c:ext>
            </c:extLst>
          </c:dPt>
          <c:dPt>
            <c:idx val="3"/>
            <c:invertIfNegative val="0"/>
            <c:bubble3D val="0"/>
            <c:spPr>
              <a:noFill/>
              <a:ln>
                <a:solidFill>
                  <a:schemeClr val="accent2"/>
                </a:solidFill>
              </a:ln>
              <a:effectLst/>
            </c:spPr>
            <c:extLst>
              <c:ext xmlns:c16="http://schemas.microsoft.com/office/drawing/2014/chart" uri="{C3380CC4-5D6E-409C-BE32-E72D297353CC}">
                <c16:uniqueId val="{00000003-BE3C-4C87-91E0-AF9B627CED2E}"/>
              </c:ext>
            </c:extLst>
          </c:dPt>
          <c:dPt>
            <c:idx val="5"/>
            <c:invertIfNegative val="0"/>
            <c:bubble3D val="0"/>
            <c:spPr>
              <a:noFill/>
              <a:ln>
                <a:solidFill>
                  <a:schemeClr val="accent2"/>
                </a:solidFill>
              </a:ln>
              <a:effectLst/>
            </c:spPr>
            <c:extLst>
              <c:ext xmlns:c16="http://schemas.microsoft.com/office/drawing/2014/chart" uri="{C3380CC4-5D6E-409C-BE32-E72D297353CC}">
                <c16:uniqueId val="{00000005-BE3C-4C87-91E0-AF9B627CED2E}"/>
              </c:ext>
            </c:extLst>
          </c:dPt>
          <c:dPt>
            <c:idx val="6"/>
            <c:invertIfNegative val="0"/>
            <c:bubble3D val="0"/>
            <c:spPr>
              <a:noFill/>
              <a:ln>
                <a:solidFill>
                  <a:schemeClr val="accent2"/>
                </a:solidFill>
              </a:ln>
              <a:effectLst/>
            </c:spPr>
            <c:extLst>
              <c:ext xmlns:c16="http://schemas.microsoft.com/office/drawing/2014/chart" uri="{C3380CC4-5D6E-409C-BE32-E72D297353CC}">
                <c16:uniqueId val="{00000007-BE3C-4C87-91E0-AF9B627CED2E}"/>
              </c:ext>
            </c:extLst>
          </c:dPt>
          <c:dPt>
            <c:idx val="9"/>
            <c:invertIfNegative val="0"/>
            <c:bubble3D val="0"/>
            <c:spPr>
              <a:noFill/>
              <a:ln>
                <a:solidFill>
                  <a:schemeClr val="accent2"/>
                </a:solidFill>
              </a:ln>
              <a:effectLst/>
            </c:spPr>
            <c:extLst>
              <c:ext xmlns:c16="http://schemas.microsoft.com/office/drawing/2014/chart" uri="{C3380CC4-5D6E-409C-BE32-E72D297353CC}">
                <c16:uniqueId val="{00000009-BE3C-4C87-91E0-AF9B627CED2E}"/>
              </c:ext>
            </c:extLst>
          </c:dPt>
          <c:dPt>
            <c:idx val="13"/>
            <c:invertIfNegative val="0"/>
            <c:bubble3D val="0"/>
            <c:spPr>
              <a:noFill/>
              <a:ln>
                <a:solidFill>
                  <a:schemeClr val="accent2"/>
                </a:solidFill>
              </a:ln>
              <a:effectLst/>
            </c:spPr>
            <c:extLst>
              <c:ext xmlns:c16="http://schemas.microsoft.com/office/drawing/2014/chart" uri="{C3380CC4-5D6E-409C-BE32-E72D297353CC}">
                <c16:uniqueId val="{0000000B-BE3C-4C87-91E0-AF9B627CED2E}"/>
              </c:ext>
            </c:extLst>
          </c:dPt>
          <c:dPt>
            <c:idx val="14"/>
            <c:invertIfNegative val="0"/>
            <c:bubble3D val="0"/>
            <c:spPr>
              <a:noFill/>
              <a:ln>
                <a:solidFill>
                  <a:schemeClr val="accent2"/>
                </a:solidFill>
              </a:ln>
              <a:effectLst/>
            </c:spPr>
            <c:extLst>
              <c:ext xmlns:c16="http://schemas.microsoft.com/office/drawing/2014/chart" uri="{C3380CC4-5D6E-409C-BE32-E72D297353CC}">
                <c16:uniqueId val="{0000000D-BE3C-4C87-91E0-AF9B627CED2E}"/>
              </c:ext>
            </c:extLst>
          </c:dPt>
          <c:dPt>
            <c:idx val="19"/>
            <c:invertIfNegative val="0"/>
            <c:bubble3D val="0"/>
            <c:spPr>
              <a:noFill/>
              <a:ln>
                <a:solidFill>
                  <a:schemeClr val="accent2"/>
                </a:solidFill>
              </a:ln>
              <a:effectLst/>
            </c:spPr>
            <c:extLst>
              <c:ext xmlns:c16="http://schemas.microsoft.com/office/drawing/2014/chart" uri="{C3380CC4-5D6E-409C-BE32-E72D297353CC}">
                <c16:uniqueId val="{0000000F-BE3C-4C87-91E0-AF9B627CED2E}"/>
              </c:ext>
            </c:extLst>
          </c:dPt>
          <c:dPt>
            <c:idx val="20"/>
            <c:invertIfNegative val="0"/>
            <c:bubble3D val="0"/>
            <c:spPr>
              <a:noFill/>
              <a:ln>
                <a:solidFill>
                  <a:schemeClr val="accent2"/>
                </a:solidFill>
              </a:ln>
              <a:effectLst/>
            </c:spPr>
            <c:extLst>
              <c:ext xmlns:c16="http://schemas.microsoft.com/office/drawing/2014/chart" uri="{C3380CC4-5D6E-409C-BE32-E72D297353CC}">
                <c16:uniqueId val="{00000011-BE3C-4C87-91E0-AF9B627CED2E}"/>
              </c:ext>
            </c:extLst>
          </c:dPt>
          <c:dPt>
            <c:idx val="21"/>
            <c:invertIfNegative val="0"/>
            <c:bubble3D val="0"/>
            <c:spPr>
              <a:solidFill>
                <a:schemeClr val="accent6">
                  <a:lumMod val="20000"/>
                  <a:lumOff val="80000"/>
                </a:schemeClr>
              </a:solidFill>
              <a:ln>
                <a:solidFill>
                  <a:schemeClr val="tx1"/>
                </a:solidFill>
              </a:ln>
              <a:effectLst/>
            </c:spPr>
            <c:extLst>
              <c:ext xmlns:c16="http://schemas.microsoft.com/office/drawing/2014/chart" uri="{C3380CC4-5D6E-409C-BE32-E72D297353CC}">
                <c16:uniqueId val="{00000013-BE3C-4C87-91E0-AF9B627CED2E}"/>
              </c:ext>
            </c:extLst>
          </c:dPt>
          <c:dLbls>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cs-CZ"/>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'Aggregated (2)'!$N$466:$N$487</c:f>
              <c:strCache>
                <c:ptCount val="22"/>
                <c:pt idx="0">
                  <c:v>₄ Brusel</c:v>
                </c:pt>
                <c:pt idx="1">
                  <c:v>₅ Praha</c:v>
                </c:pt>
                <c:pt idx="2">
                  <c:v>₉ Sofia</c:v>
                </c:pt>
                <c:pt idx="3">
                  <c:v>₈ Lisabon</c:v>
                </c:pt>
                <c:pt idx="4">
                  <c:v>₁₀ Bukurešť</c:v>
                </c:pt>
                <c:pt idx="5">
                  <c:v>₃ Goteborg</c:v>
                </c:pt>
                <c:pt idx="6">
                  <c:v>₁ Stockholm</c:v>
                </c:pt>
                <c:pt idx="7">
                  <c:v>₁₈ Hamburk</c:v>
                </c:pt>
                <c:pt idx="8">
                  <c:v>₁₉ Budapešť</c:v>
                </c:pt>
                <c:pt idx="9">
                  <c:v>₂ Amsterdam</c:v>
                </c:pt>
                <c:pt idx="10">
                  <c:v>₁₆ Rotterdam</c:v>
                </c:pt>
                <c:pt idx="11">
                  <c:v>₆ Berlín</c:v>
                </c:pt>
                <c:pt idx="12">
                  <c:v>₂₀ Antverpy</c:v>
                </c:pt>
                <c:pt idx="13">
                  <c:v>₁₂ Madrid</c:v>
                </c:pt>
                <c:pt idx="14">
                  <c:v>₁₃ Mnichov</c:v>
                </c:pt>
                <c:pt idx="15">
                  <c:v>₁₅ Londýn</c:v>
                </c:pt>
                <c:pt idx="16">
                  <c:v>₁₁ Řím</c:v>
                </c:pt>
                <c:pt idx="17">
                  <c:v>₂₁ Paříž</c:v>
                </c:pt>
                <c:pt idx="18">
                  <c:v>₇ Milán</c:v>
                </c:pt>
                <c:pt idx="19">
                  <c:v>₁₄ Barcelona</c:v>
                </c:pt>
                <c:pt idx="20">
                  <c:v>₁₇ Brémy</c:v>
                </c:pt>
                <c:pt idx="21">
                  <c:v>PRŮMĚR</c:v>
                </c:pt>
              </c:strCache>
            </c:strRef>
          </c:cat>
          <c:val>
            <c:numRef>
              <c:f>'Aggregated (2)'!$X$466:$X$487</c:f>
              <c:numCache>
                <c:formatCode>0</c:formatCode>
                <c:ptCount val="22"/>
                <c:pt idx="0">
                  <c:v>350.83311394882833</c:v>
                </c:pt>
                <c:pt idx="1">
                  <c:v>385.93434526657603</c:v>
                </c:pt>
                <c:pt idx="2">
                  <c:v>412.91626088963579</c:v>
                </c:pt>
                <c:pt idx="3">
                  <c:v>412.45408109764264</c:v>
                </c:pt>
                <c:pt idx="4">
                  <c:v>421.83453414183475</c:v>
                </c:pt>
                <c:pt idx="5">
                  <c:v>337.32000969402469</c:v>
                </c:pt>
                <c:pt idx="6">
                  <c:v>223.70026045245243</c:v>
                </c:pt>
                <c:pt idx="7">
                  <c:v>494.6877927098908</c:v>
                </c:pt>
                <c:pt idx="8">
                  <c:v>517.51306579106824</c:v>
                </c:pt>
                <c:pt idx="9">
                  <c:v>279.65806300883213</c:v>
                </c:pt>
                <c:pt idx="10">
                  <c:v>475.69524170697099</c:v>
                </c:pt>
                <c:pt idx="11">
                  <c:v>395.12369515990429</c:v>
                </c:pt>
                <c:pt idx="12">
                  <c:v>584.406426114846</c:v>
                </c:pt>
                <c:pt idx="13">
                  <c:v>463.0180659445374</c:v>
                </c:pt>
                <c:pt idx="14">
                  <c:v>464.59239511189202</c:v>
                </c:pt>
                <c:pt idx="15">
                  <c:v>474.49818674887297</c:v>
                </c:pt>
                <c:pt idx="16">
                  <c:v>455.23843256206999</c:v>
                </c:pt>
                <c:pt idx="17">
                  <c:v>652.96717157334331</c:v>
                </c:pt>
                <c:pt idx="18">
                  <c:v>409.77747699385441</c:v>
                </c:pt>
                <c:pt idx="19">
                  <c:v>471.55113433052571</c:v>
                </c:pt>
                <c:pt idx="20">
                  <c:v>484.23163982641546</c:v>
                </c:pt>
                <c:pt idx="21">
                  <c:v>436.56911395590561</c:v>
                </c:pt>
              </c:numCache>
            </c:numRef>
          </c:val>
          <c:extLst>
            <c:ext xmlns:c16="http://schemas.microsoft.com/office/drawing/2014/chart" uri="{C3380CC4-5D6E-409C-BE32-E72D297353CC}">
              <c16:uniqueId val="{00000014-BE3C-4C87-91E0-AF9B627CED2E}"/>
            </c:ext>
          </c:extLst>
        </c:ser>
        <c:dLbls>
          <c:showLegendKey val="0"/>
          <c:showVal val="0"/>
          <c:showCatName val="0"/>
          <c:showSerName val="0"/>
          <c:showPercent val="0"/>
          <c:showBubbleSize val="0"/>
        </c:dLbls>
        <c:gapWidth val="50"/>
        <c:axId val="1854598256"/>
        <c:axId val="1854600752"/>
      </c:barChart>
      <c:catAx>
        <c:axId val="1854598256"/>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crossAx val="1854600752"/>
        <c:crosses val="autoZero"/>
        <c:auto val="1"/>
        <c:lblAlgn val="ctr"/>
        <c:lblOffset val="100"/>
        <c:noMultiLvlLbl val="0"/>
      </c:catAx>
      <c:valAx>
        <c:axId val="185460075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cs-CZ"/>
          </a:p>
        </c:txPr>
        <c:crossAx val="1854598256"/>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latin typeface="Arial" panose="020B0604020202020204" pitchFamily="34" charset="0"/>
          <a:cs typeface="Arial" panose="020B0604020202020204" pitchFamily="34" charset="0"/>
        </a:defRPr>
      </a:pPr>
      <a:endParaRPr lang="cs-CZ"/>
    </a:p>
  </c:txPr>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percentStacked"/>
        <c:varyColors val="0"/>
        <c:ser>
          <c:idx val="0"/>
          <c:order val="0"/>
          <c:tx>
            <c:strRef>
              <c:f>Sheet1!$P$8</c:f>
              <c:strCache>
                <c:ptCount val="1"/>
                <c:pt idx="0">
                  <c:v>% HGV</c:v>
                </c:pt>
              </c:strCache>
            </c:strRef>
          </c:tx>
          <c:spPr>
            <a:pattFill prst="dkUpDiag">
              <a:fgClr>
                <a:schemeClr val="bg1">
                  <a:lumMod val="75000"/>
                </a:schemeClr>
              </a:fgClr>
              <a:bgClr>
                <a:schemeClr val="bg1"/>
              </a:bgClr>
            </a:pattFill>
            <a:ln>
              <a:solidFill>
                <a:schemeClr val="tx1"/>
              </a:solidFill>
            </a:ln>
            <a:effectLst/>
          </c:spPr>
          <c:invertIfNegative val="0"/>
          <c:dPt>
            <c:idx val="4"/>
            <c:invertIfNegative val="0"/>
            <c:bubble3D val="0"/>
            <c:spPr>
              <a:pattFill prst="dkUpDiag">
                <a:fgClr>
                  <a:schemeClr val="bg1">
                    <a:lumMod val="75000"/>
                  </a:schemeClr>
                </a:fgClr>
                <a:bgClr>
                  <a:schemeClr val="bg1"/>
                </a:bgClr>
              </a:pattFill>
              <a:ln>
                <a:solidFill>
                  <a:srgbClr val="FF0000"/>
                </a:solidFill>
              </a:ln>
              <a:effectLst/>
            </c:spPr>
            <c:extLst>
              <c:ext xmlns:c16="http://schemas.microsoft.com/office/drawing/2014/chart" uri="{C3380CC4-5D6E-409C-BE32-E72D297353CC}">
                <c16:uniqueId val="{0000000B-5E42-4723-B907-1538F180D07F}"/>
              </c:ext>
            </c:extLst>
          </c:dPt>
          <c:dPt>
            <c:idx val="64"/>
            <c:invertIfNegative val="0"/>
            <c:bubble3D val="0"/>
            <c:spPr>
              <a:pattFill prst="dkUpDiag">
                <a:fgClr>
                  <a:schemeClr val="bg1">
                    <a:lumMod val="75000"/>
                  </a:schemeClr>
                </a:fgClr>
                <a:bgClr>
                  <a:schemeClr val="accent5">
                    <a:lumMod val="20000"/>
                    <a:lumOff val="80000"/>
                  </a:schemeClr>
                </a:bgClr>
              </a:pattFill>
              <a:ln>
                <a:solidFill>
                  <a:schemeClr val="tx1"/>
                </a:solidFill>
              </a:ln>
              <a:effectLst/>
            </c:spPr>
            <c:extLst>
              <c:ext xmlns:c16="http://schemas.microsoft.com/office/drawing/2014/chart" uri="{C3380CC4-5D6E-409C-BE32-E72D297353CC}">
                <c16:uniqueId val="{00000007-CB89-41A3-8866-D91316AA0ABD}"/>
              </c:ext>
            </c:extLst>
          </c:dPt>
          <c:dLbls>
            <c:dLbl>
              <c:idx val="7"/>
              <c:layout>
                <c:manualLayout>
                  <c:x val="-3.3946433462501803E-17"/>
                  <c:y val="-3.8716415374870999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CB89-41A3-8866-D91316AA0ABD}"/>
                </c:ext>
              </c:extLst>
            </c:dLbl>
            <c:spPr>
              <a:noFill/>
              <a:ln>
                <a:noFill/>
              </a:ln>
              <a:effectLst/>
            </c:spPr>
            <c:txPr>
              <a:bodyPr rot="0" spcFirstLastPara="1" vertOverflow="ellipsis" vert="horz" wrap="square" lIns="38100" tIns="19050" rIns="38100" bIns="19050" anchor="ctr" anchorCtr="1">
                <a:spAutoFit/>
              </a:bodyPr>
              <a:lstStyle/>
              <a:p>
                <a:pPr>
                  <a:defRPr sz="600" b="1" i="0" u="none" strike="noStrike" kern="1200" baseline="0">
                    <a:solidFill>
                      <a:schemeClr val="tx1">
                        <a:lumMod val="75000"/>
                        <a:lumOff val="25000"/>
                      </a:schemeClr>
                    </a:solidFill>
                    <a:latin typeface="Arial Narrow" panose="020B0606020202030204" pitchFamily="34" charset="0"/>
                    <a:ea typeface="+mn-ea"/>
                    <a:cs typeface="+mn-cs"/>
                  </a:defRPr>
                </a:pPr>
                <a:endParaRPr lang="cs-CZ"/>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Sheet1!$O$9:$O$75</c:f>
              <c:strCache>
                <c:ptCount val="65"/>
                <c:pt idx="1">
                  <c:v>₁ Brusel</c:v>
                </c:pt>
                <c:pt idx="2">
                  <c:v>₁</c:v>
                </c:pt>
                <c:pt idx="4">
                  <c:v>₂ Praha</c:v>
                </c:pt>
                <c:pt idx="5">
                  <c:v>₄</c:v>
                </c:pt>
                <c:pt idx="7">
                  <c:v>₃ Sofia</c:v>
                </c:pt>
                <c:pt idx="8">
                  <c:v>₅</c:v>
                </c:pt>
                <c:pt idx="10">
                  <c:v>₅ Lisabon</c:v>
                </c:pt>
                <c:pt idx="11">
                  <c:v>₃</c:v>
                </c:pt>
                <c:pt idx="13">
                  <c:v>₇ Bukurešť</c:v>
                </c:pt>
                <c:pt idx="14">
                  <c:v>₂</c:v>
                </c:pt>
                <c:pt idx="16">
                  <c:v>₁₇ Goteborg</c:v>
                </c:pt>
                <c:pt idx="17">
                  <c:v>₉</c:v>
                </c:pt>
                <c:pt idx="19">
                  <c:v>₁₂ Stockholm</c:v>
                </c:pt>
                <c:pt idx="20">
                  <c:v>₈</c:v>
                </c:pt>
                <c:pt idx="22">
                  <c:v>₁₆ Hamburk</c:v>
                </c:pt>
                <c:pt idx="23">
                  <c:v>₁₂</c:v>
                </c:pt>
                <c:pt idx="25">
                  <c:v>₄ Budapešť</c:v>
                </c:pt>
                <c:pt idx="26">
                  <c:v>₆</c:v>
                </c:pt>
                <c:pt idx="28">
                  <c:v>₁₈ Amsterdam</c:v>
                </c:pt>
                <c:pt idx="29">
                  <c:v>₁₄</c:v>
                </c:pt>
                <c:pt idx="31">
                  <c:v>₁₉ Rotterdam</c:v>
                </c:pt>
                <c:pt idx="32">
                  <c:v>₁₆</c:v>
                </c:pt>
                <c:pt idx="34">
                  <c:v>₁₅ Berlín</c:v>
                </c:pt>
                <c:pt idx="35">
                  <c:v>₁₅</c:v>
                </c:pt>
                <c:pt idx="37">
                  <c:v>₂₁ Antverpy</c:v>
                </c:pt>
                <c:pt idx="38">
                  <c:v>₁₀</c:v>
                </c:pt>
                <c:pt idx="40">
                  <c:v>₆ Madrid</c:v>
                </c:pt>
                <c:pt idx="41">
                  <c:v>₁₁</c:v>
                </c:pt>
                <c:pt idx="43">
                  <c:v>₂₀ Mnichov</c:v>
                </c:pt>
                <c:pt idx="44">
                  <c:v>₁₇</c:v>
                </c:pt>
                <c:pt idx="46">
                  <c:v>₁₄ Londýn</c:v>
                </c:pt>
                <c:pt idx="47">
                  <c:v>₁₉</c:v>
                </c:pt>
                <c:pt idx="49">
                  <c:v>₁₁ Řím</c:v>
                </c:pt>
                <c:pt idx="50">
                  <c:v>₇</c:v>
                </c:pt>
                <c:pt idx="52">
                  <c:v>₁₂ Paříž</c:v>
                </c:pt>
                <c:pt idx="53">
                  <c:v>₁₈</c:v>
                </c:pt>
                <c:pt idx="55">
                  <c:v>₁₀ Milán</c:v>
                </c:pt>
                <c:pt idx="56">
                  <c:v>₁₃</c:v>
                </c:pt>
                <c:pt idx="58">
                  <c:v>₉ Barcelona</c:v>
                </c:pt>
                <c:pt idx="59">
                  <c:v>₂₁</c:v>
                </c:pt>
                <c:pt idx="61">
                  <c:v>₈ Brémy</c:v>
                </c:pt>
                <c:pt idx="62">
                  <c:v>₂₀</c:v>
                </c:pt>
                <c:pt idx="64">
                  <c:v>PRŮMĚR</c:v>
                </c:pt>
              </c:strCache>
            </c:strRef>
          </c:cat>
          <c:val>
            <c:numRef>
              <c:f>Sheet1!$P$9:$P$75</c:f>
              <c:numCache>
                <c:formatCode>0</c:formatCode>
                <c:ptCount val="67"/>
                <c:pt idx="1">
                  <c:v>2.6730444569499157</c:v>
                </c:pt>
                <c:pt idx="4">
                  <c:v>3.7266143633071818</c:v>
                </c:pt>
                <c:pt idx="7">
                  <c:v>6.2608695652173916</c:v>
                </c:pt>
                <c:pt idx="10">
                  <c:v>12.977798123140309</c:v>
                </c:pt>
                <c:pt idx="13">
                  <c:v>13.79215035931454</c:v>
                </c:pt>
                <c:pt idx="16">
                  <c:v>35.222672064777328</c:v>
                </c:pt>
                <c:pt idx="19">
                  <c:v>27.151476659256907</c:v>
                </c:pt>
                <c:pt idx="22">
                  <c:v>29.101283880171184</c:v>
                </c:pt>
                <c:pt idx="25">
                  <c:v>10.535117056856187</c:v>
                </c:pt>
                <c:pt idx="28">
                  <c:v>36.645777379886603</c:v>
                </c:pt>
                <c:pt idx="31">
                  <c:v>33.513738551207325</c:v>
                </c:pt>
                <c:pt idx="34">
                  <c:v>27.74566473988439</c:v>
                </c:pt>
                <c:pt idx="37">
                  <c:v>59.036144578313255</c:v>
                </c:pt>
                <c:pt idx="40">
                  <c:v>13.328415098979466</c:v>
                </c:pt>
                <c:pt idx="43">
                  <c:v>57.257769652650822</c:v>
                </c:pt>
                <c:pt idx="46">
                  <c:v>27.304676939713435</c:v>
                </c:pt>
                <c:pt idx="49">
                  <c:v>21.638750565866907</c:v>
                </c:pt>
                <c:pt idx="52">
                  <c:v>25.337837837837839</c:v>
                </c:pt>
                <c:pt idx="55">
                  <c:v>21.140294682895579</c:v>
                </c:pt>
                <c:pt idx="58">
                  <c:v>18.260869565217391</c:v>
                </c:pt>
                <c:pt idx="61">
                  <c:v>17.694272163444001</c:v>
                </c:pt>
                <c:pt idx="64">
                  <c:v>19.137918969981108</c:v>
                </c:pt>
              </c:numCache>
            </c:numRef>
          </c:val>
          <c:extLst>
            <c:ext xmlns:c16="http://schemas.microsoft.com/office/drawing/2014/chart" uri="{C3380CC4-5D6E-409C-BE32-E72D297353CC}">
              <c16:uniqueId val="{00000000-CB89-41A3-8866-D91316AA0ABD}"/>
            </c:ext>
          </c:extLst>
        </c:ser>
        <c:ser>
          <c:idx val="1"/>
          <c:order val="1"/>
          <c:tx>
            <c:strRef>
              <c:f>Sheet1!$Q$8</c:f>
              <c:strCache>
                <c:ptCount val="1"/>
                <c:pt idx="0">
                  <c:v>% LGV</c:v>
                </c:pt>
              </c:strCache>
            </c:strRef>
          </c:tx>
          <c:spPr>
            <a:solidFill>
              <a:schemeClr val="bg1">
                <a:lumMod val="95000"/>
              </a:schemeClr>
            </a:solidFill>
            <a:ln>
              <a:solidFill>
                <a:schemeClr val="tx1"/>
              </a:solidFill>
            </a:ln>
            <a:effectLst/>
          </c:spPr>
          <c:invertIfNegative val="0"/>
          <c:dPt>
            <c:idx val="4"/>
            <c:invertIfNegative val="0"/>
            <c:bubble3D val="0"/>
            <c:spPr>
              <a:solidFill>
                <a:schemeClr val="bg1">
                  <a:lumMod val="95000"/>
                </a:schemeClr>
              </a:solidFill>
              <a:ln>
                <a:solidFill>
                  <a:srgbClr val="FF0000"/>
                </a:solidFill>
              </a:ln>
              <a:effectLst/>
            </c:spPr>
            <c:extLst>
              <c:ext xmlns:c16="http://schemas.microsoft.com/office/drawing/2014/chart" uri="{C3380CC4-5D6E-409C-BE32-E72D297353CC}">
                <c16:uniqueId val="{00000009-5E42-4723-B907-1538F180D07F}"/>
              </c:ext>
            </c:extLst>
          </c:dPt>
          <c:dPt>
            <c:idx val="64"/>
            <c:invertIfNegative val="0"/>
            <c:bubble3D val="0"/>
            <c:spPr>
              <a:solidFill>
                <a:schemeClr val="accent6">
                  <a:lumMod val="20000"/>
                  <a:lumOff val="80000"/>
                </a:schemeClr>
              </a:solidFill>
              <a:ln>
                <a:solidFill>
                  <a:schemeClr val="tx1"/>
                </a:solidFill>
              </a:ln>
              <a:effectLst/>
            </c:spPr>
            <c:extLst>
              <c:ext xmlns:c16="http://schemas.microsoft.com/office/drawing/2014/chart" uri="{C3380CC4-5D6E-409C-BE32-E72D297353CC}">
                <c16:uniqueId val="{00000009-CB89-41A3-8866-D91316AA0ABD}"/>
              </c:ext>
            </c:extLst>
          </c:dPt>
          <c:dLbls>
            <c:spPr>
              <a:noFill/>
              <a:ln>
                <a:noFill/>
              </a:ln>
              <a:effectLst/>
            </c:spPr>
            <c:txPr>
              <a:bodyPr rot="0" spcFirstLastPara="1" vertOverflow="ellipsis" vert="horz" wrap="square" lIns="38100" tIns="19050" rIns="38100" bIns="19050" anchor="ctr" anchorCtr="1">
                <a:spAutoFit/>
              </a:bodyPr>
              <a:lstStyle/>
              <a:p>
                <a:pPr>
                  <a:defRPr sz="600" b="1" i="0" u="none" strike="noStrike" kern="1200" baseline="0">
                    <a:solidFill>
                      <a:schemeClr val="tx1">
                        <a:lumMod val="75000"/>
                        <a:lumOff val="25000"/>
                      </a:schemeClr>
                    </a:solidFill>
                    <a:latin typeface="Arial Narrow" panose="020B0606020202030204" pitchFamily="34" charset="0"/>
                    <a:ea typeface="+mn-ea"/>
                    <a:cs typeface="+mn-cs"/>
                  </a:defRPr>
                </a:pPr>
                <a:endParaRPr lang="cs-CZ"/>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Sheet1!$O$9:$O$75</c:f>
              <c:strCache>
                <c:ptCount val="65"/>
                <c:pt idx="1">
                  <c:v>₁ Brusel</c:v>
                </c:pt>
                <c:pt idx="2">
                  <c:v>₁</c:v>
                </c:pt>
                <c:pt idx="4">
                  <c:v>₂ Praha</c:v>
                </c:pt>
                <c:pt idx="5">
                  <c:v>₄</c:v>
                </c:pt>
                <c:pt idx="7">
                  <c:v>₃ Sofia</c:v>
                </c:pt>
                <c:pt idx="8">
                  <c:v>₅</c:v>
                </c:pt>
                <c:pt idx="10">
                  <c:v>₅ Lisabon</c:v>
                </c:pt>
                <c:pt idx="11">
                  <c:v>₃</c:v>
                </c:pt>
                <c:pt idx="13">
                  <c:v>₇ Bukurešť</c:v>
                </c:pt>
                <c:pt idx="14">
                  <c:v>₂</c:v>
                </c:pt>
                <c:pt idx="16">
                  <c:v>₁₇ Goteborg</c:v>
                </c:pt>
                <c:pt idx="17">
                  <c:v>₉</c:v>
                </c:pt>
                <c:pt idx="19">
                  <c:v>₁₂ Stockholm</c:v>
                </c:pt>
                <c:pt idx="20">
                  <c:v>₈</c:v>
                </c:pt>
                <c:pt idx="22">
                  <c:v>₁₆ Hamburk</c:v>
                </c:pt>
                <c:pt idx="23">
                  <c:v>₁₂</c:v>
                </c:pt>
                <c:pt idx="25">
                  <c:v>₄ Budapešť</c:v>
                </c:pt>
                <c:pt idx="26">
                  <c:v>₆</c:v>
                </c:pt>
                <c:pt idx="28">
                  <c:v>₁₈ Amsterdam</c:v>
                </c:pt>
                <c:pt idx="29">
                  <c:v>₁₄</c:v>
                </c:pt>
                <c:pt idx="31">
                  <c:v>₁₉ Rotterdam</c:v>
                </c:pt>
                <c:pt idx="32">
                  <c:v>₁₆</c:v>
                </c:pt>
                <c:pt idx="34">
                  <c:v>₁₅ Berlín</c:v>
                </c:pt>
                <c:pt idx="35">
                  <c:v>₁₅</c:v>
                </c:pt>
                <c:pt idx="37">
                  <c:v>₂₁ Antverpy</c:v>
                </c:pt>
                <c:pt idx="38">
                  <c:v>₁₀</c:v>
                </c:pt>
                <c:pt idx="40">
                  <c:v>₆ Madrid</c:v>
                </c:pt>
                <c:pt idx="41">
                  <c:v>₁₁</c:v>
                </c:pt>
                <c:pt idx="43">
                  <c:v>₂₀ Mnichov</c:v>
                </c:pt>
                <c:pt idx="44">
                  <c:v>₁₇</c:v>
                </c:pt>
                <c:pt idx="46">
                  <c:v>₁₄ Londýn</c:v>
                </c:pt>
                <c:pt idx="47">
                  <c:v>₁₉</c:v>
                </c:pt>
                <c:pt idx="49">
                  <c:v>₁₁ Řím</c:v>
                </c:pt>
                <c:pt idx="50">
                  <c:v>₇</c:v>
                </c:pt>
                <c:pt idx="52">
                  <c:v>₁₂ Paříž</c:v>
                </c:pt>
                <c:pt idx="53">
                  <c:v>₁₈</c:v>
                </c:pt>
                <c:pt idx="55">
                  <c:v>₁₀ Milán</c:v>
                </c:pt>
                <c:pt idx="56">
                  <c:v>₁₃</c:v>
                </c:pt>
                <c:pt idx="58">
                  <c:v>₉ Barcelona</c:v>
                </c:pt>
                <c:pt idx="59">
                  <c:v>₂₁</c:v>
                </c:pt>
                <c:pt idx="61">
                  <c:v>₈ Brémy</c:v>
                </c:pt>
                <c:pt idx="62">
                  <c:v>₂₀</c:v>
                </c:pt>
                <c:pt idx="64">
                  <c:v>PRŮMĚR</c:v>
                </c:pt>
              </c:strCache>
            </c:strRef>
          </c:cat>
          <c:val>
            <c:numRef>
              <c:f>Sheet1!$Q$9:$Q$75</c:f>
              <c:numCache>
                <c:formatCode>0</c:formatCode>
                <c:ptCount val="67"/>
                <c:pt idx="1">
                  <c:v>97.32695554305009</c:v>
                </c:pt>
                <c:pt idx="4">
                  <c:v>96.273385636692822</c:v>
                </c:pt>
                <c:pt idx="7">
                  <c:v>93.739130434782609</c:v>
                </c:pt>
                <c:pt idx="10">
                  <c:v>87.022201876859697</c:v>
                </c:pt>
                <c:pt idx="13">
                  <c:v>86.207849640685467</c:v>
                </c:pt>
                <c:pt idx="16">
                  <c:v>64.777327935222672</c:v>
                </c:pt>
                <c:pt idx="19">
                  <c:v>72.848523340743085</c:v>
                </c:pt>
                <c:pt idx="22">
                  <c:v>70.898716119828819</c:v>
                </c:pt>
                <c:pt idx="25">
                  <c:v>89.464882943143806</c:v>
                </c:pt>
                <c:pt idx="28">
                  <c:v>63.354222620113397</c:v>
                </c:pt>
                <c:pt idx="31">
                  <c:v>46.711074104912576</c:v>
                </c:pt>
                <c:pt idx="34">
                  <c:v>71.290944123314077</c:v>
                </c:pt>
                <c:pt idx="37">
                  <c:v>40.963855421686745</c:v>
                </c:pt>
                <c:pt idx="40">
                  <c:v>86.671584901020537</c:v>
                </c:pt>
                <c:pt idx="43">
                  <c:v>42.705667276051187</c:v>
                </c:pt>
                <c:pt idx="46">
                  <c:v>72.127602054609355</c:v>
                </c:pt>
                <c:pt idx="49">
                  <c:v>78.300890297268751</c:v>
                </c:pt>
                <c:pt idx="52">
                  <c:v>74.662162162162161</c:v>
                </c:pt>
                <c:pt idx="55">
                  <c:v>78.859705317104428</c:v>
                </c:pt>
                <c:pt idx="58">
                  <c:v>81.739130434782609</c:v>
                </c:pt>
                <c:pt idx="61">
                  <c:v>82.305727836556002</c:v>
                </c:pt>
                <c:pt idx="64">
                  <c:v>80.242810160240708</c:v>
                </c:pt>
              </c:numCache>
            </c:numRef>
          </c:val>
          <c:extLst>
            <c:ext xmlns:c16="http://schemas.microsoft.com/office/drawing/2014/chart" uri="{C3380CC4-5D6E-409C-BE32-E72D297353CC}">
              <c16:uniqueId val="{00000001-CB89-41A3-8866-D91316AA0ABD}"/>
            </c:ext>
          </c:extLst>
        </c:ser>
        <c:ser>
          <c:idx val="2"/>
          <c:order val="2"/>
          <c:tx>
            <c:strRef>
              <c:f>Sheet1!$R$8</c:f>
              <c:strCache>
                <c:ptCount val="1"/>
                <c:pt idx="0">
                  <c:v>Nevím</c:v>
                </c:pt>
              </c:strCache>
            </c:strRef>
          </c:tx>
          <c:spPr>
            <a:pattFill prst="dkDnDiag">
              <a:fgClr>
                <a:schemeClr val="bg1">
                  <a:lumMod val="75000"/>
                </a:schemeClr>
              </a:fgClr>
              <a:bgClr>
                <a:schemeClr val="bg1"/>
              </a:bgClr>
            </a:pattFill>
            <a:ln>
              <a:solidFill>
                <a:schemeClr val="tx1"/>
              </a:solidFill>
            </a:ln>
            <a:effectLst/>
          </c:spPr>
          <c:invertIfNegative val="0"/>
          <c:dLbls>
            <c:dLbl>
              <c:idx val="31"/>
              <c:layout>
                <c:manualLayout>
                  <c:x val="-1.851645033523523E-3"/>
                  <c:y val="-8.2329024486653773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CB89-41A3-8866-D91316AA0ABD}"/>
                </c:ext>
              </c:extLst>
            </c:dLbl>
            <c:dLbl>
              <c:idx val="46"/>
              <c:layout>
                <c:manualLayout>
                  <c:x val="-1.8516450335236587E-3"/>
                  <c:y val="-2.4979583865334439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CB89-41A3-8866-D91316AA0ABD}"/>
                </c:ext>
              </c:extLst>
            </c:dLbl>
            <c:dLbl>
              <c:idx val="64"/>
              <c:layout>
                <c:manualLayout>
                  <c:x val="-3.7032900670471817E-3"/>
                  <c:y val="-2.5133415510644148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CB89-41A3-8866-D91316AA0ABD}"/>
                </c:ext>
              </c:extLst>
            </c:dLbl>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lumMod val="75000"/>
                        <a:lumOff val="25000"/>
                      </a:schemeClr>
                    </a:solidFill>
                    <a:latin typeface="Arial Narrow" panose="020B0606020202030204" pitchFamily="34" charset="0"/>
                    <a:ea typeface="+mn-ea"/>
                    <a:cs typeface="+mn-cs"/>
                  </a:defRPr>
                </a:pPr>
                <a:endParaRPr lang="cs-CZ"/>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Sheet1!$O$9:$O$75</c:f>
              <c:strCache>
                <c:ptCount val="65"/>
                <c:pt idx="1">
                  <c:v>₁ Brusel</c:v>
                </c:pt>
                <c:pt idx="2">
                  <c:v>₁</c:v>
                </c:pt>
                <c:pt idx="4">
                  <c:v>₂ Praha</c:v>
                </c:pt>
                <c:pt idx="5">
                  <c:v>₄</c:v>
                </c:pt>
                <c:pt idx="7">
                  <c:v>₃ Sofia</c:v>
                </c:pt>
                <c:pt idx="8">
                  <c:v>₅</c:v>
                </c:pt>
                <c:pt idx="10">
                  <c:v>₅ Lisabon</c:v>
                </c:pt>
                <c:pt idx="11">
                  <c:v>₃</c:v>
                </c:pt>
                <c:pt idx="13">
                  <c:v>₇ Bukurešť</c:v>
                </c:pt>
                <c:pt idx="14">
                  <c:v>₂</c:v>
                </c:pt>
                <c:pt idx="16">
                  <c:v>₁₇ Goteborg</c:v>
                </c:pt>
                <c:pt idx="17">
                  <c:v>₉</c:v>
                </c:pt>
                <c:pt idx="19">
                  <c:v>₁₂ Stockholm</c:v>
                </c:pt>
                <c:pt idx="20">
                  <c:v>₈</c:v>
                </c:pt>
                <c:pt idx="22">
                  <c:v>₁₆ Hamburk</c:v>
                </c:pt>
                <c:pt idx="23">
                  <c:v>₁₂</c:v>
                </c:pt>
                <c:pt idx="25">
                  <c:v>₄ Budapešť</c:v>
                </c:pt>
                <c:pt idx="26">
                  <c:v>₆</c:v>
                </c:pt>
                <c:pt idx="28">
                  <c:v>₁₈ Amsterdam</c:v>
                </c:pt>
                <c:pt idx="29">
                  <c:v>₁₄</c:v>
                </c:pt>
                <c:pt idx="31">
                  <c:v>₁₉ Rotterdam</c:v>
                </c:pt>
                <c:pt idx="32">
                  <c:v>₁₆</c:v>
                </c:pt>
                <c:pt idx="34">
                  <c:v>₁₅ Berlín</c:v>
                </c:pt>
                <c:pt idx="35">
                  <c:v>₁₅</c:v>
                </c:pt>
                <c:pt idx="37">
                  <c:v>₂₁ Antverpy</c:v>
                </c:pt>
                <c:pt idx="38">
                  <c:v>₁₀</c:v>
                </c:pt>
                <c:pt idx="40">
                  <c:v>₆ Madrid</c:v>
                </c:pt>
                <c:pt idx="41">
                  <c:v>₁₁</c:v>
                </c:pt>
                <c:pt idx="43">
                  <c:v>₂₀ Mnichov</c:v>
                </c:pt>
                <c:pt idx="44">
                  <c:v>₁₇</c:v>
                </c:pt>
                <c:pt idx="46">
                  <c:v>₁₄ Londýn</c:v>
                </c:pt>
                <c:pt idx="47">
                  <c:v>₁₉</c:v>
                </c:pt>
                <c:pt idx="49">
                  <c:v>₁₁ Řím</c:v>
                </c:pt>
                <c:pt idx="50">
                  <c:v>₇</c:v>
                </c:pt>
                <c:pt idx="52">
                  <c:v>₁₂ Paříž</c:v>
                </c:pt>
                <c:pt idx="53">
                  <c:v>₁₈</c:v>
                </c:pt>
                <c:pt idx="55">
                  <c:v>₁₀ Milán</c:v>
                </c:pt>
                <c:pt idx="56">
                  <c:v>₁₃</c:v>
                </c:pt>
                <c:pt idx="58">
                  <c:v>₉ Barcelona</c:v>
                </c:pt>
                <c:pt idx="59">
                  <c:v>₂₁</c:v>
                </c:pt>
                <c:pt idx="61">
                  <c:v>₈ Brémy</c:v>
                </c:pt>
                <c:pt idx="62">
                  <c:v>₂₀</c:v>
                </c:pt>
                <c:pt idx="64">
                  <c:v>PRŮMĚR</c:v>
                </c:pt>
              </c:strCache>
            </c:strRef>
          </c:cat>
          <c:val>
            <c:numRef>
              <c:f>Sheet1!$R$9:$R$75</c:f>
              <c:numCache>
                <c:formatCode>0</c:formatCode>
                <c:ptCount val="67"/>
                <c:pt idx="31">
                  <c:v>19.775187343880098</c:v>
                </c:pt>
                <c:pt idx="34">
                  <c:v>0.96339113680154131</c:v>
                </c:pt>
                <c:pt idx="46" formatCode="0.0">
                  <c:v>0.56772100567721007</c:v>
                </c:pt>
                <c:pt idx="49" formatCode="0.0">
                  <c:v>6.0359136864342841E-2</c:v>
                </c:pt>
                <c:pt idx="64" formatCode="0.0">
                  <c:v>0.61927086977818213</c:v>
                </c:pt>
              </c:numCache>
            </c:numRef>
          </c:val>
          <c:extLst>
            <c:ext xmlns:c16="http://schemas.microsoft.com/office/drawing/2014/chart" uri="{C3380CC4-5D6E-409C-BE32-E72D297353CC}">
              <c16:uniqueId val="{00000002-CB89-41A3-8866-D91316AA0ABD}"/>
            </c:ext>
          </c:extLst>
        </c:ser>
        <c:ser>
          <c:idx val="3"/>
          <c:order val="3"/>
          <c:tx>
            <c:strRef>
              <c:f>Sheet1!$S$8</c:f>
              <c:strCache>
                <c:ptCount val="1"/>
                <c:pt idx="0">
                  <c:v>% HGV</c:v>
                </c:pt>
              </c:strCache>
            </c:strRef>
          </c:tx>
          <c:spPr>
            <a:pattFill prst="zigZag">
              <a:fgClr>
                <a:schemeClr val="bg1">
                  <a:lumMod val="75000"/>
                </a:schemeClr>
              </a:fgClr>
              <a:bgClr>
                <a:schemeClr val="bg1">
                  <a:lumMod val="85000"/>
                </a:schemeClr>
              </a:bgClr>
            </a:pattFill>
            <a:ln>
              <a:solidFill>
                <a:schemeClr val="tx1"/>
              </a:solidFill>
            </a:ln>
            <a:effectLst/>
          </c:spPr>
          <c:invertIfNegative val="0"/>
          <c:dPt>
            <c:idx val="5"/>
            <c:invertIfNegative val="0"/>
            <c:bubble3D val="0"/>
            <c:spPr>
              <a:pattFill prst="zigZag">
                <a:fgClr>
                  <a:schemeClr val="bg1">
                    <a:lumMod val="75000"/>
                  </a:schemeClr>
                </a:fgClr>
                <a:bgClr>
                  <a:schemeClr val="bg1">
                    <a:lumMod val="85000"/>
                  </a:schemeClr>
                </a:bgClr>
              </a:pattFill>
              <a:ln>
                <a:solidFill>
                  <a:srgbClr val="FF0000"/>
                </a:solidFill>
              </a:ln>
              <a:effectLst/>
            </c:spPr>
            <c:extLst>
              <c:ext xmlns:c16="http://schemas.microsoft.com/office/drawing/2014/chart" uri="{C3380CC4-5D6E-409C-BE32-E72D297353CC}">
                <c16:uniqueId val="{0000000A-5E42-4723-B907-1538F180D07F}"/>
              </c:ext>
            </c:extLst>
          </c:dPt>
          <c:dPt>
            <c:idx val="65"/>
            <c:invertIfNegative val="0"/>
            <c:bubble3D val="0"/>
            <c:spPr>
              <a:pattFill prst="zigZag">
                <a:fgClr>
                  <a:schemeClr val="bg1">
                    <a:lumMod val="75000"/>
                  </a:schemeClr>
                </a:fgClr>
                <a:bgClr>
                  <a:schemeClr val="accent5">
                    <a:lumMod val="40000"/>
                    <a:lumOff val="60000"/>
                  </a:schemeClr>
                </a:bgClr>
              </a:pattFill>
              <a:ln>
                <a:solidFill>
                  <a:schemeClr val="tx1"/>
                </a:solidFill>
              </a:ln>
              <a:effectLst/>
            </c:spPr>
            <c:extLst>
              <c:ext xmlns:c16="http://schemas.microsoft.com/office/drawing/2014/chart" uri="{C3380CC4-5D6E-409C-BE32-E72D297353CC}">
                <c16:uniqueId val="{00000006-CB89-41A3-8866-D91316AA0ABD}"/>
              </c:ext>
            </c:extLst>
          </c:dPt>
          <c:dLbls>
            <c:dLbl>
              <c:idx val="2"/>
              <c:layout>
                <c:manualLayout>
                  <c:x val="0"/>
                  <c:y val="-3.8338859010621743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CB89-41A3-8866-D91316AA0ABD}"/>
                </c:ext>
              </c:extLst>
            </c:dLbl>
            <c:spPr>
              <a:noFill/>
              <a:ln>
                <a:noFill/>
              </a:ln>
              <a:effectLst/>
            </c:spPr>
            <c:txPr>
              <a:bodyPr rot="0" spcFirstLastPara="1" vertOverflow="ellipsis" vert="horz" wrap="square" lIns="38100" tIns="19050" rIns="38100" bIns="19050" anchor="ctr" anchorCtr="1">
                <a:spAutoFit/>
              </a:bodyPr>
              <a:lstStyle/>
              <a:p>
                <a:pPr>
                  <a:defRPr sz="600" b="1" i="0" u="none" strike="noStrike" kern="1200" baseline="0">
                    <a:solidFill>
                      <a:schemeClr val="tx1">
                        <a:lumMod val="75000"/>
                        <a:lumOff val="25000"/>
                      </a:schemeClr>
                    </a:solidFill>
                    <a:latin typeface="Arial Narrow" panose="020B0606020202030204" pitchFamily="34" charset="0"/>
                    <a:ea typeface="+mn-ea"/>
                    <a:cs typeface="+mn-cs"/>
                  </a:defRPr>
                </a:pPr>
                <a:endParaRPr lang="cs-CZ"/>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Sheet1!$O$9:$O$75</c:f>
              <c:strCache>
                <c:ptCount val="65"/>
                <c:pt idx="1">
                  <c:v>₁ Brusel</c:v>
                </c:pt>
                <c:pt idx="2">
                  <c:v>₁</c:v>
                </c:pt>
                <c:pt idx="4">
                  <c:v>₂ Praha</c:v>
                </c:pt>
                <c:pt idx="5">
                  <c:v>₄</c:v>
                </c:pt>
                <c:pt idx="7">
                  <c:v>₃ Sofia</c:v>
                </c:pt>
                <c:pt idx="8">
                  <c:v>₅</c:v>
                </c:pt>
                <c:pt idx="10">
                  <c:v>₅ Lisabon</c:v>
                </c:pt>
                <c:pt idx="11">
                  <c:v>₃</c:v>
                </c:pt>
                <c:pt idx="13">
                  <c:v>₇ Bukurešť</c:v>
                </c:pt>
                <c:pt idx="14">
                  <c:v>₂</c:v>
                </c:pt>
                <c:pt idx="16">
                  <c:v>₁₇ Goteborg</c:v>
                </c:pt>
                <c:pt idx="17">
                  <c:v>₉</c:v>
                </c:pt>
                <c:pt idx="19">
                  <c:v>₁₂ Stockholm</c:v>
                </c:pt>
                <c:pt idx="20">
                  <c:v>₈</c:v>
                </c:pt>
                <c:pt idx="22">
                  <c:v>₁₆ Hamburk</c:v>
                </c:pt>
                <c:pt idx="23">
                  <c:v>₁₂</c:v>
                </c:pt>
                <c:pt idx="25">
                  <c:v>₄ Budapešť</c:v>
                </c:pt>
                <c:pt idx="26">
                  <c:v>₆</c:v>
                </c:pt>
                <c:pt idx="28">
                  <c:v>₁₈ Amsterdam</c:v>
                </c:pt>
                <c:pt idx="29">
                  <c:v>₁₄</c:v>
                </c:pt>
                <c:pt idx="31">
                  <c:v>₁₉ Rotterdam</c:v>
                </c:pt>
                <c:pt idx="32">
                  <c:v>₁₆</c:v>
                </c:pt>
                <c:pt idx="34">
                  <c:v>₁₅ Berlín</c:v>
                </c:pt>
                <c:pt idx="35">
                  <c:v>₁₅</c:v>
                </c:pt>
                <c:pt idx="37">
                  <c:v>₂₁ Antverpy</c:v>
                </c:pt>
                <c:pt idx="38">
                  <c:v>₁₀</c:v>
                </c:pt>
                <c:pt idx="40">
                  <c:v>₆ Madrid</c:v>
                </c:pt>
                <c:pt idx="41">
                  <c:v>₁₁</c:v>
                </c:pt>
                <c:pt idx="43">
                  <c:v>₂₀ Mnichov</c:v>
                </c:pt>
                <c:pt idx="44">
                  <c:v>₁₇</c:v>
                </c:pt>
                <c:pt idx="46">
                  <c:v>₁₄ Londýn</c:v>
                </c:pt>
                <c:pt idx="47">
                  <c:v>₁₉</c:v>
                </c:pt>
                <c:pt idx="49">
                  <c:v>₁₁ Řím</c:v>
                </c:pt>
                <c:pt idx="50">
                  <c:v>₇</c:v>
                </c:pt>
                <c:pt idx="52">
                  <c:v>₁₂ Paříž</c:v>
                </c:pt>
                <c:pt idx="53">
                  <c:v>₁₈</c:v>
                </c:pt>
                <c:pt idx="55">
                  <c:v>₁₀ Milán</c:v>
                </c:pt>
                <c:pt idx="56">
                  <c:v>₁₃</c:v>
                </c:pt>
                <c:pt idx="58">
                  <c:v>₉ Barcelona</c:v>
                </c:pt>
                <c:pt idx="59">
                  <c:v>₂₁</c:v>
                </c:pt>
                <c:pt idx="61">
                  <c:v>₈ Brémy</c:v>
                </c:pt>
                <c:pt idx="62">
                  <c:v>₂₀</c:v>
                </c:pt>
                <c:pt idx="64">
                  <c:v>PRŮMĚR</c:v>
                </c:pt>
              </c:strCache>
            </c:strRef>
          </c:cat>
          <c:val>
            <c:numRef>
              <c:f>Sheet1!$S$9:$S$75</c:f>
              <c:numCache>
                <c:formatCode>0</c:formatCode>
                <c:ptCount val="67"/>
                <c:pt idx="2">
                  <c:v>6.3873490397941008</c:v>
                </c:pt>
                <c:pt idx="5">
                  <c:v>15.696552246149187</c:v>
                </c:pt>
                <c:pt idx="8">
                  <c:v>15.895774880343291</c:v>
                </c:pt>
                <c:pt idx="11">
                  <c:v>14.136000694323902</c:v>
                </c:pt>
                <c:pt idx="14">
                  <c:v>13.277668268698367</c:v>
                </c:pt>
                <c:pt idx="17">
                  <c:v>24.846571979659828</c:v>
                </c:pt>
                <c:pt idx="20">
                  <c:v>24.201136765385765</c:v>
                </c:pt>
                <c:pt idx="23">
                  <c:v>32.91750793192962</c:v>
                </c:pt>
                <c:pt idx="26">
                  <c:v>19.956310095120148</c:v>
                </c:pt>
                <c:pt idx="29">
                  <c:v>33.563925185754542</c:v>
                </c:pt>
                <c:pt idx="32">
                  <c:v>41.399429147078578</c:v>
                </c:pt>
                <c:pt idx="35">
                  <c:v>38.541514558570135</c:v>
                </c:pt>
                <c:pt idx="38">
                  <c:v>31.117397454031114</c:v>
                </c:pt>
                <c:pt idx="41">
                  <c:v>31.562054851331617</c:v>
                </c:pt>
                <c:pt idx="44">
                  <c:v>44.544241080518546</c:v>
                </c:pt>
                <c:pt idx="47">
                  <c:v>55.868873672292018</c:v>
                </c:pt>
                <c:pt idx="50">
                  <c:v>23.50121672443035</c:v>
                </c:pt>
                <c:pt idx="53">
                  <c:v>44.821911739109801</c:v>
                </c:pt>
                <c:pt idx="56">
                  <c:v>33.224836840094987</c:v>
                </c:pt>
                <c:pt idx="59">
                  <c:v>57.902448071216618</c:v>
                </c:pt>
                <c:pt idx="62">
                  <c:v>57.019133319001256</c:v>
                </c:pt>
                <c:pt idx="65">
                  <c:v>31.564581557630589</c:v>
                </c:pt>
              </c:numCache>
            </c:numRef>
          </c:val>
          <c:extLst>
            <c:ext xmlns:c16="http://schemas.microsoft.com/office/drawing/2014/chart" uri="{C3380CC4-5D6E-409C-BE32-E72D297353CC}">
              <c16:uniqueId val="{00000003-CB89-41A3-8866-D91316AA0ABD}"/>
            </c:ext>
          </c:extLst>
        </c:ser>
        <c:ser>
          <c:idx val="4"/>
          <c:order val="4"/>
          <c:tx>
            <c:strRef>
              <c:f>Sheet1!$T$8</c:f>
              <c:strCache>
                <c:ptCount val="1"/>
                <c:pt idx="0">
                  <c:v>% LGV</c:v>
                </c:pt>
              </c:strCache>
            </c:strRef>
          </c:tx>
          <c:spPr>
            <a:pattFill prst="zigZag">
              <a:fgClr>
                <a:schemeClr val="bg1">
                  <a:lumMod val="85000"/>
                </a:schemeClr>
              </a:fgClr>
              <a:bgClr>
                <a:schemeClr val="bg1"/>
              </a:bgClr>
            </a:pattFill>
            <a:ln>
              <a:solidFill>
                <a:schemeClr val="tx1"/>
              </a:solidFill>
            </a:ln>
            <a:effectLst/>
          </c:spPr>
          <c:invertIfNegative val="0"/>
          <c:dPt>
            <c:idx val="5"/>
            <c:invertIfNegative val="0"/>
            <c:bubble3D val="0"/>
            <c:spPr>
              <a:pattFill prst="zigZag">
                <a:fgClr>
                  <a:schemeClr val="bg1">
                    <a:lumMod val="85000"/>
                  </a:schemeClr>
                </a:fgClr>
                <a:bgClr>
                  <a:schemeClr val="bg1"/>
                </a:bgClr>
              </a:pattFill>
              <a:ln>
                <a:solidFill>
                  <a:srgbClr val="FF0000"/>
                </a:solidFill>
              </a:ln>
              <a:effectLst/>
            </c:spPr>
            <c:extLst>
              <c:ext xmlns:c16="http://schemas.microsoft.com/office/drawing/2014/chart" uri="{C3380CC4-5D6E-409C-BE32-E72D297353CC}">
                <c16:uniqueId val="{00000008-5E42-4723-B907-1538F180D07F}"/>
              </c:ext>
            </c:extLst>
          </c:dPt>
          <c:dPt>
            <c:idx val="65"/>
            <c:invertIfNegative val="0"/>
            <c:bubble3D val="0"/>
            <c:spPr>
              <a:pattFill prst="zigZag">
                <a:fgClr>
                  <a:schemeClr val="bg1">
                    <a:lumMod val="85000"/>
                  </a:schemeClr>
                </a:fgClr>
                <a:bgClr>
                  <a:schemeClr val="accent6">
                    <a:lumMod val="20000"/>
                    <a:lumOff val="80000"/>
                  </a:schemeClr>
                </a:bgClr>
              </a:pattFill>
              <a:ln>
                <a:solidFill>
                  <a:schemeClr val="tx1"/>
                </a:solidFill>
              </a:ln>
              <a:effectLst/>
            </c:spPr>
            <c:extLst>
              <c:ext xmlns:c16="http://schemas.microsoft.com/office/drawing/2014/chart" uri="{C3380CC4-5D6E-409C-BE32-E72D297353CC}">
                <c16:uniqueId val="{00000008-CB89-41A3-8866-D91316AA0ABD}"/>
              </c:ext>
            </c:extLst>
          </c:dPt>
          <c:dLbls>
            <c:spPr>
              <a:noFill/>
              <a:ln>
                <a:noFill/>
              </a:ln>
              <a:effectLst/>
            </c:spPr>
            <c:txPr>
              <a:bodyPr rot="0" spcFirstLastPara="1" vertOverflow="ellipsis" vert="horz" wrap="square" lIns="38100" tIns="19050" rIns="38100" bIns="19050" anchor="ctr" anchorCtr="1">
                <a:spAutoFit/>
              </a:bodyPr>
              <a:lstStyle/>
              <a:p>
                <a:pPr>
                  <a:defRPr sz="600" b="1" i="0" u="none" strike="noStrike" kern="1200" baseline="0">
                    <a:solidFill>
                      <a:schemeClr val="tx1">
                        <a:lumMod val="75000"/>
                        <a:lumOff val="25000"/>
                      </a:schemeClr>
                    </a:solidFill>
                    <a:latin typeface="Arial Narrow" panose="020B0606020202030204" pitchFamily="34" charset="0"/>
                    <a:ea typeface="+mn-ea"/>
                    <a:cs typeface="+mn-cs"/>
                  </a:defRPr>
                </a:pPr>
                <a:endParaRPr lang="cs-CZ"/>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Sheet1!$O$9:$O$75</c:f>
              <c:strCache>
                <c:ptCount val="65"/>
                <c:pt idx="1">
                  <c:v>₁ Brusel</c:v>
                </c:pt>
                <c:pt idx="2">
                  <c:v>₁</c:v>
                </c:pt>
                <c:pt idx="4">
                  <c:v>₂ Praha</c:v>
                </c:pt>
                <c:pt idx="5">
                  <c:v>₄</c:v>
                </c:pt>
                <c:pt idx="7">
                  <c:v>₃ Sofia</c:v>
                </c:pt>
                <c:pt idx="8">
                  <c:v>₅</c:v>
                </c:pt>
                <c:pt idx="10">
                  <c:v>₅ Lisabon</c:v>
                </c:pt>
                <c:pt idx="11">
                  <c:v>₃</c:v>
                </c:pt>
                <c:pt idx="13">
                  <c:v>₇ Bukurešť</c:v>
                </c:pt>
                <c:pt idx="14">
                  <c:v>₂</c:v>
                </c:pt>
                <c:pt idx="16">
                  <c:v>₁₇ Goteborg</c:v>
                </c:pt>
                <c:pt idx="17">
                  <c:v>₉</c:v>
                </c:pt>
                <c:pt idx="19">
                  <c:v>₁₂ Stockholm</c:v>
                </c:pt>
                <c:pt idx="20">
                  <c:v>₈</c:v>
                </c:pt>
                <c:pt idx="22">
                  <c:v>₁₆ Hamburk</c:v>
                </c:pt>
                <c:pt idx="23">
                  <c:v>₁₂</c:v>
                </c:pt>
                <c:pt idx="25">
                  <c:v>₄ Budapešť</c:v>
                </c:pt>
                <c:pt idx="26">
                  <c:v>₆</c:v>
                </c:pt>
                <c:pt idx="28">
                  <c:v>₁₈ Amsterdam</c:v>
                </c:pt>
                <c:pt idx="29">
                  <c:v>₁₄</c:v>
                </c:pt>
                <c:pt idx="31">
                  <c:v>₁₉ Rotterdam</c:v>
                </c:pt>
                <c:pt idx="32">
                  <c:v>₁₆</c:v>
                </c:pt>
                <c:pt idx="34">
                  <c:v>₁₅ Berlín</c:v>
                </c:pt>
                <c:pt idx="35">
                  <c:v>₁₅</c:v>
                </c:pt>
                <c:pt idx="37">
                  <c:v>₂₁ Antverpy</c:v>
                </c:pt>
                <c:pt idx="38">
                  <c:v>₁₀</c:v>
                </c:pt>
                <c:pt idx="40">
                  <c:v>₆ Madrid</c:v>
                </c:pt>
                <c:pt idx="41">
                  <c:v>₁₁</c:v>
                </c:pt>
                <c:pt idx="43">
                  <c:v>₂₀ Mnichov</c:v>
                </c:pt>
                <c:pt idx="44">
                  <c:v>₁₇</c:v>
                </c:pt>
                <c:pt idx="46">
                  <c:v>₁₄ Londýn</c:v>
                </c:pt>
                <c:pt idx="47">
                  <c:v>₁₉</c:v>
                </c:pt>
                <c:pt idx="49">
                  <c:v>₁₁ Řím</c:v>
                </c:pt>
                <c:pt idx="50">
                  <c:v>₇</c:v>
                </c:pt>
                <c:pt idx="52">
                  <c:v>₁₂ Paříž</c:v>
                </c:pt>
                <c:pt idx="53">
                  <c:v>₁₈</c:v>
                </c:pt>
                <c:pt idx="55">
                  <c:v>₁₀ Milán</c:v>
                </c:pt>
                <c:pt idx="56">
                  <c:v>₁₃</c:v>
                </c:pt>
                <c:pt idx="58">
                  <c:v>₉ Barcelona</c:v>
                </c:pt>
                <c:pt idx="59">
                  <c:v>₂₁</c:v>
                </c:pt>
                <c:pt idx="61">
                  <c:v>₈ Brémy</c:v>
                </c:pt>
                <c:pt idx="62">
                  <c:v>₂₀</c:v>
                </c:pt>
                <c:pt idx="64">
                  <c:v>PRŮMĚR</c:v>
                </c:pt>
              </c:strCache>
            </c:strRef>
          </c:cat>
          <c:val>
            <c:numRef>
              <c:f>Sheet1!$T$9:$T$75</c:f>
              <c:numCache>
                <c:formatCode>0</c:formatCode>
                <c:ptCount val="67"/>
                <c:pt idx="2">
                  <c:v>93.612650960205897</c:v>
                </c:pt>
                <c:pt idx="5">
                  <c:v>84.303447753850818</c:v>
                </c:pt>
                <c:pt idx="8">
                  <c:v>84.104225119656704</c:v>
                </c:pt>
                <c:pt idx="11">
                  <c:v>85.863999305676103</c:v>
                </c:pt>
                <c:pt idx="14">
                  <c:v>86.722331731301622</c:v>
                </c:pt>
                <c:pt idx="17">
                  <c:v>75.153428020340172</c:v>
                </c:pt>
                <c:pt idx="20">
                  <c:v>75.798863234614231</c:v>
                </c:pt>
                <c:pt idx="23">
                  <c:v>67.08249206807038</c:v>
                </c:pt>
                <c:pt idx="26">
                  <c:v>80.043689904879855</c:v>
                </c:pt>
                <c:pt idx="29">
                  <c:v>66.436074814245444</c:v>
                </c:pt>
                <c:pt idx="32">
                  <c:v>56.501846877098728</c:v>
                </c:pt>
                <c:pt idx="35">
                  <c:v>59.706200169387579</c:v>
                </c:pt>
                <c:pt idx="38">
                  <c:v>68.882602545968879</c:v>
                </c:pt>
                <c:pt idx="41">
                  <c:v>68.437945148668391</c:v>
                </c:pt>
                <c:pt idx="44">
                  <c:v>55.365263229338701</c:v>
                </c:pt>
                <c:pt idx="47">
                  <c:v>43.079743354720428</c:v>
                </c:pt>
                <c:pt idx="50">
                  <c:v>76.49878327556965</c:v>
                </c:pt>
                <c:pt idx="53">
                  <c:v>55.178088260890199</c:v>
                </c:pt>
                <c:pt idx="56">
                  <c:v>66.77516315990502</c:v>
                </c:pt>
                <c:pt idx="59">
                  <c:v>42.097551928783382</c:v>
                </c:pt>
                <c:pt idx="62">
                  <c:v>42.980866680998744</c:v>
                </c:pt>
                <c:pt idx="65">
                  <c:v>68.236200723403272</c:v>
                </c:pt>
              </c:numCache>
            </c:numRef>
          </c:val>
          <c:extLst>
            <c:ext xmlns:c16="http://schemas.microsoft.com/office/drawing/2014/chart" uri="{C3380CC4-5D6E-409C-BE32-E72D297353CC}">
              <c16:uniqueId val="{00000004-CB89-41A3-8866-D91316AA0ABD}"/>
            </c:ext>
          </c:extLst>
        </c:ser>
        <c:ser>
          <c:idx val="5"/>
          <c:order val="5"/>
          <c:tx>
            <c:strRef>
              <c:f>Sheet1!$U$8</c:f>
              <c:strCache>
                <c:ptCount val="1"/>
                <c:pt idx="0">
                  <c:v>Nevím</c:v>
                </c:pt>
              </c:strCache>
            </c:strRef>
          </c:tx>
          <c:spPr>
            <a:pattFill prst="dkDnDiag">
              <a:fgClr>
                <a:schemeClr val="bg1">
                  <a:lumMod val="75000"/>
                </a:schemeClr>
              </a:fgClr>
              <a:bgClr>
                <a:schemeClr val="bg1"/>
              </a:bgClr>
            </a:pattFill>
            <a:ln>
              <a:solidFill>
                <a:schemeClr val="tx1"/>
              </a:solidFill>
            </a:ln>
            <a:effectLst/>
          </c:spPr>
          <c:invertIfNegative val="0"/>
          <c:dLbls>
            <c:dLbl>
              <c:idx val="35"/>
              <c:layout>
                <c:manualLayout>
                  <c:x val="1.8516450335234551E-3"/>
                  <c:y val="-2.8516374040976736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CB89-41A3-8866-D91316AA0ABD}"/>
                </c:ext>
              </c:extLst>
            </c:dLbl>
            <c:dLbl>
              <c:idx val="47"/>
              <c:layout>
                <c:manualLayout>
                  <c:x val="1.851645033523523E-3"/>
                  <c:y val="-2.642359483152425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CB89-41A3-8866-D91316AA0ABD}"/>
                </c:ext>
              </c:extLst>
            </c:dLbl>
            <c:dLbl>
              <c:idx val="65"/>
              <c:layout>
                <c:manualLayout>
                  <c:x val="1.851645033523523E-3"/>
                  <c:y val="-2.3879353184749798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CB89-41A3-8866-D91316AA0ABD}"/>
                </c:ext>
              </c:extLst>
            </c:dLbl>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lumMod val="75000"/>
                        <a:lumOff val="25000"/>
                      </a:schemeClr>
                    </a:solidFill>
                    <a:latin typeface="Arial Narrow" panose="020B0606020202030204" pitchFamily="34" charset="0"/>
                    <a:ea typeface="+mn-ea"/>
                    <a:cs typeface="+mn-cs"/>
                  </a:defRPr>
                </a:pPr>
                <a:endParaRPr lang="cs-CZ"/>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Sheet1!$O$9:$O$75</c:f>
              <c:strCache>
                <c:ptCount val="65"/>
                <c:pt idx="1">
                  <c:v>₁ Brusel</c:v>
                </c:pt>
                <c:pt idx="2">
                  <c:v>₁</c:v>
                </c:pt>
                <c:pt idx="4">
                  <c:v>₂ Praha</c:v>
                </c:pt>
                <c:pt idx="5">
                  <c:v>₄</c:v>
                </c:pt>
                <c:pt idx="7">
                  <c:v>₃ Sofia</c:v>
                </c:pt>
                <c:pt idx="8">
                  <c:v>₅</c:v>
                </c:pt>
                <c:pt idx="10">
                  <c:v>₅ Lisabon</c:v>
                </c:pt>
                <c:pt idx="11">
                  <c:v>₃</c:v>
                </c:pt>
                <c:pt idx="13">
                  <c:v>₇ Bukurešť</c:v>
                </c:pt>
                <c:pt idx="14">
                  <c:v>₂</c:v>
                </c:pt>
                <c:pt idx="16">
                  <c:v>₁₇ Goteborg</c:v>
                </c:pt>
                <c:pt idx="17">
                  <c:v>₉</c:v>
                </c:pt>
                <c:pt idx="19">
                  <c:v>₁₂ Stockholm</c:v>
                </c:pt>
                <c:pt idx="20">
                  <c:v>₈</c:v>
                </c:pt>
                <c:pt idx="22">
                  <c:v>₁₆ Hamburk</c:v>
                </c:pt>
                <c:pt idx="23">
                  <c:v>₁₂</c:v>
                </c:pt>
                <c:pt idx="25">
                  <c:v>₄ Budapešť</c:v>
                </c:pt>
                <c:pt idx="26">
                  <c:v>₆</c:v>
                </c:pt>
                <c:pt idx="28">
                  <c:v>₁₈ Amsterdam</c:v>
                </c:pt>
                <c:pt idx="29">
                  <c:v>₁₄</c:v>
                </c:pt>
                <c:pt idx="31">
                  <c:v>₁₉ Rotterdam</c:v>
                </c:pt>
                <c:pt idx="32">
                  <c:v>₁₆</c:v>
                </c:pt>
                <c:pt idx="34">
                  <c:v>₁₅ Berlín</c:v>
                </c:pt>
                <c:pt idx="35">
                  <c:v>₁₅</c:v>
                </c:pt>
                <c:pt idx="37">
                  <c:v>₂₁ Antverpy</c:v>
                </c:pt>
                <c:pt idx="38">
                  <c:v>₁₀</c:v>
                </c:pt>
                <c:pt idx="40">
                  <c:v>₆ Madrid</c:v>
                </c:pt>
                <c:pt idx="41">
                  <c:v>₁₁</c:v>
                </c:pt>
                <c:pt idx="43">
                  <c:v>₂₀ Mnichov</c:v>
                </c:pt>
                <c:pt idx="44">
                  <c:v>₁₇</c:v>
                </c:pt>
                <c:pt idx="46">
                  <c:v>₁₄ Londýn</c:v>
                </c:pt>
                <c:pt idx="47">
                  <c:v>₁₉</c:v>
                </c:pt>
                <c:pt idx="49">
                  <c:v>₁₁ Řím</c:v>
                </c:pt>
                <c:pt idx="50">
                  <c:v>₇</c:v>
                </c:pt>
                <c:pt idx="52">
                  <c:v>₁₂ Paříž</c:v>
                </c:pt>
                <c:pt idx="53">
                  <c:v>₁₈</c:v>
                </c:pt>
                <c:pt idx="55">
                  <c:v>₁₀ Milán</c:v>
                </c:pt>
                <c:pt idx="56">
                  <c:v>₁₃</c:v>
                </c:pt>
                <c:pt idx="58">
                  <c:v>₉ Barcelona</c:v>
                </c:pt>
                <c:pt idx="59">
                  <c:v>₂₁</c:v>
                </c:pt>
                <c:pt idx="61">
                  <c:v>₈ Brémy</c:v>
                </c:pt>
                <c:pt idx="62">
                  <c:v>₂₀</c:v>
                </c:pt>
                <c:pt idx="64">
                  <c:v>PRŮMĚR</c:v>
                </c:pt>
              </c:strCache>
            </c:strRef>
          </c:cat>
          <c:val>
            <c:numRef>
              <c:f>Sheet1!$U$9:$U$75</c:f>
              <c:numCache>
                <c:formatCode>0</c:formatCode>
                <c:ptCount val="67"/>
                <c:pt idx="32" formatCode="0.0">
                  <c:v>2.0987239758226996</c:v>
                </c:pt>
                <c:pt idx="35" formatCode="0.0">
                  <c:v>1.7522852720422886</c:v>
                </c:pt>
                <c:pt idx="44" formatCode="0.0">
                  <c:v>9.0495690142756949E-2</c:v>
                </c:pt>
                <c:pt idx="47" formatCode="0.0">
                  <c:v>1.0513829729875452</c:v>
                </c:pt>
                <c:pt idx="65" formatCode="0.0">
                  <c:v>0.19921771896611803</c:v>
                </c:pt>
              </c:numCache>
            </c:numRef>
          </c:val>
          <c:extLst>
            <c:ext xmlns:c16="http://schemas.microsoft.com/office/drawing/2014/chart" uri="{C3380CC4-5D6E-409C-BE32-E72D297353CC}">
              <c16:uniqueId val="{00000005-CB89-41A3-8866-D91316AA0ABD}"/>
            </c:ext>
          </c:extLst>
        </c:ser>
        <c:dLbls>
          <c:showLegendKey val="0"/>
          <c:showVal val="0"/>
          <c:showCatName val="0"/>
          <c:showSerName val="0"/>
          <c:showPercent val="0"/>
          <c:showBubbleSize val="0"/>
        </c:dLbls>
        <c:gapWidth val="0"/>
        <c:overlap val="100"/>
        <c:axId val="623068463"/>
        <c:axId val="370314095"/>
      </c:barChart>
      <c:catAx>
        <c:axId val="623068463"/>
        <c:scaling>
          <c:orientation val="minMax"/>
        </c:scaling>
        <c:delete val="0"/>
        <c:axPos val="b"/>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cs-CZ"/>
          </a:p>
        </c:txPr>
        <c:crossAx val="370314095"/>
        <c:crosses val="autoZero"/>
        <c:auto val="1"/>
        <c:lblAlgn val="ctr"/>
        <c:lblOffset val="100"/>
        <c:noMultiLvlLbl val="0"/>
      </c:catAx>
      <c:valAx>
        <c:axId val="370314095"/>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cs-CZ"/>
          </a:p>
        </c:txPr>
        <c:crossAx val="62306846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cs-CZ"/>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cs-CZ"/>
    </a:p>
  </c:txPr>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percentStacked"/>
        <c:varyColors val="0"/>
        <c:ser>
          <c:idx val="0"/>
          <c:order val="0"/>
          <c:tx>
            <c:strRef>
              <c:f>Aggregated!$U$5</c:f>
              <c:strCache>
                <c:ptCount val="1"/>
                <c:pt idx="0">
                  <c:v>% HGV</c:v>
                </c:pt>
              </c:strCache>
            </c:strRef>
          </c:tx>
          <c:spPr>
            <a:pattFill prst="dkUpDiag">
              <a:fgClr>
                <a:schemeClr val="bg1">
                  <a:lumMod val="85000"/>
                </a:schemeClr>
              </a:fgClr>
              <a:bgClr>
                <a:schemeClr val="bg1"/>
              </a:bgClr>
            </a:pattFill>
            <a:ln>
              <a:solidFill>
                <a:schemeClr val="tx1"/>
              </a:solidFill>
            </a:ln>
            <a:effectLst/>
          </c:spPr>
          <c:invertIfNegative val="0"/>
          <c:dPt>
            <c:idx val="1"/>
            <c:invertIfNegative val="0"/>
            <c:bubble3D val="0"/>
            <c:spPr>
              <a:pattFill prst="dkUpDiag">
                <a:fgClr>
                  <a:schemeClr val="bg1">
                    <a:lumMod val="75000"/>
                  </a:schemeClr>
                </a:fgClr>
                <a:bgClr>
                  <a:schemeClr val="bg1">
                    <a:lumMod val="85000"/>
                  </a:schemeClr>
                </a:bgClr>
              </a:pattFill>
              <a:ln w="9525">
                <a:solidFill>
                  <a:schemeClr val="tx1"/>
                </a:solidFill>
              </a:ln>
              <a:effectLst/>
            </c:spPr>
            <c:extLst>
              <c:ext xmlns:c16="http://schemas.microsoft.com/office/drawing/2014/chart" uri="{C3380CC4-5D6E-409C-BE32-E72D297353CC}">
                <c16:uniqueId val="{00000005-427A-48DC-BDB4-D0376953D921}"/>
              </c:ext>
            </c:extLst>
          </c:dPt>
          <c:dPt>
            <c:idx val="10"/>
            <c:invertIfNegative val="0"/>
            <c:bubble3D val="0"/>
            <c:spPr>
              <a:pattFill prst="dkUpDiag">
                <a:fgClr>
                  <a:schemeClr val="bg1">
                    <a:lumMod val="85000"/>
                  </a:schemeClr>
                </a:fgClr>
                <a:bgClr>
                  <a:schemeClr val="bg1"/>
                </a:bgClr>
              </a:pattFill>
              <a:ln w="15875">
                <a:solidFill>
                  <a:schemeClr val="tx1"/>
                </a:solidFill>
              </a:ln>
              <a:effectLst/>
            </c:spPr>
            <c:extLst>
              <c:ext xmlns:c16="http://schemas.microsoft.com/office/drawing/2014/chart" uri="{C3380CC4-5D6E-409C-BE32-E72D297353CC}">
                <c16:uniqueId val="{00000000-427A-48DC-BDB4-D0376953D921}"/>
              </c:ext>
            </c:extLst>
          </c:dPt>
          <c:dLbls>
            <c:dLbl>
              <c:idx val="0"/>
              <c:layout>
                <c:manualLayout>
                  <c:x val="0"/>
                  <c:y val="-4.745784851498172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427A-48DC-BDB4-D0376953D921}"/>
                </c:ext>
              </c:extLst>
            </c:dLbl>
            <c:numFmt formatCode="#,##0" sourceLinked="0"/>
            <c:spPr>
              <a:noFill/>
              <a:ln>
                <a:noFill/>
              </a:ln>
              <a:effectLst/>
            </c:spPr>
            <c:txPr>
              <a:bodyPr rot="0" spcFirstLastPara="1" vertOverflow="ellipsis" vert="horz" wrap="square" anchor="ctr" anchorCtr="1"/>
              <a:lstStyle/>
              <a:p>
                <a:pPr>
                  <a:defRPr sz="1100" b="1" i="0" u="none" strike="noStrike" kern="1200" baseline="0">
                    <a:solidFill>
                      <a:schemeClr val="tx1">
                        <a:lumMod val="75000"/>
                        <a:lumOff val="25000"/>
                      </a:schemeClr>
                    </a:solidFill>
                    <a:latin typeface="Arial Narrow" panose="020B0606020202030204" pitchFamily="34" charset="0"/>
                    <a:ea typeface="+mn-ea"/>
                    <a:cs typeface="Arial" panose="020B0604020202020204" pitchFamily="34" charset="0"/>
                  </a:defRPr>
                </a:pPr>
                <a:endParaRPr lang="cs-CZ"/>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Aggregated!$T$6:$T$27</c:f>
              <c:strCache>
                <c:ptCount val="22"/>
                <c:pt idx="0">
                  <c:v>Brussels</c:v>
                </c:pt>
                <c:pt idx="1">
                  <c:v>Prague</c:v>
                </c:pt>
                <c:pt idx="2">
                  <c:v>Sofia</c:v>
                </c:pt>
                <c:pt idx="3">
                  <c:v>Lisbon</c:v>
                </c:pt>
                <c:pt idx="4">
                  <c:v>Bucharest</c:v>
                </c:pt>
                <c:pt idx="5">
                  <c:v>Goteborg</c:v>
                </c:pt>
                <c:pt idx="6">
                  <c:v>Stockholm</c:v>
                </c:pt>
                <c:pt idx="7">
                  <c:v>Hamburg</c:v>
                </c:pt>
                <c:pt idx="8">
                  <c:v>Budapest</c:v>
                </c:pt>
                <c:pt idx="9">
                  <c:v>Amsterdam</c:v>
                </c:pt>
                <c:pt idx="10">
                  <c:v>PRŮMĚR</c:v>
                </c:pt>
                <c:pt idx="11">
                  <c:v>Rotterdam</c:v>
                </c:pt>
                <c:pt idx="12">
                  <c:v>Berlin</c:v>
                </c:pt>
                <c:pt idx="13">
                  <c:v>Antwerp</c:v>
                </c:pt>
                <c:pt idx="14">
                  <c:v>Madrid</c:v>
                </c:pt>
                <c:pt idx="15">
                  <c:v>Munich</c:v>
                </c:pt>
                <c:pt idx="16">
                  <c:v>London</c:v>
                </c:pt>
                <c:pt idx="17">
                  <c:v>Rome</c:v>
                </c:pt>
                <c:pt idx="18">
                  <c:v>Paris</c:v>
                </c:pt>
                <c:pt idx="19">
                  <c:v>Milan</c:v>
                </c:pt>
                <c:pt idx="20">
                  <c:v>Barcelona</c:v>
                </c:pt>
                <c:pt idx="21">
                  <c:v>Bremen</c:v>
                </c:pt>
              </c:strCache>
            </c:strRef>
          </c:cat>
          <c:val>
            <c:numRef>
              <c:f>Aggregated!$U$6:$U$27</c:f>
              <c:numCache>
                <c:formatCode>0.0</c:formatCode>
                <c:ptCount val="22"/>
                <c:pt idx="0">
                  <c:v>4.5180722891566267</c:v>
                </c:pt>
                <c:pt idx="1">
                  <c:v>9.8859315589353596</c:v>
                </c:pt>
                <c:pt idx="2">
                  <c:v>11.189801699716714</c:v>
                </c:pt>
                <c:pt idx="3">
                  <c:v>13.117066290550069</c:v>
                </c:pt>
                <c:pt idx="4">
                  <c:v>13.368283093053734</c:v>
                </c:pt>
                <c:pt idx="5">
                  <c:v>15.315315315315313</c:v>
                </c:pt>
                <c:pt idx="6">
                  <c:v>16.08040201005025</c:v>
                </c:pt>
                <c:pt idx="7">
                  <c:v>20.300751879699249</c:v>
                </c:pt>
                <c:pt idx="8">
                  <c:v>21.302578018995931</c:v>
                </c:pt>
                <c:pt idx="9">
                  <c:v>23.655913978494624</c:v>
                </c:pt>
                <c:pt idx="10">
                  <c:v>24.925232846278732</c:v>
                </c:pt>
                <c:pt idx="11">
                  <c:v>27.570093457943923</c:v>
                </c:pt>
                <c:pt idx="12">
                  <c:v>28.26552462526767</c:v>
                </c:pt>
                <c:pt idx="13">
                  <c:v>28.888888888888886</c:v>
                </c:pt>
                <c:pt idx="14">
                  <c:v>30.601792573623559</c:v>
                </c:pt>
                <c:pt idx="15">
                  <c:v>30.711610486891384</c:v>
                </c:pt>
                <c:pt idx="16">
                  <c:v>32.067510548523209</c:v>
                </c:pt>
                <c:pt idx="17">
                  <c:v>32.162921348314605</c:v>
                </c:pt>
                <c:pt idx="18">
                  <c:v>34.981458590852903</c:v>
                </c:pt>
                <c:pt idx="19">
                  <c:v>38.297872340425535</c:v>
                </c:pt>
                <c:pt idx="20">
                  <c:v>49.297752808988768</c:v>
                </c:pt>
                <c:pt idx="21">
                  <c:v>55.448717948717949</c:v>
                </c:pt>
              </c:numCache>
            </c:numRef>
          </c:val>
          <c:extLst>
            <c:ext xmlns:c16="http://schemas.microsoft.com/office/drawing/2014/chart" uri="{C3380CC4-5D6E-409C-BE32-E72D297353CC}">
              <c16:uniqueId val="{00000000-E9D4-468E-8C5B-E9FE2C0D8002}"/>
            </c:ext>
          </c:extLst>
        </c:ser>
        <c:ser>
          <c:idx val="1"/>
          <c:order val="1"/>
          <c:tx>
            <c:strRef>
              <c:f>Aggregated!$V$5</c:f>
              <c:strCache>
                <c:ptCount val="1"/>
                <c:pt idx="0">
                  <c:v>% LGV</c:v>
                </c:pt>
              </c:strCache>
            </c:strRef>
          </c:tx>
          <c:spPr>
            <a:noFill/>
            <a:ln>
              <a:solidFill>
                <a:schemeClr val="tx1"/>
              </a:solidFill>
            </a:ln>
            <a:effectLst/>
          </c:spPr>
          <c:invertIfNegative val="0"/>
          <c:dPt>
            <c:idx val="1"/>
            <c:invertIfNegative val="0"/>
            <c:bubble3D val="0"/>
            <c:spPr>
              <a:pattFill prst="zigZag">
                <a:fgClr>
                  <a:schemeClr val="bg1">
                    <a:lumMod val="75000"/>
                  </a:schemeClr>
                </a:fgClr>
                <a:bgClr>
                  <a:schemeClr val="bg1"/>
                </a:bgClr>
              </a:pattFill>
              <a:ln w="9525">
                <a:solidFill>
                  <a:schemeClr val="tx1"/>
                </a:solidFill>
              </a:ln>
              <a:effectLst/>
            </c:spPr>
            <c:extLst>
              <c:ext xmlns:c16="http://schemas.microsoft.com/office/drawing/2014/chart" uri="{C3380CC4-5D6E-409C-BE32-E72D297353CC}">
                <c16:uniqueId val="{00000004-427A-48DC-BDB4-D0376953D921}"/>
              </c:ext>
            </c:extLst>
          </c:dPt>
          <c:dPt>
            <c:idx val="10"/>
            <c:invertIfNegative val="0"/>
            <c:bubble3D val="0"/>
            <c:spPr>
              <a:noFill/>
              <a:ln w="15875">
                <a:solidFill>
                  <a:schemeClr val="tx1"/>
                </a:solidFill>
              </a:ln>
              <a:effectLst/>
            </c:spPr>
            <c:extLst>
              <c:ext xmlns:c16="http://schemas.microsoft.com/office/drawing/2014/chart" uri="{C3380CC4-5D6E-409C-BE32-E72D297353CC}">
                <c16:uniqueId val="{00000001-427A-48DC-BDB4-D0376953D921}"/>
              </c:ext>
            </c:extLst>
          </c:dPt>
          <c:dLbls>
            <c:numFmt formatCode="#,##0" sourceLinked="0"/>
            <c:spPr>
              <a:noFill/>
              <a:ln>
                <a:noFill/>
              </a:ln>
              <a:effectLst/>
            </c:spPr>
            <c:txPr>
              <a:bodyPr rot="0" spcFirstLastPara="1" vertOverflow="ellipsis" vert="horz" wrap="square" anchor="ctr" anchorCtr="1"/>
              <a:lstStyle/>
              <a:p>
                <a:pPr>
                  <a:defRPr sz="1100" b="1" i="0" u="none" strike="noStrike" kern="1200" baseline="0">
                    <a:solidFill>
                      <a:schemeClr val="tx1">
                        <a:lumMod val="75000"/>
                        <a:lumOff val="25000"/>
                      </a:schemeClr>
                    </a:solidFill>
                    <a:latin typeface="Arial Narrow" panose="020B0606020202030204" pitchFamily="34" charset="0"/>
                    <a:ea typeface="+mn-ea"/>
                    <a:cs typeface="Arial" panose="020B0604020202020204" pitchFamily="34" charset="0"/>
                  </a:defRPr>
                </a:pPr>
                <a:endParaRPr lang="cs-CZ"/>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Aggregated!$T$6:$T$27</c:f>
              <c:strCache>
                <c:ptCount val="22"/>
                <c:pt idx="0">
                  <c:v>Brussels</c:v>
                </c:pt>
                <c:pt idx="1">
                  <c:v>Prague</c:v>
                </c:pt>
                <c:pt idx="2">
                  <c:v>Sofia</c:v>
                </c:pt>
                <c:pt idx="3">
                  <c:v>Lisbon</c:v>
                </c:pt>
                <c:pt idx="4">
                  <c:v>Bucharest</c:v>
                </c:pt>
                <c:pt idx="5">
                  <c:v>Goteborg</c:v>
                </c:pt>
                <c:pt idx="6">
                  <c:v>Stockholm</c:v>
                </c:pt>
                <c:pt idx="7">
                  <c:v>Hamburg</c:v>
                </c:pt>
                <c:pt idx="8">
                  <c:v>Budapest</c:v>
                </c:pt>
                <c:pt idx="9">
                  <c:v>Amsterdam</c:v>
                </c:pt>
                <c:pt idx="10">
                  <c:v>PRŮMĚR</c:v>
                </c:pt>
                <c:pt idx="11">
                  <c:v>Rotterdam</c:v>
                </c:pt>
                <c:pt idx="12">
                  <c:v>Berlin</c:v>
                </c:pt>
                <c:pt idx="13">
                  <c:v>Antwerp</c:v>
                </c:pt>
                <c:pt idx="14">
                  <c:v>Madrid</c:v>
                </c:pt>
                <c:pt idx="15">
                  <c:v>Munich</c:v>
                </c:pt>
                <c:pt idx="16">
                  <c:v>London</c:v>
                </c:pt>
                <c:pt idx="17">
                  <c:v>Rome</c:v>
                </c:pt>
                <c:pt idx="18">
                  <c:v>Paris</c:v>
                </c:pt>
                <c:pt idx="19">
                  <c:v>Milan</c:v>
                </c:pt>
                <c:pt idx="20">
                  <c:v>Barcelona</c:v>
                </c:pt>
                <c:pt idx="21">
                  <c:v>Bremen</c:v>
                </c:pt>
              </c:strCache>
            </c:strRef>
          </c:cat>
          <c:val>
            <c:numRef>
              <c:f>Aggregated!$V$6:$V$27</c:f>
              <c:numCache>
                <c:formatCode>0.0</c:formatCode>
                <c:ptCount val="22"/>
                <c:pt idx="0">
                  <c:v>95.481927710843379</c:v>
                </c:pt>
                <c:pt idx="1">
                  <c:v>90.114068441064646</c:v>
                </c:pt>
                <c:pt idx="2">
                  <c:v>88.81019830028329</c:v>
                </c:pt>
                <c:pt idx="3">
                  <c:v>86.882933709449929</c:v>
                </c:pt>
                <c:pt idx="4">
                  <c:v>86.631716906946266</c:v>
                </c:pt>
                <c:pt idx="5">
                  <c:v>84.684684684684683</c:v>
                </c:pt>
                <c:pt idx="6">
                  <c:v>83.91959798994975</c:v>
                </c:pt>
                <c:pt idx="7">
                  <c:v>79.699248120300751</c:v>
                </c:pt>
                <c:pt idx="8">
                  <c:v>78.697421981004069</c:v>
                </c:pt>
                <c:pt idx="9">
                  <c:v>76.344086021505376</c:v>
                </c:pt>
                <c:pt idx="10">
                  <c:v>74.878236349653932</c:v>
                </c:pt>
                <c:pt idx="11">
                  <c:v>71.261682242990659</c:v>
                </c:pt>
                <c:pt idx="12">
                  <c:v>70.449678800856532</c:v>
                </c:pt>
                <c:pt idx="13">
                  <c:v>71.111111111111114</c:v>
                </c:pt>
                <c:pt idx="14">
                  <c:v>69.398207426376445</c:v>
                </c:pt>
                <c:pt idx="15">
                  <c:v>68.913857677902627</c:v>
                </c:pt>
                <c:pt idx="16">
                  <c:v>66.666666666666657</c:v>
                </c:pt>
                <c:pt idx="17">
                  <c:v>67.556179775280896</c:v>
                </c:pt>
                <c:pt idx="18">
                  <c:v>65.01854140914709</c:v>
                </c:pt>
                <c:pt idx="19">
                  <c:v>61.702127659574465</c:v>
                </c:pt>
                <c:pt idx="20">
                  <c:v>50.702247191011239</c:v>
                </c:pt>
                <c:pt idx="21">
                  <c:v>44.551282051282051</c:v>
                </c:pt>
              </c:numCache>
            </c:numRef>
          </c:val>
          <c:extLst>
            <c:ext xmlns:c16="http://schemas.microsoft.com/office/drawing/2014/chart" uri="{C3380CC4-5D6E-409C-BE32-E72D297353CC}">
              <c16:uniqueId val="{00000001-E9D4-468E-8C5B-E9FE2C0D8002}"/>
            </c:ext>
          </c:extLst>
        </c:ser>
        <c:ser>
          <c:idx val="2"/>
          <c:order val="2"/>
          <c:tx>
            <c:strRef>
              <c:f>Aggregated!$W$5</c:f>
              <c:strCache>
                <c:ptCount val="1"/>
                <c:pt idx="0">
                  <c:v>Nevím</c:v>
                </c:pt>
              </c:strCache>
            </c:strRef>
          </c:tx>
          <c:spPr>
            <a:pattFill prst="dkDnDiag">
              <a:fgClr>
                <a:schemeClr val="tx1">
                  <a:lumMod val="50000"/>
                  <a:lumOff val="50000"/>
                </a:schemeClr>
              </a:fgClr>
              <a:bgClr>
                <a:schemeClr val="bg1"/>
              </a:bgClr>
            </a:pattFill>
            <a:ln>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Arial Narrow" panose="020B0606020202030204" pitchFamily="34" charset="0"/>
                    <a:ea typeface="+mn-ea"/>
                    <a:cs typeface="Arial" panose="020B0604020202020204" pitchFamily="34" charset="0"/>
                  </a:defRPr>
                </a:pPr>
                <a:endParaRPr lang="cs-CZ"/>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Aggregated!$T$6:$T$27</c:f>
              <c:strCache>
                <c:ptCount val="22"/>
                <c:pt idx="0">
                  <c:v>Brussels</c:v>
                </c:pt>
                <c:pt idx="1">
                  <c:v>Prague</c:v>
                </c:pt>
                <c:pt idx="2">
                  <c:v>Sofia</c:v>
                </c:pt>
                <c:pt idx="3">
                  <c:v>Lisbon</c:v>
                </c:pt>
                <c:pt idx="4">
                  <c:v>Bucharest</c:v>
                </c:pt>
                <c:pt idx="5">
                  <c:v>Goteborg</c:v>
                </c:pt>
                <c:pt idx="6">
                  <c:v>Stockholm</c:v>
                </c:pt>
                <c:pt idx="7">
                  <c:v>Hamburg</c:v>
                </c:pt>
                <c:pt idx="8">
                  <c:v>Budapest</c:v>
                </c:pt>
                <c:pt idx="9">
                  <c:v>Amsterdam</c:v>
                </c:pt>
                <c:pt idx="10">
                  <c:v>PRŮMĚR</c:v>
                </c:pt>
                <c:pt idx="11">
                  <c:v>Rotterdam</c:v>
                </c:pt>
                <c:pt idx="12">
                  <c:v>Berlin</c:v>
                </c:pt>
                <c:pt idx="13">
                  <c:v>Antwerp</c:v>
                </c:pt>
                <c:pt idx="14">
                  <c:v>Madrid</c:v>
                </c:pt>
                <c:pt idx="15">
                  <c:v>Munich</c:v>
                </c:pt>
                <c:pt idx="16">
                  <c:v>London</c:v>
                </c:pt>
                <c:pt idx="17">
                  <c:v>Rome</c:v>
                </c:pt>
                <c:pt idx="18">
                  <c:v>Paris</c:v>
                </c:pt>
                <c:pt idx="19">
                  <c:v>Milan</c:v>
                </c:pt>
                <c:pt idx="20">
                  <c:v>Barcelona</c:v>
                </c:pt>
                <c:pt idx="21">
                  <c:v>Bremen</c:v>
                </c:pt>
              </c:strCache>
            </c:strRef>
          </c:cat>
          <c:val>
            <c:numRef>
              <c:f>Aggregated!$W$6:$W$27</c:f>
              <c:numCache>
                <c:formatCode>0.0</c:formatCode>
                <c:ptCount val="22"/>
                <c:pt idx="10">
                  <c:v>0.19653080406733317</c:v>
                </c:pt>
                <c:pt idx="11">
                  <c:v>1.1682242990654206</c:v>
                </c:pt>
                <c:pt idx="12">
                  <c:v>1.2847965738758029</c:v>
                </c:pt>
                <c:pt idx="15">
                  <c:v>0.37453183520599254</c:v>
                </c:pt>
                <c:pt idx="16">
                  <c:v>1.2658227848101267</c:v>
                </c:pt>
                <c:pt idx="17">
                  <c:v>0.2808988764044944</c:v>
                </c:pt>
              </c:numCache>
            </c:numRef>
          </c:val>
          <c:extLst>
            <c:ext xmlns:c16="http://schemas.microsoft.com/office/drawing/2014/chart" uri="{C3380CC4-5D6E-409C-BE32-E72D297353CC}">
              <c16:uniqueId val="{00000002-E9D4-468E-8C5B-E9FE2C0D8002}"/>
            </c:ext>
          </c:extLst>
        </c:ser>
        <c:dLbls>
          <c:showLegendKey val="0"/>
          <c:showVal val="0"/>
          <c:showCatName val="0"/>
          <c:showSerName val="0"/>
          <c:showPercent val="0"/>
          <c:showBubbleSize val="0"/>
        </c:dLbls>
        <c:gapWidth val="30"/>
        <c:overlap val="100"/>
        <c:axId val="105974192"/>
        <c:axId val="105966704"/>
      </c:barChart>
      <c:catAx>
        <c:axId val="105974192"/>
        <c:scaling>
          <c:orientation val="minMax"/>
        </c:scaling>
        <c:delete val="0"/>
        <c:axPos val="b"/>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cs-CZ"/>
          </a:p>
        </c:txPr>
        <c:crossAx val="105966704"/>
        <c:crosses val="autoZero"/>
        <c:auto val="1"/>
        <c:lblAlgn val="ctr"/>
        <c:lblOffset val="100"/>
        <c:noMultiLvlLbl val="0"/>
      </c:catAx>
      <c:valAx>
        <c:axId val="105966704"/>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cs-CZ"/>
          </a:p>
        </c:txPr>
        <c:crossAx val="10597419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cs-CZ"/>
        </a:p>
      </c:txPr>
    </c:legend>
    <c:plotVisOnly val="1"/>
    <c:dispBlanksAs val="gap"/>
    <c:showDLblsOverMax val="0"/>
  </c:chart>
  <c:spPr>
    <a:solidFill>
      <a:schemeClr val="bg1"/>
    </a:solidFill>
    <a:ln w="9525" cap="flat" cmpd="sng" algn="ctr">
      <a:noFill/>
      <a:round/>
    </a:ln>
    <a:effectLst/>
  </c:spPr>
  <c:txPr>
    <a:bodyPr/>
    <a:lstStyle/>
    <a:p>
      <a:pPr>
        <a:defRPr>
          <a:latin typeface="Arial" panose="020B0604020202020204" pitchFamily="34" charset="0"/>
          <a:cs typeface="Arial" panose="020B0604020202020204" pitchFamily="34" charset="0"/>
        </a:defRPr>
      </a:pPr>
      <a:endParaRPr lang="cs-CZ"/>
    </a:p>
  </c:txPr>
  <c:printSettings>
    <c:headerFooter/>
    <c:pageMargins b="0.75" l="0.7" r="0.7" t="0.75" header="0.3" footer="0.3"/>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barChart>
        <c:barDir val="col"/>
        <c:grouping val="stacked"/>
        <c:varyColors val="0"/>
        <c:ser>
          <c:idx val="12"/>
          <c:order val="0"/>
          <c:tx>
            <c:strRef>
              <c:f>Aggregated!$AE$272</c:f>
              <c:strCache>
                <c:ptCount val="1"/>
                <c:pt idx="0">
                  <c:v>Don't Know</c:v>
                </c:pt>
              </c:strCache>
            </c:strRef>
          </c:tx>
          <c:spPr>
            <a:solidFill>
              <a:srgbClr val="FF0000"/>
            </a:solidFill>
            <a:ln>
              <a:noFill/>
            </a:ln>
            <a:effectLst/>
          </c:spPr>
          <c:invertIfNegative val="0"/>
          <c:cat>
            <c:strRef>
              <c:extLst>
                <c:ext xmlns:c15="http://schemas.microsoft.com/office/drawing/2012/chart" uri="{02D57815-91ED-43cb-92C2-25804820EDAC}">
                  <c15:fullRef>
                    <c15:sqref>Aggregated!$R$273:$R$294</c15:sqref>
                  </c15:fullRef>
                </c:ext>
              </c:extLst>
              <c:f>(Aggregated!$R$273:$R$291,Aggregated!$R$294)</c:f>
              <c:strCache>
                <c:ptCount val="20"/>
                <c:pt idx="0">
                  <c:v>Rotterdam</c:v>
                </c:pt>
                <c:pt idx="1">
                  <c:v>Budapest</c:v>
                </c:pt>
                <c:pt idx="2">
                  <c:v>Milan</c:v>
                </c:pt>
                <c:pt idx="3">
                  <c:v>Rome</c:v>
                </c:pt>
                <c:pt idx="4">
                  <c:v>Hamburg</c:v>
                </c:pt>
                <c:pt idx="5">
                  <c:v>Berlin</c:v>
                </c:pt>
                <c:pt idx="6">
                  <c:v>Madrid</c:v>
                </c:pt>
                <c:pt idx="7">
                  <c:v>Barcelona</c:v>
                </c:pt>
                <c:pt idx="8">
                  <c:v>Bucharest</c:v>
                </c:pt>
                <c:pt idx="9">
                  <c:v>Lisbon</c:v>
                </c:pt>
                <c:pt idx="10">
                  <c:v>Stockholm</c:v>
                </c:pt>
                <c:pt idx="11">
                  <c:v>London</c:v>
                </c:pt>
                <c:pt idx="12">
                  <c:v>Prague</c:v>
                </c:pt>
                <c:pt idx="13">
                  <c:v>Sofia</c:v>
                </c:pt>
                <c:pt idx="14">
                  <c:v>Paris</c:v>
                </c:pt>
                <c:pt idx="15">
                  <c:v>Brussels</c:v>
                </c:pt>
                <c:pt idx="16">
                  <c:v>Amsterdam</c:v>
                </c:pt>
                <c:pt idx="17">
                  <c:v>Bremen</c:v>
                </c:pt>
                <c:pt idx="18">
                  <c:v>Munich</c:v>
                </c:pt>
                <c:pt idx="19">
                  <c:v>AGGREGATED</c:v>
                </c:pt>
              </c:strCache>
            </c:strRef>
          </c:cat>
          <c:val>
            <c:numRef>
              <c:extLst>
                <c:ext xmlns:c15="http://schemas.microsoft.com/office/drawing/2012/chart" uri="{02D57815-91ED-43cb-92C2-25804820EDAC}">
                  <c15:fullRef>
                    <c15:sqref>Aggregated!$AE$273:$AE$294</c15:sqref>
                  </c15:fullRef>
                </c:ext>
              </c:extLst>
              <c:f>(Aggregated!$AE$273:$AE$291,Aggregated!$AE$294)</c:f>
              <c:numCache>
                <c:formatCode>0.0%</c:formatCode>
                <c:ptCount val="20"/>
                <c:pt idx="0">
                  <c:v>2.0815986677768525E-3</c:v>
                </c:pt>
                <c:pt idx="1">
                  <c:v>0.1859903381642512</c:v>
                </c:pt>
                <c:pt idx="2">
                  <c:v>2.4343369634849455E-3</c:v>
                </c:pt>
                <c:pt idx="3">
                  <c:v>7.6505205975554547E-2</c:v>
                </c:pt>
                <c:pt idx="4">
                  <c:v>2.3300047551117451E-2</c:v>
                </c:pt>
                <c:pt idx="5">
                  <c:v>3.2113037893384713E-3</c:v>
                </c:pt>
                <c:pt idx="6">
                  <c:v>1.2295585884667404E-4</c:v>
                </c:pt>
                <c:pt idx="7">
                  <c:v>2.6986506746626685E-3</c:v>
                </c:pt>
                <c:pt idx="8">
                  <c:v>5.2238805970149252E-2</c:v>
                </c:pt>
                <c:pt idx="9">
                  <c:v>2.2888532845044633E-4</c:v>
                </c:pt>
                <c:pt idx="10">
                  <c:v>0</c:v>
                </c:pt>
                <c:pt idx="11">
                  <c:v>6.4882400648824008E-3</c:v>
                </c:pt>
                <c:pt idx="12">
                  <c:v>1.252263126131563E-2</c:v>
                </c:pt>
                <c:pt idx="13">
                  <c:v>7.6086956521739134E-3</c:v>
                </c:pt>
                <c:pt idx="14">
                  <c:v>8.0236486486486482E-3</c:v>
                </c:pt>
                <c:pt idx="15">
                  <c:v>2.2509848058525606E-3</c:v>
                </c:pt>
                <c:pt idx="16">
                  <c:v>8.9525514771709937E-4</c:v>
                </c:pt>
                <c:pt idx="17">
                  <c:v>0</c:v>
                </c:pt>
                <c:pt idx="18">
                  <c:v>7.3126142595978062E-3</c:v>
                </c:pt>
                <c:pt idx="19">
                  <c:v>2.3534625521890232E-2</c:v>
                </c:pt>
              </c:numCache>
            </c:numRef>
          </c:val>
          <c:extLst>
            <c:ext xmlns:c16="http://schemas.microsoft.com/office/drawing/2014/chart" uri="{C3380CC4-5D6E-409C-BE32-E72D297353CC}">
              <c16:uniqueId val="{0000000C-FB47-407F-9CE6-2C4AE1B02578}"/>
            </c:ext>
          </c:extLst>
        </c:ser>
        <c:ser>
          <c:idx val="11"/>
          <c:order val="1"/>
          <c:tx>
            <c:strRef>
              <c:f>Aggregated!$AD$272</c:f>
              <c:strCache>
                <c:ptCount val="1"/>
                <c:pt idx="0">
                  <c:v>Over 10</c:v>
                </c:pt>
              </c:strCache>
            </c:strRef>
          </c:tx>
          <c:spPr>
            <a:solidFill>
              <a:schemeClr val="accent1">
                <a:shade val="50000"/>
              </a:schemeClr>
            </a:solidFill>
            <a:ln>
              <a:noFill/>
            </a:ln>
            <a:effectLst/>
          </c:spPr>
          <c:invertIfNegative val="0"/>
          <c:cat>
            <c:strRef>
              <c:extLst>
                <c:ext xmlns:c15="http://schemas.microsoft.com/office/drawing/2012/chart" uri="{02D57815-91ED-43cb-92C2-25804820EDAC}">
                  <c15:fullRef>
                    <c15:sqref>Aggregated!$R$273:$R$294</c15:sqref>
                  </c15:fullRef>
                </c:ext>
              </c:extLst>
              <c:f>(Aggregated!$R$273:$R$291,Aggregated!$R$294)</c:f>
              <c:strCache>
                <c:ptCount val="20"/>
                <c:pt idx="0">
                  <c:v>Rotterdam</c:v>
                </c:pt>
                <c:pt idx="1">
                  <c:v>Budapest</c:v>
                </c:pt>
                <c:pt idx="2">
                  <c:v>Milan</c:v>
                </c:pt>
                <c:pt idx="3">
                  <c:v>Rome</c:v>
                </c:pt>
                <c:pt idx="4">
                  <c:v>Hamburg</c:v>
                </c:pt>
                <c:pt idx="5">
                  <c:v>Berlin</c:v>
                </c:pt>
                <c:pt idx="6">
                  <c:v>Madrid</c:v>
                </c:pt>
                <c:pt idx="7">
                  <c:v>Barcelona</c:v>
                </c:pt>
                <c:pt idx="8">
                  <c:v>Bucharest</c:v>
                </c:pt>
                <c:pt idx="9">
                  <c:v>Lisbon</c:v>
                </c:pt>
                <c:pt idx="10">
                  <c:v>Stockholm</c:v>
                </c:pt>
                <c:pt idx="11">
                  <c:v>London</c:v>
                </c:pt>
                <c:pt idx="12">
                  <c:v>Prague</c:v>
                </c:pt>
                <c:pt idx="13">
                  <c:v>Sofia</c:v>
                </c:pt>
                <c:pt idx="14">
                  <c:v>Paris</c:v>
                </c:pt>
                <c:pt idx="15">
                  <c:v>Brussels</c:v>
                </c:pt>
                <c:pt idx="16">
                  <c:v>Amsterdam</c:v>
                </c:pt>
                <c:pt idx="17">
                  <c:v>Bremen</c:v>
                </c:pt>
                <c:pt idx="18">
                  <c:v>Munich</c:v>
                </c:pt>
                <c:pt idx="19">
                  <c:v>AGGREGATED</c:v>
                </c:pt>
              </c:strCache>
            </c:strRef>
          </c:cat>
          <c:val>
            <c:numRef>
              <c:extLst>
                <c:ext xmlns:c15="http://schemas.microsoft.com/office/drawing/2012/chart" uri="{02D57815-91ED-43cb-92C2-25804820EDAC}">
                  <c15:fullRef>
                    <c15:sqref>Aggregated!$AD$273:$AD$294</c15:sqref>
                  </c15:fullRef>
                </c:ext>
              </c:extLst>
              <c:f>(Aggregated!$AD$273:$AD$291,Aggregated!$AD$294)</c:f>
              <c:numCache>
                <c:formatCode>0.0%</c:formatCode>
                <c:ptCount val="20"/>
                <c:pt idx="0">
                  <c:v>0</c:v>
                </c:pt>
                <c:pt idx="1">
                  <c:v>0.13879598662207357</c:v>
                </c:pt>
                <c:pt idx="2">
                  <c:v>7.1748878923766817E-3</c:v>
                </c:pt>
                <c:pt idx="3">
                  <c:v>4.5420250490417986E-2</c:v>
                </c:pt>
                <c:pt idx="4">
                  <c:v>0</c:v>
                </c:pt>
                <c:pt idx="5">
                  <c:v>0</c:v>
                </c:pt>
                <c:pt idx="6">
                  <c:v>6.0986105987950325E-2</c:v>
                </c:pt>
                <c:pt idx="7">
                  <c:v>0.10539730134932533</c:v>
                </c:pt>
                <c:pt idx="8">
                  <c:v>0.12437810945273632</c:v>
                </c:pt>
                <c:pt idx="9">
                  <c:v>0.19409475852597849</c:v>
                </c:pt>
                <c:pt idx="10">
                  <c:v>0</c:v>
                </c:pt>
                <c:pt idx="11">
                  <c:v>1.0002703433360368E-2</c:v>
                </c:pt>
                <c:pt idx="12">
                  <c:v>2.1876885938442968E-2</c:v>
                </c:pt>
                <c:pt idx="13">
                  <c:v>0.29326086956521741</c:v>
                </c:pt>
                <c:pt idx="14">
                  <c:v>1.076858108108108E-2</c:v>
                </c:pt>
                <c:pt idx="15">
                  <c:v>5.6274620146314015E-4</c:v>
                </c:pt>
                <c:pt idx="16">
                  <c:v>0.34735899731423453</c:v>
                </c:pt>
                <c:pt idx="17">
                  <c:v>0</c:v>
                </c:pt>
                <c:pt idx="18">
                  <c:v>3.6563071297989031E-3</c:v>
                </c:pt>
                <c:pt idx="19">
                  <c:v>7.4277517318592126E-2</c:v>
                </c:pt>
              </c:numCache>
            </c:numRef>
          </c:val>
          <c:extLst>
            <c:ext xmlns:c16="http://schemas.microsoft.com/office/drawing/2014/chart" uri="{C3380CC4-5D6E-409C-BE32-E72D297353CC}">
              <c16:uniqueId val="{0000000B-FB47-407F-9CE6-2C4AE1B02578}"/>
            </c:ext>
          </c:extLst>
        </c:ser>
        <c:ser>
          <c:idx val="10"/>
          <c:order val="2"/>
          <c:tx>
            <c:strRef>
              <c:f>Aggregated!$AC$272</c:f>
              <c:strCache>
                <c:ptCount val="1"/>
                <c:pt idx="0">
                  <c:v>10</c:v>
                </c:pt>
              </c:strCache>
            </c:strRef>
          </c:tx>
          <c:spPr>
            <a:solidFill>
              <a:schemeClr val="accent1">
                <a:shade val="60000"/>
              </a:schemeClr>
            </a:solidFill>
            <a:ln>
              <a:noFill/>
            </a:ln>
            <a:effectLst/>
          </c:spPr>
          <c:invertIfNegative val="0"/>
          <c:cat>
            <c:strRef>
              <c:extLst>
                <c:ext xmlns:c15="http://schemas.microsoft.com/office/drawing/2012/chart" uri="{02D57815-91ED-43cb-92C2-25804820EDAC}">
                  <c15:fullRef>
                    <c15:sqref>Aggregated!$R$273:$R$294</c15:sqref>
                  </c15:fullRef>
                </c:ext>
              </c:extLst>
              <c:f>(Aggregated!$R$273:$R$291,Aggregated!$R$294)</c:f>
              <c:strCache>
                <c:ptCount val="20"/>
                <c:pt idx="0">
                  <c:v>Rotterdam</c:v>
                </c:pt>
                <c:pt idx="1">
                  <c:v>Budapest</c:v>
                </c:pt>
                <c:pt idx="2">
                  <c:v>Milan</c:v>
                </c:pt>
                <c:pt idx="3">
                  <c:v>Rome</c:v>
                </c:pt>
                <c:pt idx="4">
                  <c:v>Hamburg</c:v>
                </c:pt>
                <c:pt idx="5">
                  <c:v>Berlin</c:v>
                </c:pt>
                <c:pt idx="6">
                  <c:v>Madrid</c:v>
                </c:pt>
                <c:pt idx="7">
                  <c:v>Barcelona</c:v>
                </c:pt>
                <c:pt idx="8">
                  <c:v>Bucharest</c:v>
                </c:pt>
                <c:pt idx="9">
                  <c:v>Lisbon</c:v>
                </c:pt>
                <c:pt idx="10">
                  <c:v>Stockholm</c:v>
                </c:pt>
                <c:pt idx="11">
                  <c:v>London</c:v>
                </c:pt>
                <c:pt idx="12">
                  <c:v>Prague</c:v>
                </c:pt>
                <c:pt idx="13">
                  <c:v>Sofia</c:v>
                </c:pt>
                <c:pt idx="14">
                  <c:v>Paris</c:v>
                </c:pt>
                <c:pt idx="15">
                  <c:v>Brussels</c:v>
                </c:pt>
                <c:pt idx="16">
                  <c:v>Amsterdam</c:v>
                </c:pt>
                <c:pt idx="17">
                  <c:v>Bremen</c:v>
                </c:pt>
                <c:pt idx="18">
                  <c:v>Munich</c:v>
                </c:pt>
                <c:pt idx="19">
                  <c:v>AGGREGATED</c:v>
                </c:pt>
              </c:strCache>
            </c:strRef>
          </c:cat>
          <c:val>
            <c:numRef>
              <c:extLst>
                <c:ext xmlns:c15="http://schemas.microsoft.com/office/drawing/2012/chart" uri="{02D57815-91ED-43cb-92C2-25804820EDAC}">
                  <c15:fullRef>
                    <c15:sqref>Aggregated!$AC$273:$AC$294</c15:sqref>
                  </c15:fullRef>
                </c:ext>
              </c:extLst>
              <c:f>(Aggregated!$AC$273:$AC$291,Aggregated!$AC$294)</c:f>
              <c:numCache>
                <c:formatCode>0.0%</c:formatCode>
                <c:ptCount val="20"/>
                <c:pt idx="0">
                  <c:v>6.2447960033305576E-3</c:v>
                </c:pt>
                <c:pt idx="1">
                  <c:v>3.0471943515421776E-2</c:v>
                </c:pt>
                <c:pt idx="2">
                  <c:v>9.519538757206919E-2</c:v>
                </c:pt>
                <c:pt idx="3">
                  <c:v>4.7381922438509132E-2</c:v>
                </c:pt>
                <c:pt idx="4">
                  <c:v>1.4265335235378032E-3</c:v>
                </c:pt>
                <c:pt idx="5">
                  <c:v>3.8535645472061657E-3</c:v>
                </c:pt>
                <c:pt idx="6">
                  <c:v>1.4631747202754211E-2</c:v>
                </c:pt>
                <c:pt idx="7">
                  <c:v>4.1829085457271362E-2</c:v>
                </c:pt>
                <c:pt idx="8">
                  <c:v>0.21171918186843561</c:v>
                </c:pt>
                <c:pt idx="9">
                  <c:v>5.4932478828107117E-2</c:v>
                </c:pt>
                <c:pt idx="10">
                  <c:v>0</c:v>
                </c:pt>
                <c:pt idx="11">
                  <c:v>4.3525277101919439E-2</c:v>
                </c:pt>
                <c:pt idx="12">
                  <c:v>1.0410380205190103E-2</c:v>
                </c:pt>
                <c:pt idx="13">
                  <c:v>0.19347826086956521</c:v>
                </c:pt>
                <c:pt idx="14">
                  <c:v>4.6030405405405407E-2</c:v>
                </c:pt>
                <c:pt idx="15">
                  <c:v>0</c:v>
                </c:pt>
                <c:pt idx="16">
                  <c:v>2.6857654431512983E-3</c:v>
                </c:pt>
                <c:pt idx="17">
                  <c:v>1.1309740970448741E-2</c:v>
                </c:pt>
                <c:pt idx="18">
                  <c:v>5.7769652650822671E-2</c:v>
                </c:pt>
                <c:pt idx="19">
                  <c:v>4.8900240244442887E-2</c:v>
                </c:pt>
              </c:numCache>
            </c:numRef>
          </c:val>
          <c:extLst>
            <c:ext xmlns:c16="http://schemas.microsoft.com/office/drawing/2014/chart" uri="{C3380CC4-5D6E-409C-BE32-E72D297353CC}">
              <c16:uniqueId val="{0000000A-FB47-407F-9CE6-2C4AE1B02578}"/>
            </c:ext>
          </c:extLst>
        </c:ser>
        <c:ser>
          <c:idx val="9"/>
          <c:order val="3"/>
          <c:tx>
            <c:strRef>
              <c:f>Aggregated!$AB$272</c:f>
              <c:strCache>
                <c:ptCount val="1"/>
                <c:pt idx="0">
                  <c:v>9</c:v>
                </c:pt>
              </c:strCache>
            </c:strRef>
          </c:tx>
          <c:spPr>
            <a:solidFill>
              <a:schemeClr val="accent1">
                <a:shade val="70000"/>
              </a:schemeClr>
            </a:solidFill>
            <a:ln>
              <a:noFill/>
            </a:ln>
            <a:effectLst/>
          </c:spPr>
          <c:invertIfNegative val="0"/>
          <c:cat>
            <c:strRef>
              <c:extLst>
                <c:ext xmlns:c15="http://schemas.microsoft.com/office/drawing/2012/chart" uri="{02D57815-91ED-43cb-92C2-25804820EDAC}">
                  <c15:fullRef>
                    <c15:sqref>Aggregated!$R$273:$R$294</c15:sqref>
                  </c15:fullRef>
                </c:ext>
              </c:extLst>
              <c:f>(Aggregated!$R$273:$R$291,Aggregated!$R$294)</c:f>
              <c:strCache>
                <c:ptCount val="20"/>
                <c:pt idx="0">
                  <c:v>Rotterdam</c:v>
                </c:pt>
                <c:pt idx="1">
                  <c:v>Budapest</c:v>
                </c:pt>
                <c:pt idx="2">
                  <c:v>Milan</c:v>
                </c:pt>
                <c:pt idx="3">
                  <c:v>Rome</c:v>
                </c:pt>
                <c:pt idx="4">
                  <c:v>Hamburg</c:v>
                </c:pt>
                <c:pt idx="5">
                  <c:v>Berlin</c:v>
                </c:pt>
                <c:pt idx="6">
                  <c:v>Madrid</c:v>
                </c:pt>
                <c:pt idx="7">
                  <c:v>Barcelona</c:v>
                </c:pt>
                <c:pt idx="8">
                  <c:v>Bucharest</c:v>
                </c:pt>
                <c:pt idx="9">
                  <c:v>Lisbon</c:v>
                </c:pt>
                <c:pt idx="10">
                  <c:v>Stockholm</c:v>
                </c:pt>
                <c:pt idx="11">
                  <c:v>London</c:v>
                </c:pt>
                <c:pt idx="12">
                  <c:v>Prague</c:v>
                </c:pt>
                <c:pt idx="13">
                  <c:v>Sofia</c:v>
                </c:pt>
                <c:pt idx="14">
                  <c:v>Paris</c:v>
                </c:pt>
                <c:pt idx="15">
                  <c:v>Brussels</c:v>
                </c:pt>
                <c:pt idx="16">
                  <c:v>Amsterdam</c:v>
                </c:pt>
                <c:pt idx="17">
                  <c:v>Bremen</c:v>
                </c:pt>
                <c:pt idx="18">
                  <c:v>Munich</c:v>
                </c:pt>
                <c:pt idx="19">
                  <c:v>AGGREGATED</c:v>
                </c:pt>
              </c:strCache>
            </c:strRef>
          </c:cat>
          <c:val>
            <c:numRef>
              <c:extLst>
                <c:ext xmlns:c15="http://schemas.microsoft.com/office/drawing/2012/chart" uri="{02D57815-91ED-43cb-92C2-25804820EDAC}">
                  <c15:fullRef>
                    <c15:sqref>Aggregated!$AB$273:$AB$294</c15:sqref>
                  </c15:fullRef>
                </c:ext>
              </c:extLst>
              <c:f>(Aggregated!$AB$273:$AB$291,Aggregated!$AB$294)</c:f>
              <c:numCache>
                <c:formatCode>0.0%</c:formatCode>
                <c:ptCount val="20"/>
                <c:pt idx="0">
                  <c:v>0</c:v>
                </c:pt>
                <c:pt idx="1">
                  <c:v>1.3006317354143442E-2</c:v>
                </c:pt>
                <c:pt idx="2">
                  <c:v>4.9967969250480464E-3</c:v>
                </c:pt>
                <c:pt idx="3">
                  <c:v>9.0538705296514255E-3</c:v>
                </c:pt>
                <c:pt idx="4">
                  <c:v>5.7061340941512127E-3</c:v>
                </c:pt>
                <c:pt idx="5">
                  <c:v>0</c:v>
                </c:pt>
                <c:pt idx="6">
                  <c:v>2.5820730357801547E-3</c:v>
                </c:pt>
                <c:pt idx="7">
                  <c:v>1.0194902548725637E-2</c:v>
                </c:pt>
                <c:pt idx="8">
                  <c:v>1.271420674405749E-2</c:v>
                </c:pt>
                <c:pt idx="9">
                  <c:v>2.311741817349508E-2</c:v>
                </c:pt>
                <c:pt idx="10">
                  <c:v>1.9053667831057479E-3</c:v>
                </c:pt>
                <c:pt idx="11">
                  <c:v>1.8653690186536901E-2</c:v>
                </c:pt>
                <c:pt idx="12">
                  <c:v>2.700663850331925E-2</c:v>
                </c:pt>
                <c:pt idx="13">
                  <c:v>4.4130434782608696E-2</c:v>
                </c:pt>
                <c:pt idx="14">
                  <c:v>1.1613175675675675E-2</c:v>
                </c:pt>
                <c:pt idx="15">
                  <c:v>0</c:v>
                </c:pt>
                <c:pt idx="16">
                  <c:v>0</c:v>
                </c:pt>
                <c:pt idx="17">
                  <c:v>7.2966070777088653E-4</c:v>
                </c:pt>
                <c:pt idx="18">
                  <c:v>0</c:v>
                </c:pt>
                <c:pt idx="19">
                  <c:v>1.0857649336412194E-2</c:v>
                </c:pt>
              </c:numCache>
            </c:numRef>
          </c:val>
          <c:extLst>
            <c:ext xmlns:c16="http://schemas.microsoft.com/office/drawing/2014/chart" uri="{C3380CC4-5D6E-409C-BE32-E72D297353CC}">
              <c16:uniqueId val="{00000009-FB47-407F-9CE6-2C4AE1B02578}"/>
            </c:ext>
          </c:extLst>
        </c:ser>
        <c:ser>
          <c:idx val="8"/>
          <c:order val="4"/>
          <c:tx>
            <c:strRef>
              <c:f>Aggregated!$AA$272</c:f>
              <c:strCache>
                <c:ptCount val="1"/>
                <c:pt idx="0">
                  <c:v>8</c:v>
                </c:pt>
              </c:strCache>
            </c:strRef>
          </c:tx>
          <c:spPr>
            <a:solidFill>
              <a:schemeClr val="accent1">
                <a:shade val="80000"/>
              </a:schemeClr>
            </a:solidFill>
            <a:ln>
              <a:noFill/>
            </a:ln>
            <a:effectLst/>
          </c:spPr>
          <c:invertIfNegative val="0"/>
          <c:cat>
            <c:strRef>
              <c:extLst>
                <c:ext xmlns:c15="http://schemas.microsoft.com/office/drawing/2012/chart" uri="{02D57815-91ED-43cb-92C2-25804820EDAC}">
                  <c15:fullRef>
                    <c15:sqref>Aggregated!$R$273:$R$294</c15:sqref>
                  </c15:fullRef>
                </c:ext>
              </c:extLst>
              <c:f>(Aggregated!$R$273:$R$291,Aggregated!$R$294)</c:f>
              <c:strCache>
                <c:ptCount val="20"/>
                <c:pt idx="0">
                  <c:v>Rotterdam</c:v>
                </c:pt>
                <c:pt idx="1">
                  <c:v>Budapest</c:v>
                </c:pt>
                <c:pt idx="2">
                  <c:v>Milan</c:v>
                </c:pt>
                <c:pt idx="3">
                  <c:v>Rome</c:v>
                </c:pt>
                <c:pt idx="4">
                  <c:v>Hamburg</c:v>
                </c:pt>
                <c:pt idx="5">
                  <c:v>Berlin</c:v>
                </c:pt>
                <c:pt idx="6">
                  <c:v>Madrid</c:v>
                </c:pt>
                <c:pt idx="7">
                  <c:v>Barcelona</c:v>
                </c:pt>
                <c:pt idx="8">
                  <c:v>Bucharest</c:v>
                </c:pt>
                <c:pt idx="9">
                  <c:v>Lisbon</c:v>
                </c:pt>
                <c:pt idx="10">
                  <c:v>Stockholm</c:v>
                </c:pt>
                <c:pt idx="11">
                  <c:v>London</c:v>
                </c:pt>
                <c:pt idx="12">
                  <c:v>Prague</c:v>
                </c:pt>
                <c:pt idx="13">
                  <c:v>Sofia</c:v>
                </c:pt>
                <c:pt idx="14">
                  <c:v>Paris</c:v>
                </c:pt>
                <c:pt idx="15">
                  <c:v>Brussels</c:v>
                </c:pt>
                <c:pt idx="16">
                  <c:v>Amsterdam</c:v>
                </c:pt>
                <c:pt idx="17">
                  <c:v>Bremen</c:v>
                </c:pt>
                <c:pt idx="18">
                  <c:v>Munich</c:v>
                </c:pt>
                <c:pt idx="19">
                  <c:v>AGGREGATED</c:v>
                </c:pt>
              </c:strCache>
            </c:strRef>
          </c:cat>
          <c:val>
            <c:numRef>
              <c:extLst>
                <c:ext xmlns:c15="http://schemas.microsoft.com/office/drawing/2012/chart" uri="{02D57815-91ED-43cb-92C2-25804820EDAC}">
                  <c15:fullRef>
                    <c15:sqref>Aggregated!$AA$273:$AA$294</c15:sqref>
                  </c15:fullRef>
                </c:ext>
              </c:extLst>
              <c:f>(Aggregated!$AA$273:$AA$291,Aggregated!$AA$294)</c:f>
              <c:numCache>
                <c:formatCode>0.0%</c:formatCode>
                <c:ptCount val="20"/>
                <c:pt idx="0">
                  <c:v>1.0407993338884263E-2</c:v>
                </c:pt>
                <c:pt idx="1">
                  <c:v>5.388331475287997E-3</c:v>
                </c:pt>
                <c:pt idx="2">
                  <c:v>5.7655349135169766E-2</c:v>
                </c:pt>
                <c:pt idx="3">
                  <c:v>5.3116040440621702E-2</c:v>
                </c:pt>
                <c:pt idx="4">
                  <c:v>0.19733713742272943</c:v>
                </c:pt>
                <c:pt idx="5">
                  <c:v>1.9267822736030828E-3</c:v>
                </c:pt>
                <c:pt idx="6">
                  <c:v>1.4754703061600886E-3</c:v>
                </c:pt>
                <c:pt idx="7">
                  <c:v>1.0044977511244379E-2</c:v>
                </c:pt>
                <c:pt idx="8">
                  <c:v>6.2741846323935882E-2</c:v>
                </c:pt>
                <c:pt idx="9">
                  <c:v>5.9510185397116042E-3</c:v>
                </c:pt>
                <c:pt idx="10">
                  <c:v>1.905366783105748E-2</c:v>
                </c:pt>
                <c:pt idx="11">
                  <c:v>2.703433360367667E-4</c:v>
                </c:pt>
                <c:pt idx="12">
                  <c:v>0.10425467712733856</c:v>
                </c:pt>
                <c:pt idx="13">
                  <c:v>3.2608695652173911E-3</c:v>
                </c:pt>
                <c:pt idx="14">
                  <c:v>2.4493243243243243E-2</c:v>
                </c:pt>
                <c:pt idx="15">
                  <c:v>5.6274620146314009E-3</c:v>
                </c:pt>
                <c:pt idx="16">
                  <c:v>0.354222620113399</c:v>
                </c:pt>
                <c:pt idx="17">
                  <c:v>9.4855892010215249E-3</c:v>
                </c:pt>
                <c:pt idx="18">
                  <c:v>1.0968921389396709E-3</c:v>
                </c:pt>
                <c:pt idx="19">
                  <c:v>4.3477246752035077E-2</c:v>
                </c:pt>
              </c:numCache>
            </c:numRef>
          </c:val>
          <c:extLst>
            <c:ext xmlns:c16="http://schemas.microsoft.com/office/drawing/2014/chart" uri="{C3380CC4-5D6E-409C-BE32-E72D297353CC}">
              <c16:uniqueId val="{00000008-FB47-407F-9CE6-2C4AE1B02578}"/>
            </c:ext>
          </c:extLst>
        </c:ser>
        <c:ser>
          <c:idx val="7"/>
          <c:order val="5"/>
          <c:tx>
            <c:strRef>
              <c:f>Aggregated!$Z$272</c:f>
              <c:strCache>
                <c:ptCount val="1"/>
                <c:pt idx="0">
                  <c:v>7</c:v>
                </c:pt>
              </c:strCache>
            </c:strRef>
          </c:tx>
          <c:spPr>
            <a:solidFill>
              <a:schemeClr val="accent1">
                <a:shade val="90000"/>
              </a:schemeClr>
            </a:solidFill>
            <a:ln>
              <a:noFill/>
            </a:ln>
            <a:effectLst/>
          </c:spPr>
          <c:invertIfNegative val="0"/>
          <c:cat>
            <c:strRef>
              <c:extLst>
                <c:ext xmlns:c15="http://schemas.microsoft.com/office/drawing/2012/chart" uri="{02D57815-91ED-43cb-92C2-25804820EDAC}">
                  <c15:fullRef>
                    <c15:sqref>Aggregated!$R$273:$R$294</c15:sqref>
                  </c15:fullRef>
                </c:ext>
              </c:extLst>
              <c:f>(Aggregated!$R$273:$R$291,Aggregated!$R$294)</c:f>
              <c:strCache>
                <c:ptCount val="20"/>
                <c:pt idx="0">
                  <c:v>Rotterdam</c:v>
                </c:pt>
                <c:pt idx="1">
                  <c:v>Budapest</c:v>
                </c:pt>
                <c:pt idx="2">
                  <c:v>Milan</c:v>
                </c:pt>
                <c:pt idx="3">
                  <c:v>Rome</c:v>
                </c:pt>
                <c:pt idx="4">
                  <c:v>Hamburg</c:v>
                </c:pt>
                <c:pt idx="5">
                  <c:v>Berlin</c:v>
                </c:pt>
                <c:pt idx="6">
                  <c:v>Madrid</c:v>
                </c:pt>
                <c:pt idx="7">
                  <c:v>Barcelona</c:v>
                </c:pt>
                <c:pt idx="8">
                  <c:v>Bucharest</c:v>
                </c:pt>
                <c:pt idx="9">
                  <c:v>Lisbon</c:v>
                </c:pt>
                <c:pt idx="10">
                  <c:v>Stockholm</c:v>
                </c:pt>
                <c:pt idx="11">
                  <c:v>London</c:v>
                </c:pt>
                <c:pt idx="12">
                  <c:v>Prague</c:v>
                </c:pt>
                <c:pt idx="13">
                  <c:v>Sofia</c:v>
                </c:pt>
                <c:pt idx="14">
                  <c:v>Paris</c:v>
                </c:pt>
                <c:pt idx="15">
                  <c:v>Brussels</c:v>
                </c:pt>
                <c:pt idx="16">
                  <c:v>Amsterdam</c:v>
                </c:pt>
                <c:pt idx="17">
                  <c:v>Bremen</c:v>
                </c:pt>
                <c:pt idx="18">
                  <c:v>Munich</c:v>
                </c:pt>
                <c:pt idx="19">
                  <c:v>AGGREGATED</c:v>
                </c:pt>
              </c:strCache>
            </c:strRef>
          </c:cat>
          <c:val>
            <c:numRef>
              <c:extLst>
                <c:ext xmlns:c15="http://schemas.microsoft.com/office/drawing/2012/chart" uri="{02D57815-91ED-43cb-92C2-25804820EDAC}">
                  <c15:fullRef>
                    <c15:sqref>Aggregated!$Z$273:$Z$294</c15:sqref>
                  </c15:fullRef>
                </c:ext>
              </c:extLst>
              <c:f>(Aggregated!$Z$273:$Z$291,Aggregated!$Z$294)</c:f>
              <c:numCache>
                <c:formatCode>0.0%</c:formatCode>
                <c:ptCount val="20"/>
                <c:pt idx="0">
                  <c:v>2.1232306411323898E-2</c:v>
                </c:pt>
                <c:pt idx="1">
                  <c:v>4.645113340765515E-3</c:v>
                </c:pt>
                <c:pt idx="2">
                  <c:v>1.7680973734785395E-2</c:v>
                </c:pt>
                <c:pt idx="3">
                  <c:v>1.7956843217141995E-2</c:v>
                </c:pt>
                <c:pt idx="4">
                  <c:v>0</c:v>
                </c:pt>
                <c:pt idx="5">
                  <c:v>5.9087989723827873E-2</c:v>
                </c:pt>
                <c:pt idx="6">
                  <c:v>8.7052748063445221E-2</c:v>
                </c:pt>
                <c:pt idx="7">
                  <c:v>4.4977511244377807E-3</c:v>
                </c:pt>
                <c:pt idx="8">
                  <c:v>5.6384742951907131E-2</c:v>
                </c:pt>
                <c:pt idx="9">
                  <c:v>6.4087891966124969E-3</c:v>
                </c:pt>
                <c:pt idx="10">
                  <c:v>6.3512226103524926E-3</c:v>
                </c:pt>
                <c:pt idx="11">
                  <c:v>1.5409570154095702E-2</c:v>
                </c:pt>
                <c:pt idx="12">
                  <c:v>0.14061557030778515</c:v>
                </c:pt>
                <c:pt idx="13">
                  <c:v>2.0217391304347826E-2</c:v>
                </c:pt>
                <c:pt idx="14">
                  <c:v>1.6891891891891893E-2</c:v>
                </c:pt>
                <c:pt idx="15">
                  <c:v>5.1209904333145755E-2</c:v>
                </c:pt>
                <c:pt idx="16">
                  <c:v>6.2667860340196958E-3</c:v>
                </c:pt>
                <c:pt idx="17">
                  <c:v>2.1889821233126595E-3</c:v>
                </c:pt>
                <c:pt idx="18">
                  <c:v>2.8519195612431443E-2</c:v>
                </c:pt>
                <c:pt idx="19">
                  <c:v>3.4672171296620251E-2</c:v>
                </c:pt>
              </c:numCache>
            </c:numRef>
          </c:val>
          <c:extLst>
            <c:ext xmlns:c16="http://schemas.microsoft.com/office/drawing/2014/chart" uri="{C3380CC4-5D6E-409C-BE32-E72D297353CC}">
              <c16:uniqueId val="{00000007-FB47-407F-9CE6-2C4AE1B02578}"/>
            </c:ext>
          </c:extLst>
        </c:ser>
        <c:ser>
          <c:idx val="6"/>
          <c:order val="6"/>
          <c:tx>
            <c:strRef>
              <c:f>Aggregated!$Y$272</c:f>
              <c:strCache>
                <c:ptCount val="1"/>
                <c:pt idx="0">
                  <c:v>6</c:v>
                </c:pt>
              </c:strCache>
            </c:strRef>
          </c:tx>
          <c:spPr>
            <a:solidFill>
              <a:schemeClr val="accent1"/>
            </a:solidFill>
            <a:ln>
              <a:noFill/>
            </a:ln>
            <a:effectLst/>
          </c:spPr>
          <c:invertIfNegative val="0"/>
          <c:cat>
            <c:strRef>
              <c:extLst>
                <c:ext xmlns:c15="http://schemas.microsoft.com/office/drawing/2012/chart" uri="{02D57815-91ED-43cb-92C2-25804820EDAC}">
                  <c15:fullRef>
                    <c15:sqref>Aggregated!$R$273:$R$294</c15:sqref>
                  </c15:fullRef>
                </c:ext>
              </c:extLst>
              <c:f>(Aggregated!$R$273:$R$291,Aggregated!$R$294)</c:f>
              <c:strCache>
                <c:ptCount val="20"/>
                <c:pt idx="0">
                  <c:v>Rotterdam</c:v>
                </c:pt>
                <c:pt idx="1">
                  <c:v>Budapest</c:v>
                </c:pt>
                <c:pt idx="2">
                  <c:v>Milan</c:v>
                </c:pt>
                <c:pt idx="3">
                  <c:v>Rome</c:v>
                </c:pt>
                <c:pt idx="4">
                  <c:v>Hamburg</c:v>
                </c:pt>
                <c:pt idx="5">
                  <c:v>Berlin</c:v>
                </c:pt>
                <c:pt idx="6">
                  <c:v>Madrid</c:v>
                </c:pt>
                <c:pt idx="7">
                  <c:v>Barcelona</c:v>
                </c:pt>
                <c:pt idx="8">
                  <c:v>Bucharest</c:v>
                </c:pt>
                <c:pt idx="9">
                  <c:v>Lisbon</c:v>
                </c:pt>
                <c:pt idx="10">
                  <c:v>Stockholm</c:v>
                </c:pt>
                <c:pt idx="11">
                  <c:v>London</c:v>
                </c:pt>
                <c:pt idx="12">
                  <c:v>Prague</c:v>
                </c:pt>
                <c:pt idx="13">
                  <c:v>Sofia</c:v>
                </c:pt>
                <c:pt idx="14">
                  <c:v>Paris</c:v>
                </c:pt>
                <c:pt idx="15">
                  <c:v>Brussels</c:v>
                </c:pt>
                <c:pt idx="16">
                  <c:v>Amsterdam</c:v>
                </c:pt>
                <c:pt idx="17">
                  <c:v>Bremen</c:v>
                </c:pt>
                <c:pt idx="18">
                  <c:v>Munich</c:v>
                </c:pt>
                <c:pt idx="19">
                  <c:v>AGGREGATED</c:v>
                </c:pt>
              </c:strCache>
            </c:strRef>
          </c:cat>
          <c:val>
            <c:numRef>
              <c:extLst>
                <c:ext xmlns:c15="http://schemas.microsoft.com/office/drawing/2012/chart" uri="{02D57815-91ED-43cb-92C2-25804820EDAC}">
                  <c15:fullRef>
                    <c15:sqref>Aggregated!$Y$273:$Y$294</c15:sqref>
                  </c15:fullRef>
                </c:ext>
              </c:extLst>
              <c:f>(Aggregated!$Y$273:$Y$291,Aggregated!$Y$294)</c:f>
              <c:numCache>
                <c:formatCode>0.0%</c:formatCode>
                <c:ptCount val="20"/>
                <c:pt idx="0">
                  <c:v>2.2064945878434637E-2</c:v>
                </c:pt>
                <c:pt idx="1">
                  <c:v>2.489780750650316E-2</c:v>
                </c:pt>
                <c:pt idx="2">
                  <c:v>4.5483664317745039E-2</c:v>
                </c:pt>
                <c:pt idx="3">
                  <c:v>4.7381922438509132E-2</c:v>
                </c:pt>
                <c:pt idx="4">
                  <c:v>4.7551117451260103E-2</c:v>
                </c:pt>
                <c:pt idx="5">
                  <c:v>4.6563904945407839E-2</c:v>
                </c:pt>
                <c:pt idx="6">
                  <c:v>3.5288331488995447E-2</c:v>
                </c:pt>
                <c:pt idx="7">
                  <c:v>2.6986506746626688E-2</c:v>
                </c:pt>
                <c:pt idx="8">
                  <c:v>4.5605306799336651E-2</c:v>
                </c:pt>
                <c:pt idx="9">
                  <c:v>2.0828564888990615E-2</c:v>
                </c:pt>
                <c:pt idx="10">
                  <c:v>0</c:v>
                </c:pt>
                <c:pt idx="11">
                  <c:v>0.19762097864287645</c:v>
                </c:pt>
                <c:pt idx="12">
                  <c:v>1.5389257694628847E-2</c:v>
                </c:pt>
                <c:pt idx="13">
                  <c:v>4.6086956521739129E-2</c:v>
                </c:pt>
                <c:pt idx="14">
                  <c:v>1.2880067567567568E-2</c:v>
                </c:pt>
                <c:pt idx="15">
                  <c:v>3.5453010692177829E-2</c:v>
                </c:pt>
                <c:pt idx="16">
                  <c:v>1.0146225007460459E-2</c:v>
                </c:pt>
                <c:pt idx="17">
                  <c:v>0</c:v>
                </c:pt>
                <c:pt idx="18">
                  <c:v>1.8281535648994515E-3</c:v>
                </c:pt>
                <c:pt idx="19">
                  <c:v>3.6619784013248433E-2</c:v>
                </c:pt>
              </c:numCache>
            </c:numRef>
          </c:val>
          <c:extLst>
            <c:ext xmlns:c16="http://schemas.microsoft.com/office/drawing/2014/chart" uri="{C3380CC4-5D6E-409C-BE32-E72D297353CC}">
              <c16:uniqueId val="{00000006-FB47-407F-9CE6-2C4AE1B02578}"/>
            </c:ext>
          </c:extLst>
        </c:ser>
        <c:ser>
          <c:idx val="5"/>
          <c:order val="7"/>
          <c:tx>
            <c:strRef>
              <c:f>Aggregated!$X$272</c:f>
              <c:strCache>
                <c:ptCount val="1"/>
                <c:pt idx="0">
                  <c:v>5</c:v>
                </c:pt>
              </c:strCache>
            </c:strRef>
          </c:tx>
          <c:spPr>
            <a:solidFill>
              <a:schemeClr val="accent1">
                <a:tint val="90000"/>
              </a:schemeClr>
            </a:solidFill>
            <a:ln>
              <a:noFill/>
            </a:ln>
            <a:effectLst/>
          </c:spPr>
          <c:invertIfNegative val="0"/>
          <c:cat>
            <c:strRef>
              <c:extLst>
                <c:ext xmlns:c15="http://schemas.microsoft.com/office/drawing/2012/chart" uri="{02D57815-91ED-43cb-92C2-25804820EDAC}">
                  <c15:fullRef>
                    <c15:sqref>Aggregated!$R$273:$R$294</c15:sqref>
                  </c15:fullRef>
                </c:ext>
              </c:extLst>
              <c:f>(Aggregated!$R$273:$R$291,Aggregated!$R$294)</c:f>
              <c:strCache>
                <c:ptCount val="20"/>
                <c:pt idx="0">
                  <c:v>Rotterdam</c:v>
                </c:pt>
                <c:pt idx="1">
                  <c:v>Budapest</c:v>
                </c:pt>
                <c:pt idx="2">
                  <c:v>Milan</c:v>
                </c:pt>
                <c:pt idx="3">
                  <c:v>Rome</c:v>
                </c:pt>
                <c:pt idx="4">
                  <c:v>Hamburg</c:v>
                </c:pt>
                <c:pt idx="5">
                  <c:v>Berlin</c:v>
                </c:pt>
                <c:pt idx="6">
                  <c:v>Madrid</c:v>
                </c:pt>
                <c:pt idx="7">
                  <c:v>Barcelona</c:v>
                </c:pt>
                <c:pt idx="8">
                  <c:v>Bucharest</c:v>
                </c:pt>
                <c:pt idx="9">
                  <c:v>Lisbon</c:v>
                </c:pt>
                <c:pt idx="10">
                  <c:v>Stockholm</c:v>
                </c:pt>
                <c:pt idx="11">
                  <c:v>London</c:v>
                </c:pt>
                <c:pt idx="12">
                  <c:v>Prague</c:v>
                </c:pt>
                <c:pt idx="13">
                  <c:v>Sofia</c:v>
                </c:pt>
                <c:pt idx="14">
                  <c:v>Paris</c:v>
                </c:pt>
                <c:pt idx="15">
                  <c:v>Brussels</c:v>
                </c:pt>
                <c:pt idx="16">
                  <c:v>Amsterdam</c:v>
                </c:pt>
                <c:pt idx="17">
                  <c:v>Bremen</c:v>
                </c:pt>
                <c:pt idx="18">
                  <c:v>Munich</c:v>
                </c:pt>
                <c:pt idx="19">
                  <c:v>AGGREGATED</c:v>
                </c:pt>
              </c:strCache>
            </c:strRef>
          </c:cat>
          <c:val>
            <c:numRef>
              <c:extLst>
                <c:ext xmlns:c15="http://schemas.microsoft.com/office/drawing/2012/chart" uri="{02D57815-91ED-43cb-92C2-25804820EDAC}">
                  <c15:fullRef>
                    <c15:sqref>Aggregated!$X$273:$X$294</c15:sqref>
                  </c15:fullRef>
                </c:ext>
              </c:extLst>
              <c:f>(Aggregated!$X$273:$X$291,Aggregated!$X$294)</c:f>
              <c:numCache>
                <c:formatCode>0.0%</c:formatCode>
                <c:ptCount val="20"/>
                <c:pt idx="0">
                  <c:v>0.14363030807660282</c:v>
                </c:pt>
                <c:pt idx="1">
                  <c:v>0.12430323299888517</c:v>
                </c:pt>
                <c:pt idx="2">
                  <c:v>0.13452914798206278</c:v>
                </c:pt>
                <c:pt idx="3">
                  <c:v>0.34027463407273278</c:v>
                </c:pt>
                <c:pt idx="4">
                  <c:v>8.4165477888730383E-2</c:v>
                </c:pt>
                <c:pt idx="5">
                  <c:v>0.10340398201669879</c:v>
                </c:pt>
                <c:pt idx="6">
                  <c:v>4.6231402926349439E-2</c:v>
                </c:pt>
                <c:pt idx="7">
                  <c:v>0.35412293853073462</c:v>
                </c:pt>
                <c:pt idx="8">
                  <c:v>8.2918739635157543E-2</c:v>
                </c:pt>
                <c:pt idx="9">
                  <c:v>0.10116731517509728</c:v>
                </c:pt>
                <c:pt idx="10">
                  <c:v>0.20959034614163227</c:v>
                </c:pt>
                <c:pt idx="11">
                  <c:v>0.10462287104622871</c:v>
                </c:pt>
                <c:pt idx="12">
                  <c:v>2.972238986119493E-2</c:v>
                </c:pt>
                <c:pt idx="13">
                  <c:v>0.16391304347826086</c:v>
                </c:pt>
                <c:pt idx="14">
                  <c:v>0.12837837837837837</c:v>
                </c:pt>
                <c:pt idx="15">
                  <c:v>0.10016882386043895</c:v>
                </c:pt>
                <c:pt idx="16">
                  <c:v>8.7735004476275733E-2</c:v>
                </c:pt>
                <c:pt idx="17">
                  <c:v>6.0197008391098136E-2</c:v>
                </c:pt>
                <c:pt idx="18">
                  <c:v>0.56124314442413159</c:v>
                </c:pt>
                <c:pt idx="19">
                  <c:v>0.1546311198190003</c:v>
                </c:pt>
              </c:numCache>
            </c:numRef>
          </c:val>
          <c:extLst>
            <c:ext xmlns:c16="http://schemas.microsoft.com/office/drawing/2014/chart" uri="{C3380CC4-5D6E-409C-BE32-E72D297353CC}">
              <c16:uniqueId val="{00000005-FB47-407F-9CE6-2C4AE1B02578}"/>
            </c:ext>
          </c:extLst>
        </c:ser>
        <c:ser>
          <c:idx val="4"/>
          <c:order val="8"/>
          <c:tx>
            <c:strRef>
              <c:f>Aggregated!$W$272</c:f>
              <c:strCache>
                <c:ptCount val="1"/>
                <c:pt idx="0">
                  <c:v>4</c:v>
                </c:pt>
              </c:strCache>
            </c:strRef>
          </c:tx>
          <c:spPr>
            <a:solidFill>
              <a:schemeClr val="accent1">
                <a:tint val="80000"/>
              </a:schemeClr>
            </a:solidFill>
            <a:ln>
              <a:noFill/>
            </a:ln>
            <a:effectLst/>
          </c:spPr>
          <c:invertIfNegative val="0"/>
          <c:cat>
            <c:strRef>
              <c:extLst>
                <c:ext xmlns:c15="http://schemas.microsoft.com/office/drawing/2012/chart" uri="{02D57815-91ED-43cb-92C2-25804820EDAC}">
                  <c15:fullRef>
                    <c15:sqref>Aggregated!$R$273:$R$294</c15:sqref>
                  </c15:fullRef>
                </c:ext>
              </c:extLst>
              <c:f>(Aggregated!$R$273:$R$291,Aggregated!$R$294)</c:f>
              <c:strCache>
                <c:ptCount val="20"/>
                <c:pt idx="0">
                  <c:v>Rotterdam</c:v>
                </c:pt>
                <c:pt idx="1">
                  <c:v>Budapest</c:v>
                </c:pt>
                <c:pt idx="2">
                  <c:v>Milan</c:v>
                </c:pt>
                <c:pt idx="3">
                  <c:v>Rome</c:v>
                </c:pt>
                <c:pt idx="4">
                  <c:v>Hamburg</c:v>
                </c:pt>
                <c:pt idx="5">
                  <c:v>Berlin</c:v>
                </c:pt>
                <c:pt idx="6">
                  <c:v>Madrid</c:v>
                </c:pt>
                <c:pt idx="7">
                  <c:v>Barcelona</c:v>
                </c:pt>
                <c:pt idx="8">
                  <c:v>Bucharest</c:v>
                </c:pt>
                <c:pt idx="9">
                  <c:v>Lisbon</c:v>
                </c:pt>
                <c:pt idx="10">
                  <c:v>Stockholm</c:v>
                </c:pt>
                <c:pt idx="11">
                  <c:v>London</c:v>
                </c:pt>
                <c:pt idx="12">
                  <c:v>Prague</c:v>
                </c:pt>
                <c:pt idx="13">
                  <c:v>Sofia</c:v>
                </c:pt>
                <c:pt idx="14">
                  <c:v>Paris</c:v>
                </c:pt>
                <c:pt idx="15">
                  <c:v>Brussels</c:v>
                </c:pt>
                <c:pt idx="16">
                  <c:v>Amsterdam</c:v>
                </c:pt>
                <c:pt idx="17">
                  <c:v>Bremen</c:v>
                </c:pt>
                <c:pt idx="18">
                  <c:v>Munich</c:v>
                </c:pt>
                <c:pt idx="19">
                  <c:v>AGGREGATED</c:v>
                </c:pt>
              </c:strCache>
            </c:strRef>
          </c:cat>
          <c:val>
            <c:numRef>
              <c:extLst>
                <c:ext xmlns:c15="http://schemas.microsoft.com/office/drawing/2012/chart" uri="{02D57815-91ED-43cb-92C2-25804820EDAC}">
                  <c15:fullRef>
                    <c15:sqref>Aggregated!$W$273:$W$294</c15:sqref>
                  </c15:fullRef>
                </c:ext>
              </c:extLst>
              <c:f>(Aggregated!$W$273:$W$291,Aggregated!$W$294)</c:f>
              <c:numCache>
                <c:formatCode>0.0%</c:formatCode>
                <c:ptCount val="20"/>
                <c:pt idx="0">
                  <c:v>0.1115736885928393</c:v>
                </c:pt>
                <c:pt idx="1">
                  <c:v>0.12467484206614642</c:v>
                </c:pt>
                <c:pt idx="2">
                  <c:v>0.17065983344010249</c:v>
                </c:pt>
                <c:pt idx="3">
                  <c:v>0.10955183340878226</c:v>
                </c:pt>
                <c:pt idx="4">
                  <c:v>2.8530670470756064E-2</c:v>
                </c:pt>
                <c:pt idx="5">
                  <c:v>4.527938342967245E-2</c:v>
                </c:pt>
                <c:pt idx="6">
                  <c:v>0.15394073527603591</c:v>
                </c:pt>
                <c:pt idx="7">
                  <c:v>7.2863568215892058E-2</c:v>
                </c:pt>
                <c:pt idx="8">
                  <c:v>0.13405196241017137</c:v>
                </c:pt>
                <c:pt idx="9">
                  <c:v>0.19638361181048294</c:v>
                </c:pt>
                <c:pt idx="10">
                  <c:v>7.1451254366465544E-2</c:v>
                </c:pt>
                <c:pt idx="11">
                  <c:v>0.17004595836712624</c:v>
                </c:pt>
                <c:pt idx="12">
                  <c:v>0.25165962582981294</c:v>
                </c:pt>
                <c:pt idx="13">
                  <c:v>1.9782608695652175E-2</c:v>
                </c:pt>
                <c:pt idx="14">
                  <c:v>9.7550675675675672E-2</c:v>
                </c:pt>
                <c:pt idx="15">
                  <c:v>8.7225661226786724E-2</c:v>
                </c:pt>
                <c:pt idx="16">
                  <c:v>8.6541330945986272E-3</c:v>
                </c:pt>
                <c:pt idx="17">
                  <c:v>5.2900401313389273E-2</c:v>
                </c:pt>
                <c:pt idx="18">
                  <c:v>3.4003656307129801E-2</c:v>
                </c:pt>
                <c:pt idx="19">
                  <c:v>0.1173699064679402</c:v>
                </c:pt>
              </c:numCache>
            </c:numRef>
          </c:val>
          <c:extLst>
            <c:ext xmlns:c16="http://schemas.microsoft.com/office/drawing/2014/chart" uri="{C3380CC4-5D6E-409C-BE32-E72D297353CC}">
              <c16:uniqueId val="{00000004-FB47-407F-9CE6-2C4AE1B02578}"/>
            </c:ext>
          </c:extLst>
        </c:ser>
        <c:ser>
          <c:idx val="3"/>
          <c:order val="9"/>
          <c:tx>
            <c:strRef>
              <c:f>Aggregated!$V$272</c:f>
              <c:strCache>
                <c:ptCount val="1"/>
                <c:pt idx="0">
                  <c:v>3</c:v>
                </c:pt>
              </c:strCache>
            </c:strRef>
          </c:tx>
          <c:spPr>
            <a:solidFill>
              <a:schemeClr val="accent1">
                <a:tint val="70000"/>
              </a:schemeClr>
            </a:solidFill>
            <a:ln>
              <a:noFill/>
            </a:ln>
            <a:effectLst/>
          </c:spPr>
          <c:invertIfNegative val="0"/>
          <c:cat>
            <c:strRef>
              <c:extLst>
                <c:ext xmlns:c15="http://schemas.microsoft.com/office/drawing/2012/chart" uri="{02D57815-91ED-43cb-92C2-25804820EDAC}">
                  <c15:fullRef>
                    <c15:sqref>Aggregated!$R$273:$R$294</c15:sqref>
                  </c15:fullRef>
                </c:ext>
              </c:extLst>
              <c:f>(Aggregated!$R$273:$R$291,Aggregated!$R$294)</c:f>
              <c:strCache>
                <c:ptCount val="20"/>
                <c:pt idx="0">
                  <c:v>Rotterdam</c:v>
                </c:pt>
                <c:pt idx="1">
                  <c:v>Budapest</c:v>
                </c:pt>
                <c:pt idx="2">
                  <c:v>Milan</c:v>
                </c:pt>
                <c:pt idx="3">
                  <c:v>Rome</c:v>
                </c:pt>
                <c:pt idx="4">
                  <c:v>Hamburg</c:v>
                </c:pt>
                <c:pt idx="5">
                  <c:v>Berlin</c:v>
                </c:pt>
                <c:pt idx="6">
                  <c:v>Madrid</c:v>
                </c:pt>
                <c:pt idx="7">
                  <c:v>Barcelona</c:v>
                </c:pt>
                <c:pt idx="8">
                  <c:v>Bucharest</c:v>
                </c:pt>
                <c:pt idx="9">
                  <c:v>Lisbon</c:v>
                </c:pt>
                <c:pt idx="10">
                  <c:v>Stockholm</c:v>
                </c:pt>
                <c:pt idx="11">
                  <c:v>London</c:v>
                </c:pt>
                <c:pt idx="12">
                  <c:v>Prague</c:v>
                </c:pt>
                <c:pt idx="13">
                  <c:v>Sofia</c:v>
                </c:pt>
                <c:pt idx="14">
                  <c:v>Paris</c:v>
                </c:pt>
                <c:pt idx="15">
                  <c:v>Brussels</c:v>
                </c:pt>
                <c:pt idx="16">
                  <c:v>Amsterdam</c:v>
                </c:pt>
                <c:pt idx="17">
                  <c:v>Bremen</c:v>
                </c:pt>
                <c:pt idx="18">
                  <c:v>Munich</c:v>
                </c:pt>
                <c:pt idx="19">
                  <c:v>AGGREGATED</c:v>
                </c:pt>
              </c:strCache>
            </c:strRef>
          </c:cat>
          <c:val>
            <c:numRef>
              <c:extLst>
                <c:ext xmlns:c15="http://schemas.microsoft.com/office/drawing/2012/chart" uri="{02D57815-91ED-43cb-92C2-25804820EDAC}">
                  <c15:fullRef>
                    <c15:sqref>Aggregated!$V$273:$V$294</c15:sqref>
                  </c15:fullRef>
                </c:ext>
              </c:extLst>
              <c:f>(Aggregated!$V$273:$V$291,Aggregated!$V$294)</c:f>
              <c:numCache>
                <c:formatCode>0.0%</c:formatCode>
                <c:ptCount val="20"/>
                <c:pt idx="0">
                  <c:v>0.20566194837635304</c:v>
                </c:pt>
                <c:pt idx="1">
                  <c:v>0.21330360460795245</c:v>
                </c:pt>
                <c:pt idx="2">
                  <c:v>0.2156310057655349</c:v>
                </c:pt>
                <c:pt idx="3">
                  <c:v>7.5599818922589407E-2</c:v>
                </c:pt>
                <c:pt idx="4">
                  <c:v>0.2277698525915359</c:v>
                </c:pt>
                <c:pt idx="5">
                  <c:v>0.15221579961464354</c:v>
                </c:pt>
                <c:pt idx="6">
                  <c:v>0.360998401573835</c:v>
                </c:pt>
                <c:pt idx="7">
                  <c:v>5.6071964017991006E-2</c:v>
                </c:pt>
                <c:pt idx="8">
                  <c:v>9.3421779988944173E-2</c:v>
                </c:pt>
                <c:pt idx="9">
                  <c:v>0.15770199130235751</c:v>
                </c:pt>
                <c:pt idx="10">
                  <c:v>0.14703080342966021</c:v>
                </c:pt>
                <c:pt idx="11">
                  <c:v>0.17680454176804541</c:v>
                </c:pt>
                <c:pt idx="12">
                  <c:v>0.20413397706698852</c:v>
                </c:pt>
                <c:pt idx="13">
                  <c:v>2.326086956521739E-2</c:v>
                </c:pt>
                <c:pt idx="14">
                  <c:v>0.16110641891891891</c:v>
                </c:pt>
                <c:pt idx="15">
                  <c:v>0.15362971299943726</c:v>
                </c:pt>
                <c:pt idx="16">
                  <c:v>0.13428827215756492</c:v>
                </c:pt>
                <c:pt idx="17">
                  <c:v>0.1459321415541773</c:v>
                </c:pt>
                <c:pt idx="18">
                  <c:v>8.1535648994515542E-2</c:v>
                </c:pt>
                <c:pt idx="19">
                  <c:v>0.16426422223777201</c:v>
                </c:pt>
              </c:numCache>
            </c:numRef>
          </c:val>
          <c:extLst>
            <c:ext xmlns:c16="http://schemas.microsoft.com/office/drawing/2014/chart" uri="{C3380CC4-5D6E-409C-BE32-E72D297353CC}">
              <c16:uniqueId val="{00000003-FB47-407F-9CE6-2C4AE1B02578}"/>
            </c:ext>
          </c:extLst>
        </c:ser>
        <c:ser>
          <c:idx val="2"/>
          <c:order val="10"/>
          <c:tx>
            <c:strRef>
              <c:f>Aggregated!$U$272</c:f>
              <c:strCache>
                <c:ptCount val="1"/>
                <c:pt idx="0">
                  <c:v>2</c:v>
                </c:pt>
              </c:strCache>
            </c:strRef>
          </c:tx>
          <c:spPr>
            <a:solidFill>
              <a:schemeClr val="accent1">
                <a:tint val="60000"/>
              </a:schemeClr>
            </a:solidFill>
            <a:ln>
              <a:noFill/>
            </a:ln>
            <a:effectLst/>
          </c:spPr>
          <c:invertIfNegative val="0"/>
          <c:cat>
            <c:strRef>
              <c:extLst>
                <c:ext xmlns:c15="http://schemas.microsoft.com/office/drawing/2012/chart" uri="{02D57815-91ED-43cb-92C2-25804820EDAC}">
                  <c15:fullRef>
                    <c15:sqref>Aggregated!$R$273:$R$294</c15:sqref>
                  </c15:fullRef>
                </c:ext>
              </c:extLst>
              <c:f>(Aggregated!$R$273:$R$291,Aggregated!$R$294)</c:f>
              <c:strCache>
                <c:ptCount val="20"/>
                <c:pt idx="0">
                  <c:v>Rotterdam</c:v>
                </c:pt>
                <c:pt idx="1">
                  <c:v>Budapest</c:v>
                </c:pt>
                <c:pt idx="2">
                  <c:v>Milan</c:v>
                </c:pt>
                <c:pt idx="3">
                  <c:v>Rome</c:v>
                </c:pt>
                <c:pt idx="4">
                  <c:v>Hamburg</c:v>
                </c:pt>
                <c:pt idx="5">
                  <c:v>Berlin</c:v>
                </c:pt>
                <c:pt idx="6">
                  <c:v>Madrid</c:v>
                </c:pt>
                <c:pt idx="7">
                  <c:v>Barcelona</c:v>
                </c:pt>
                <c:pt idx="8">
                  <c:v>Bucharest</c:v>
                </c:pt>
                <c:pt idx="9">
                  <c:v>Lisbon</c:v>
                </c:pt>
                <c:pt idx="10">
                  <c:v>Stockholm</c:v>
                </c:pt>
                <c:pt idx="11">
                  <c:v>London</c:v>
                </c:pt>
                <c:pt idx="12">
                  <c:v>Prague</c:v>
                </c:pt>
                <c:pt idx="13">
                  <c:v>Sofia</c:v>
                </c:pt>
                <c:pt idx="14">
                  <c:v>Paris</c:v>
                </c:pt>
                <c:pt idx="15">
                  <c:v>Brussels</c:v>
                </c:pt>
                <c:pt idx="16">
                  <c:v>Amsterdam</c:v>
                </c:pt>
                <c:pt idx="17">
                  <c:v>Bremen</c:v>
                </c:pt>
                <c:pt idx="18">
                  <c:v>Munich</c:v>
                </c:pt>
                <c:pt idx="19">
                  <c:v>AGGREGATED</c:v>
                </c:pt>
              </c:strCache>
            </c:strRef>
          </c:cat>
          <c:val>
            <c:numRef>
              <c:extLst>
                <c:ext xmlns:c15="http://schemas.microsoft.com/office/drawing/2012/chart" uri="{02D57815-91ED-43cb-92C2-25804820EDAC}">
                  <c15:fullRef>
                    <c15:sqref>Aggregated!$U$273:$U$294</c15:sqref>
                  </c15:fullRef>
                </c:ext>
              </c:extLst>
              <c:f>(Aggregated!$U$273:$U$291,Aggregated!$U$294)</c:f>
              <c:numCache>
                <c:formatCode>0.0%</c:formatCode>
                <c:ptCount val="20"/>
                <c:pt idx="0">
                  <c:v>0.1482098251457119</c:v>
                </c:pt>
                <c:pt idx="1">
                  <c:v>0.1109253065774805</c:v>
                </c:pt>
                <c:pt idx="2">
                  <c:v>0.21229980781550289</c:v>
                </c:pt>
                <c:pt idx="3">
                  <c:v>0.11226799456767768</c:v>
                </c:pt>
                <c:pt idx="4">
                  <c:v>0.30908226343319067</c:v>
                </c:pt>
                <c:pt idx="5">
                  <c:v>0.39017341040462428</c:v>
                </c:pt>
                <c:pt idx="6">
                  <c:v>0.21750891429976638</c:v>
                </c:pt>
                <c:pt idx="7">
                  <c:v>0.20344827586206896</c:v>
                </c:pt>
                <c:pt idx="8">
                  <c:v>7.2692095080154784E-2</c:v>
                </c:pt>
                <c:pt idx="9">
                  <c:v>0.15541313801785306</c:v>
                </c:pt>
                <c:pt idx="10">
                  <c:v>0.39472848523340742</c:v>
                </c:pt>
                <c:pt idx="11">
                  <c:v>0.13760475804271424</c:v>
                </c:pt>
                <c:pt idx="12">
                  <c:v>0.17214846107423054</c:v>
                </c:pt>
                <c:pt idx="13">
                  <c:v>0.12217391304347826</c:v>
                </c:pt>
                <c:pt idx="14">
                  <c:v>0.28716216216216217</c:v>
                </c:pt>
                <c:pt idx="15">
                  <c:v>0.44682048396173324</c:v>
                </c:pt>
                <c:pt idx="16">
                  <c:v>1.1936735302894659E-3</c:v>
                </c:pt>
                <c:pt idx="17">
                  <c:v>0.70083910981393649</c:v>
                </c:pt>
                <c:pt idx="18">
                  <c:v>0.1619744058500914</c:v>
                </c:pt>
                <c:pt idx="19">
                  <c:v>0.21139178503953537</c:v>
                </c:pt>
              </c:numCache>
            </c:numRef>
          </c:val>
          <c:extLst>
            <c:ext xmlns:c16="http://schemas.microsoft.com/office/drawing/2014/chart" uri="{C3380CC4-5D6E-409C-BE32-E72D297353CC}">
              <c16:uniqueId val="{00000002-FB47-407F-9CE6-2C4AE1B02578}"/>
            </c:ext>
          </c:extLst>
        </c:ser>
        <c:ser>
          <c:idx val="1"/>
          <c:order val="11"/>
          <c:tx>
            <c:strRef>
              <c:f>Aggregated!$T$272</c:f>
              <c:strCache>
                <c:ptCount val="1"/>
                <c:pt idx="0">
                  <c:v>1</c:v>
                </c:pt>
              </c:strCache>
            </c:strRef>
          </c:tx>
          <c:spPr>
            <a:solidFill>
              <a:schemeClr val="accent1">
                <a:tint val="50000"/>
              </a:schemeClr>
            </a:solidFill>
            <a:ln>
              <a:noFill/>
            </a:ln>
            <a:effectLst/>
          </c:spPr>
          <c:invertIfNegative val="0"/>
          <c:cat>
            <c:strRef>
              <c:extLst>
                <c:ext xmlns:c15="http://schemas.microsoft.com/office/drawing/2012/chart" uri="{02D57815-91ED-43cb-92C2-25804820EDAC}">
                  <c15:fullRef>
                    <c15:sqref>Aggregated!$R$273:$R$294</c15:sqref>
                  </c15:fullRef>
                </c:ext>
              </c:extLst>
              <c:f>(Aggregated!$R$273:$R$291,Aggregated!$R$294)</c:f>
              <c:strCache>
                <c:ptCount val="20"/>
                <c:pt idx="0">
                  <c:v>Rotterdam</c:v>
                </c:pt>
                <c:pt idx="1">
                  <c:v>Budapest</c:v>
                </c:pt>
                <c:pt idx="2">
                  <c:v>Milan</c:v>
                </c:pt>
                <c:pt idx="3">
                  <c:v>Rome</c:v>
                </c:pt>
                <c:pt idx="4">
                  <c:v>Hamburg</c:v>
                </c:pt>
                <c:pt idx="5">
                  <c:v>Berlin</c:v>
                </c:pt>
                <c:pt idx="6">
                  <c:v>Madrid</c:v>
                </c:pt>
                <c:pt idx="7">
                  <c:v>Barcelona</c:v>
                </c:pt>
                <c:pt idx="8">
                  <c:v>Bucharest</c:v>
                </c:pt>
                <c:pt idx="9">
                  <c:v>Lisbon</c:v>
                </c:pt>
                <c:pt idx="10">
                  <c:v>Stockholm</c:v>
                </c:pt>
                <c:pt idx="11">
                  <c:v>London</c:v>
                </c:pt>
                <c:pt idx="12">
                  <c:v>Prague</c:v>
                </c:pt>
                <c:pt idx="13">
                  <c:v>Sofia</c:v>
                </c:pt>
                <c:pt idx="14">
                  <c:v>Paris</c:v>
                </c:pt>
                <c:pt idx="15">
                  <c:v>Brussels</c:v>
                </c:pt>
                <c:pt idx="16">
                  <c:v>Amsterdam</c:v>
                </c:pt>
                <c:pt idx="17">
                  <c:v>Bremen</c:v>
                </c:pt>
                <c:pt idx="18">
                  <c:v>Munich</c:v>
                </c:pt>
                <c:pt idx="19">
                  <c:v>AGGREGATED</c:v>
                </c:pt>
              </c:strCache>
            </c:strRef>
          </c:cat>
          <c:val>
            <c:numRef>
              <c:extLst>
                <c:ext xmlns:c15="http://schemas.microsoft.com/office/drawing/2012/chart" uri="{02D57815-91ED-43cb-92C2-25804820EDAC}">
                  <c15:fullRef>
                    <c15:sqref>Aggregated!$T$273:$T$294</c15:sqref>
                  </c15:fullRef>
                </c:ext>
              </c:extLst>
              <c:f>(Aggregated!$T$273:$T$291,Aggregated!$T$294)</c:f>
              <c:numCache>
                <c:formatCode>0.0%</c:formatCode>
                <c:ptCount val="20"/>
                <c:pt idx="0">
                  <c:v>0.30474604496253122</c:v>
                </c:pt>
                <c:pt idx="1">
                  <c:v>2.3597175771088816E-2</c:v>
                </c:pt>
                <c:pt idx="2">
                  <c:v>3.6258808456117876E-2</c:v>
                </c:pt>
                <c:pt idx="3">
                  <c:v>6.5489663497811976E-2</c:v>
                </c:pt>
                <c:pt idx="4">
                  <c:v>7.5130765572990962E-2</c:v>
                </c:pt>
                <c:pt idx="5">
                  <c:v>0.19428387925497753</c:v>
                </c:pt>
                <c:pt idx="6">
                  <c:v>1.549243821468093E-2</c:v>
                </c:pt>
                <c:pt idx="7">
                  <c:v>0.11184407796101949</c:v>
                </c:pt>
                <c:pt idx="8">
                  <c:v>4.1459369817578771E-2</c:v>
                </c:pt>
                <c:pt idx="9">
                  <c:v>7.9194323643854425E-2</c:v>
                </c:pt>
                <c:pt idx="10">
                  <c:v>0.14988885360431883</c:v>
                </c:pt>
                <c:pt idx="11">
                  <c:v>6.0827250608272508E-2</c:v>
                </c:pt>
                <c:pt idx="12">
                  <c:v>8.4490042245021126E-3</c:v>
                </c:pt>
                <c:pt idx="13">
                  <c:v>6.282608695652174E-2</c:v>
                </c:pt>
                <c:pt idx="14">
                  <c:v>0.19510135135135134</c:v>
                </c:pt>
                <c:pt idx="15">
                  <c:v>0.11705120990433314</c:v>
                </c:pt>
                <c:pt idx="16">
                  <c:v>4.6553267681289166E-2</c:v>
                </c:pt>
                <c:pt idx="17">
                  <c:v>1.6417365924844947E-2</c:v>
                </c:pt>
                <c:pt idx="18">
                  <c:v>4.3510054844606946E-2</c:v>
                </c:pt>
                <c:pt idx="19">
                  <c:v>7.5128868985142164E-2</c:v>
                </c:pt>
              </c:numCache>
            </c:numRef>
          </c:val>
          <c:extLst>
            <c:ext xmlns:c16="http://schemas.microsoft.com/office/drawing/2014/chart" uri="{C3380CC4-5D6E-409C-BE32-E72D297353CC}">
              <c16:uniqueId val="{00000001-FB47-407F-9CE6-2C4AE1B02578}"/>
            </c:ext>
          </c:extLst>
        </c:ser>
        <c:ser>
          <c:idx val="0"/>
          <c:order val="12"/>
          <c:tx>
            <c:strRef>
              <c:f>Aggregated!$S$272</c:f>
              <c:strCache>
                <c:ptCount val="1"/>
                <c:pt idx="0">
                  <c:v>0</c:v>
                </c:pt>
              </c:strCache>
            </c:strRef>
          </c:tx>
          <c:spPr>
            <a:solidFill>
              <a:schemeClr val="accent1">
                <a:tint val="40000"/>
              </a:schemeClr>
            </a:solidFill>
            <a:ln>
              <a:noFill/>
            </a:ln>
            <a:effectLst/>
          </c:spPr>
          <c:invertIfNegative val="0"/>
          <c:cat>
            <c:strRef>
              <c:extLst>
                <c:ext xmlns:c15="http://schemas.microsoft.com/office/drawing/2012/chart" uri="{02D57815-91ED-43cb-92C2-25804820EDAC}">
                  <c15:fullRef>
                    <c15:sqref>Aggregated!$R$273:$R$294</c15:sqref>
                  </c15:fullRef>
                </c:ext>
              </c:extLst>
              <c:f>(Aggregated!$R$273:$R$291,Aggregated!$R$294)</c:f>
              <c:strCache>
                <c:ptCount val="20"/>
                <c:pt idx="0">
                  <c:v>Rotterdam</c:v>
                </c:pt>
                <c:pt idx="1">
                  <c:v>Budapest</c:v>
                </c:pt>
                <c:pt idx="2">
                  <c:v>Milan</c:v>
                </c:pt>
                <c:pt idx="3">
                  <c:v>Rome</c:v>
                </c:pt>
                <c:pt idx="4">
                  <c:v>Hamburg</c:v>
                </c:pt>
                <c:pt idx="5">
                  <c:v>Berlin</c:v>
                </c:pt>
                <c:pt idx="6">
                  <c:v>Madrid</c:v>
                </c:pt>
                <c:pt idx="7">
                  <c:v>Barcelona</c:v>
                </c:pt>
                <c:pt idx="8">
                  <c:v>Bucharest</c:v>
                </c:pt>
                <c:pt idx="9">
                  <c:v>Lisbon</c:v>
                </c:pt>
                <c:pt idx="10">
                  <c:v>Stockholm</c:v>
                </c:pt>
                <c:pt idx="11">
                  <c:v>London</c:v>
                </c:pt>
                <c:pt idx="12">
                  <c:v>Prague</c:v>
                </c:pt>
                <c:pt idx="13">
                  <c:v>Sofia</c:v>
                </c:pt>
                <c:pt idx="14">
                  <c:v>Paris</c:v>
                </c:pt>
                <c:pt idx="15">
                  <c:v>Brussels</c:v>
                </c:pt>
                <c:pt idx="16">
                  <c:v>Amsterdam</c:v>
                </c:pt>
                <c:pt idx="17">
                  <c:v>Bremen</c:v>
                </c:pt>
                <c:pt idx="18">
                  <c:v>Munich</c:v>
                </c:pt>
                <c:pt idx="19">
                  <c:v>AGGREGATED</c:v>
                </c:pt>
              </c:strCache>
            </c:strRef>
          </c:cat>
          <c:val>
            <c:numRef>
              <c:extLst>
                <c:ext xmlns:c15="http://schemas.microsoft.com/office/drawing/2012/chart" uri="{02D57815-91ED-43cb-92C2-25804820EDAC}">
                  <c15:fullRef>
                    <c15:sqref>Aggregated!$S$273:$S$294</c15:sqref>
                  </c15:fullRef>
                </c:ext>
              </c:extLst>
              <c:f>(Aggregated!$S$273:$S$291,Aggregated!$S$294)</c:f>
              <c:numCache>
                <c:formatCode>0.0%</c:formatCode>
                <c:ptCount val="20"/>
                <c:pt idx="0">
                  <c:v>2.4146544546211492E-2</c:v>
                </c:pt>
                <c:pt idx="1">
                  <c:v>0</c:v>
                </c:pt>
                <c:pt idx="2">
                  <c:v>0</c:v>
                </c:pt>
                <c:pt idx="3">
                  <c:v>0</c:v>
                </c:pt>
                <c:pt idx="4">
                  <c:v>0</c:v>
                </c:pt>
                <c:pt idx="5">
                  <c:v>0</c:v>
                </c:pt>
                <c:pt idx="6">
                  <c:v>3.6886757654002213E-3</c:v>
                </c:pt>
                <c:pt idx="7">
                  <c:v>0</c:v>
                </c:pt>
                <c:pt idx="8">
                  <c:v>9.6738529574350463E-3</c:v>
                </c:pt>
                <c:pt idx="9">
                  <c:v>4.5777065690089267E-3</c:v>
                </c:pt>
                <c:pt idx="10">
                  <c:v>0</c:v>
                </c:pt>
                <c:pt idx="11">
                  <c:v>5.8123817247904837E-2</c:v>
                </c:pt>
                <c:pt idx="12">
                  <c:v>1.8105009052504525E-3</c:v>
                </c:pt>
                <c:pt idx="13">
                  <c:v>0</c:v>
                </c:pt>
                <c:pt idx="14">
                  <c:v>0</c:v>
                </c:pt>
                <c:pt idx="15">
                  <c:v>0</c:v>
                </c:pt>
                <c:pt idx="16">
                  <c:v>0</c:v>
                </c:pt>
                <c:pt idx="17">
                  <c:v>0</c:v>
                </c:pt>
                <c:pt idx="18">
                  <c:v>1.7550274223034734E-2</c:v>
                </c:pt>
                <c:pt idx="19">
                  <c:v>4.8748629673687404E-3</c:v>
                </c:pt>
              </c:numCache>
            </c:numRef>
          </c:val>
          <c:extLst>
            <c:ext xmlns:c16="http://schemas.microsoft.com/office/drawing/2014/chart" uri="{C3380CC4-5D6E-409C-BE32-E72D297353CC}">
              <c16:uniqueId val="{00000000-FB47-407F-9CE6-2C4AE1B02578}"/>
            </c:ext>
          </c:extLst>
        </c:ser>
        <c:dLbls>
          <c:showLegendKey val="0"/>
          <c:showVal val="0"/>
          <c:showCatName val="0"/>
          <c:showSerName val="0"/>
          <c:showPercent val="0"/>
          <c:showBubbleSize val="0"/>
        </c:dLbls>
        <c:gapWidth val="55"/>
        <c:overlap val="100"/>
        <c:axId val="188157440"/>
        <c:axId val="188158688"/>
      </c:barChart>
      <c:catAx>
        <c:axId val="1881574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cs-CZ"/>
          </a:p>
        </c:txPr>
        <c:crossAx val="188158688"/>
        <c:crosses val="autoZero"/>
        <c:auto val="1"/>
        <c:lblAlgn val="ctr"/>
        <c:lblOffset val="100"/>
        <c:noMultiLvlLbl val="0"/>
      </c:catAx>
      <c:valAx>
        <c:axId val="188158688"/>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cs-CZ"/>
          </a:p>
        </c:txPr>
        <c:crossAx val="188157440"/>
        <c:crosses val="autoZero"/>
        <c:crossBetween val="between"/>
      </c:valAx>
      <c:spPr>
        <a:noFill/>
        <a:ln>
          <a:noFill/>
        </a:ln>
        <a:effectLst/>
      </c:spPr>
    </c:plotArea>
    <c:legend>
      <c:legendPos val="r"/>
      <c:layout>
        <c:manualLayout>
          <c:xMode val="edge"/>
          <c:yMode val="edge"/>
          <c:x val="0.85886490689466077"/>
          <c:y val="0.10466881177569176"/>
          <c:w val="0.12232177716211581"/>
          <c:h val="0.834414275267729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cs-CZ"/>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cs-CZ"/>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5087-440A-9746-A01360DB3804}"/>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5087-440A-9746-A01360DB3804}"/>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5087-440A-9746-A01360DB380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cs-CZ"/>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Analysis!$B$76:$B$78</c:f>
              <c:strCache>
                <c:ptCount val="3"/>
                <c:pt idx="0">
                  <c:v>1. Deliveries on behalf of shippers/industries/producers</c:v>
                </c:pt>
                <c:pt idx="1">
                  <c:v>2. Deliveries on behalf of other logistic operators</c:v>
                </c:pt>
                <c:pt idx="2">
                  <c:v>3. Deliveries on own account</c:v>
                </c:pt>
              </c:strCache>
            </c:strRef>
          </c:cat>
          <c:val>
            <c:numRef>
              <c:f>Analysis!$D$76:$D$78</c:f>
              <c:numCache>
                <c:formatCode>0.00%</c:formatCode>
                <c:ptCount val="3"/>
                <c:pt idx="0">
                  <c:v>0.3081761006289308</c:v>
                </c:pt>
                <c:pt idx="1">
                  <c:v>0.19622641509433963</c:v>
                </c:pt>
                <c:pt idx="2">
                  <c:v>0.49559748427672956</c:v>
                </c:pt>
              </c:numCache>
            </c:numRef>
          </c:val>
          <c:extLst>
            <c:ext xmlns:c16="http://schemas.microsoft.com/office/drawing/2014/chart" uri="{C3380CC4-5D6E-409C-BE32-E72D297353CC}">
              <c16:uniqueId val="{00000006-5087-440A-9746-A01360DB3804}"/>
            </c:ext>
          </c:extLst>
        </c:ser>
        <c:dLbls>
          <c:showLegendKey val="0"/>
          <c:showVal val="0"/>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cs-CZ"/>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cs-CZ"/>
    </a:p>
  </c:txPr>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Aggregated!$I$432</c:f>
              <c:strCache>
                <c:ptCount val="1"/>
                <c:pt idx="0">
                  <c:v>% HGV</c:v>
                </c:pt>
              </c:strCache>
            </c:strRef>
          </c:tx>
          <c:spPr>
            <a:solidFill>
              <a:schemeClr val="accent1"/>
            </a:solidFill>
            <a:ln>
              <a:noFill/>
            </a:ln>
            <a:effectLst/>
          </c:spPr>
          <c:invertIfNegative val="0"/>
          <c:cat>
            <c:strRef>
              <c:f>Aggregated!$H$433:$H$454</c:f>
              <c:strCache>
                <c:ptCount val="22"/>
                <c:pt idx="0">
                  <c:v>Rotterdam</c:v>
                </c:pt>
                <c:pt idx="1">
                  <c:v>Budapest</c:v>
                </c:pt>
                <c:pt idx="2">
                  <c:v>Milan</c:v>
                </c:pt>
                <c:pt idx="3">
                  <c:v>Rome</c:v>
                </c:pt>
                <c:pt idx="4">
                  <c:v>Hamburg</c:v>
                </c:pt>
                <c:pt idx="5">
                  <c:v>Berlin</c:v>
                </c:pt>
                <c:pt idx="6">
                  <c:v>Madrid</c:v>
                </c:pt>
                <c:pt idx="7">
                  <c:v>Barcelona</c:v>
                </c:pt>
                <c:pt idx="8">
                  <c:v>Bucharest</c:v>
                </c:pt>
                <c:pt idx="9">
                  <c:v>Lisbon</c:v>
                </c:pt>
                <c:pt idx="10">
                  <c:v>Stockholm</c:v>
                </c:pt>
                <c:pt idx="11">
                  <c:v>London</c:v>
                </c:pt>
                <c:pt idx="12">
                  <c:v>Prague</c:v>
                </c:pt>
                <c:pt idx="13">
                  <c:v>Sofia</c:v>
                </c:pt>
                <c:pt idx="14">
                  <c:v>Paris</c:v>
                </c:pt>
                <c:pt idx="15">
                  <c:v>Brussels</c:v>
                </c:pt>
                <c:pt idx="16">
                  <c:v>Amsterdam</c:v>
                </c:pt>
                <c:pt idx="17">
                  <c:v>Bremen</c:v>
                </c:pt>
                <c:pt idx="18">
                  <c:v>Munich</c:v>
                </c:pt>
                <c:pt idx="19">
                  <c:v>Goteborg</c:v>
                </c:pt>
                <c:pt idx="20">
                  <c:v>Antwerp</c:v>
                </c:pt>
                <c:pt idx="21">
                  <c:v>AGGREGATED</c:v>
                </c:pt>
              </c:strCache>
            </c:strRef>
          </c:cat>
          <c:val>
            <c:numRef>
              <c:f>Aggregated!$I$433:$I$454</c:f>
              <c:numCache>
                <c:formatCode>0.0%</c:formatCode>
                <c:ptCount val="22"/>
                <c:pt idx="0">
                  <c:v>0.41399429147078576</c:v>
                </c:pt>
                <c:pt idx="1">
                  <c:v>0.19956310095120147</c:v>
                </c:pt>
                <c:pt idx="2">
                  <c:v>0.3322483684009499</c:v>
                </c:pt>
                <c:pt idx="3">
                  <c:v>0.23501216724430352</c:v>
                </c:pt>
                <c:pt idx="4">
                  <c:v>0.32917507931929624</c:v>
                </c:pt>
                <c:pt idx="5">
                  <c:v>0.38541514558570134</c:v>
                </c:pt>
                <c:pt idx="6">
                  <c:v>0.31562054851331617</c:v>
                </c:pt>
                <c:pt idx="7">
                  <c:v>0.57902448071216617</c:v>
                </c:pt>
                <c:pt idx="8">
                  <c:v>0.13277668268698367</c:v>
                </c:pt>
                <c:pt idx="9">
                  <c:v>0.14136000694323902</c:v>
                </c:pt>
                <c:pt idx="10">
                  <c:v>0.24201136765385767</c:v>
                </c:pt>
                <c:pt idx="11">
                  <c:v>0.55868873672292019</c:v>
                </c:pt>
                <c:pt idx="12">
                  <c:v>0.15696552246149187</c:v>
                </c:pt>
                <c:pt idx="13">
                  <c:v>0.15895774880343291</c:v>
                </c:pt>
                <c:pt idx="14">
                  <c:v>0.44821911739109799</c:v>
                </c:pt>
                <c:pt idx="15">
                  <c:v>6.3873490397941005E-2</c:v>
                </c:pt>
                <c:pt idx="16">
                  <c:v>0.33563925185754545</c:v>
                </c:pt>
                <c:pt idx="17">
                  <c:v>0.57019133319001258</c:v>
                </c:pt>
                <c:pt idx="18">
                  <c:v>0.44544241080518543</c:v>
                </c:pt>
                <c:pt idx="19">
                  <c:v>0.24846571979659829</c:v>
                </c:pt>
                <c:pt idx="20">
                  <c:v>0.31117397454031115</c:v>
                </c:pt>
                <c:pt idx="21">
                  <c:v>0.31564581557630589</c:v>
                </c:pt>
              </c:numCache>
            </c:numRef>
          </c:val>
          <c:extLst>
            <c:ext xmlns:c16="http://schemas.microsoft.com/office/drawing/2014/chart" uri="{C3380CC4-5D6E-409C-BE32-E72D297353CC}">
              <c16:uniqueId val="{00000000-9B7E-4686-8A1B-44F38A409AB6}"/>
            </c:ext>
          </c:extLst>
        </c:ser>
        <c:ser>
          <c:idx val="1"/>
          <c:order val="1"/>
          <c:tx>
            <c:strRef>
              <c:f>Aggregated!$J$432</c:f>
              <c:strCache>
                <c:ptCount val="1"/>
                <c:pt idx="0">
                  <c:v>% LGV</c:v>
                </c:pt>
              </c:strCache>
            </c:strRef>
          </c:tx>
          <c:spPr>
            <a:solidFill>
              <a:schemeClr val="accent2"/>
            </a:solidFill>
            <a:ln>
              <a:noFill/>
            </a:ln>
            <a:effectLst/>
          </c:spPr>
          <c:invertIfNegative val="0"/>
          <c:cat>
            <c:strRef>
              <c:f>Aggregated!$H$433:$H$454</c:f>
              <c:strCache>
                <c:ptCount val="22"/>
                <c:pt idx="0">
                  <c:v>Rotterdam</c:v>
                </c:pt>
                <c:pt idx="1">
                  <c:v>Budapest</c:v>
                </c:pt>
                <c:pt idx="2">
                  <c:v>Milan</c:v>
                </c:pt>
                <c:pt idx="3">
                  <c:v>Rome</c:v>
                </c:pt>
                <c:pt idx="4">
                  <c:v>Hamburg</c:v>
                </c:pt>
                <c:pt idx="5">
                  <c:v>Berlin</c:v>
                </c:pt>
                <c:pt idx="6">
                  <c:v>Madrid</c:v>
                </c:pt>
                <c:pt idx="7">
                  <c:v>Barcelona</c:v>
                </c:pt>
                <c:pt idx="8">
                  <c:v>Bucharest</c:v>
                </c:pt>
                <c:pt idx="9">
                  <c:v>Lisbon</c:v>
                </c:pt>
                <c:pt idx="10">
                  <c:v>Stockholm</c:v>
                </c:pt>
                <c:pt idx="11">
                  <c:v>London</c:v>
                </c:pt>
                <c:pt idx="12">
                  <c:v>Prague</c:v>
                </c:pt>
                <c:pt idx="13">
                  <c:v>Sofia</c:v>
                </c:pt>
                <c:pt idx="14">
                  <c:v>Paris</c:v>
                </c:pt>
                <c:pt idx="15">
                  <c:v>Brussels</c:v>
                </c:pt>
                <c:pt idx="16">
                  <c:v>Amsterdam</c:v>
                </c:pt>
                <c:pt idx="17">
                  <c:v>Bremen</c:v>
                </c:pt>
                <c:pt idx="18">
                  <c:v>Munich</c:v>
                </c:pt>
                <c:pt idx="19">
                  <c:v>Goteborg</c:v>
                </c:pt>
                <c:pt idx="20">
                  <c:v>Antwerp</c:v>
                </c:pt>
                <c:pt idx="21">
                  <c:v>AGGREGATED</c:v>
                </c:pt>
              </c:strCache>
            </c:strRef>
          </c:cat>
          <c:val>
            <c:numRef>
              <c:f>Aggregated!$J$433:$J$454</c:f>
              <c:numCache>
                <c:formatCode>0.0%</c:formatCode>
                <c:ptCount val="22"/>
                <c:pt idx="0">
                  <c:v>0.56501846877098727</c:v>
                </c:pt>
                <c:pt idx="1">
                  <c:v>0.80043689904879856</c:v>
                </c:pt>
                <c:pt idx="2">
                  <c:v>0.66775163159905015</c:v>
                </c:pt>
                <c:pt idx="3">
                  <c:v>0.76498783275569648</c:v>
                </c:pt>
                <c:pt idx="4">
                  <c:v>0.67082492068070376</c:v>
                </c:pt>
                <c:pt idx="5">
                  <c:v>0.5970620016938758</c:v>
                </c:pt>
                <c:pt idx="6">
                  <c:v>0.68437945148668389</c:v>
                </c:pt>
                <c:pt idx="7">
                  <c:v>0.42097551928783383</c:v>
                </c:pt>
                <c:pt idx="8">
                  <c:v>0.86722331731301627</c:v>
                </c:pt>
                <c:pt idx="9">
                  <c:v>0.85863999305676098</c:v>
                </c:pt>
                <c:pt idx="10">
                  <c:v>0.75798863234614233</c:v>
                </c:pt>
                <c:pt idx="11">
                  <c:v>0.43079743354720429</c:v>
                </c:pt>
                <c:pt idx="12">
                  <c:v>0.84303447753850813</c:v>
                </c:pt>
                <c:pt idx="13">
                  <c:v>0.84104225119656706</c:v>
                </c:pt>
                <c:pt idx="14">
                  <c:v>0.55178088260890201</c:v>
                </c:pt>
                <c:pt idx="15">
                  <c:v>0.93612650960205901</c:v>
                </c:pt>
                <c:pt idx="16">
                  <c:v>0.66436074814245449</c:v>
                </c:pt>
                <c:pt idx="17">
                  <c:v>0.42980866680998742</c:v>
                </c:pt>
                <c:pt idx="18">
                  <c:v>0.55365263229338701</c:v>
                </c:pt>
                <c:pt idx="19">
                  <c:v>0.75153428020340174</c:v>
                </c:pt>
                <c:pt idx="20">
                  <c:v>0.68882602545968885</c:v>
                </c:pt>
                <c:pt idx="21">
                  <c:v>0.68236200723403273</c:v>
                </c:pt>
              </c:numCache>
            </c:numRef>
          </c:val>
          <c:extLst>
            <c:ext xmlns:c16="http://schemas.microsoft.com/office/drawing/2014/chart" uri="{C3380CC4-5D6E-409C-BE32-E72D297353CC}">
              <c16:uniqueId val="{00000001-9B7E-4686-8A1B-44F38A409AB6}"/>
            </c:ext>
          </c:extLst>
        </c:ser>
        <c:ser>
          <c:idx val="2"/>
          <c:order val="2"/>
          <c:tx>
            <c:strRef>
              <c:f>Aggregated!$K$432</c:f>
              <c:strCache>
                <c:ptCount val="1"/>
                <c:pt idx="0">
                  <c:v>Don't know</c:v>
                </c:pt>
              </c:strCache>
            </c:strRef>
          </c:tx>
          <c:spPr>
            <a:solidFill>
              <a:schemeClr val="accent3"/>
            </a:solidFill>
            <a:ln>
              <a:noFill/>
            </a:ln>
            <a:effectLst/>
          </c:spPr>
          <c:invertIfNegative val="0"/>
          <c:cat>
            <c:strRef>
              <c:f>Aggregated!$H$433:$H$454</c:f>
              <c:strCache>
                <c:ptCount val="22"/>
                <c:pt idx="0">
                  <c:v>Rotterdam</c:v>
                </c:pt>
                <c:pt idx="1">
                  <c:v>Budapest</c:v>
                </c:pt>
                <c:pt idx="2">
                  <c:v>Milan</c:v>
                </c:pt>
                <c:pt idx="3">
                  <c:v>Rome</c:v>
                </c:pt>
                <c:pt idx="4">
                  <c:v>Hamburg</c:v>
                </c:pt>
                <c:pt idx="5">
                  <c:v>Berlin</c:v>
                </c:pt>
                <c:pt idx="6">
                  <c:v>Madrid</c:v>
                </c:pt>
                <c:pt idx="7">
                  <c:v>Barcelona</c:v>
                </c:pt>
                <c:pt idx="8">
                  <c:v>Bucharest</c:v>
                </c:pt>
                <c:pt idx="9">
                  <c:v>Lisbon</c:v>
                </c:pt>
                <c:pt idx="10">
                  <c:v>Stockholm</c:v>
                </c:pt>
                <c:pt idx="11">
                  <c:v>London</c:v>
                </c:pt>
                <c:pt idx="12">
                  <c:v>Prague</c:v>
                </c:pt>
                <c:pt idx="13">
                  <c:v>Sofia</c:v>
                </c:pt>
                <c:pt idx="14">
                  <c:v>Paris</c:v>
                </c:pt>
                <c:pt idx="15">
                  <c:v>Brussels</c:v>
                </c:pt>
                <c:pt idx="16">
                  <c:v>Amsterdam</c:v>
                </c:pt>
                <c:pt idx="17">
                  <c:v>Bremen</c:v>
                </c:pt>
                <c:pt idx="18">
                  <c:v>Munich</c:v>
                </c:pt>
                <c:pt idx="19">
                  <c:v>Goteborg</c:v>
                </c:pt>
                <c:pt idx="20">
                  <c:v>Antwerp</c:v>
                </c:pt>
                <c:pt idx="21">
                  <c:v>AGGREGATED</c:v>
                </c:pt>
              </c:strCache>
            </c:strRef>
          </c:cat>
          <c:val>
            <c:numRef>
              <c:f>Aggregated!$K$433:$K$454</c:f>
              <c:numCache>
                <c:formatCode>0.0%</c:formatCode>
                <c:ptCount val="22"/>
                <c:pt idx="0">
                  <c:v>2.0987239758226996E-2</c:v>
                </c:pt>
                <c:pt idx="1">
                  <c:v>0</c:v>
                </c:pt>
                <c:pt idx="2">
                  <c:v>0</c:v>
                </c:pt>
                <c:pt idx="3">
                  <c:v>0</c:v>
                </c:pt>
                <c:pt idx="4">
                  <c:v>0</c:v>
                </c:pt>
                <c:pt idx="5">
                  <c:v>1.7522852720422886E-2</c:v>
                </c:pt>
                <c:pt idx="6">
                  <c:v>0</c:v>
                </c:pt>
                <c:pt idx="7">
                  <c:v>0</c:v>
                </c:pt>
                <c:pt idx="8">
                  <c:v>0</c:v>
                </c:pt>
                <c:pt idx="9">
                  <c:v>0</c:v>
                </c:pt>
                <c:pt idx="10">
                  <c:v>0</c:v>
                </c:pt>
                <c:pt idx="11">
                  <c:v>1.0513829729875452E-2</c:v>
                </c:pt>
                <c:pt idx="12">
                  <c:v>0</c:v>
                </c:pt>
                <c:pt idx="13">
                  <c:v>0</c:v>
                </c:pt>
                <c:pt idx="14">
                  <c:v>0</c:v>
                </c:pt>
                <c:pt idx="15">
                  <c:v>0</c:v>
                </c:pt>
                <c:pt idx="16">
                  <c:v>0</c:v>
                </c:pt>
                <c:pt idx="17">
                  <c:v>0</c:v>
                </c:pt>
                <c:pt idx="18">
                  <c:v>9.0495690142756947E-4</c:v>
                </c:pt>
                <c:pt idx="19">
                  <c:v>0</c:v>
                </c:pt>
                <c:pt idx="20">
                  <c:v>0</c:v>
                </c:pt>
                <c:pt idx="21">
                  <c:v>1.9921771896611803E-3</c:v>
                </c:pt>
              </c:numCache>
            </c:numRef>
          </c:val>
          <c:extLst>
            <c:ext xmlns:c16="http://schemas.microsoft.com/office/drawing/2014/chart" uri="{C3380CC4-5D6E-409C-BE32-E72D297353CC}">
              <c16:uniqueId val="{00000002-9B7E-4686-8A1B-44F38A409AB6}"/>
            </c:ext>
          </c:extLst>
        </c:ser>
        <c:dLbls>
          <c:showLegendKey val="0"/>
          <c:showVal val="0"/>
          <c:showCatName val="0"/>
          <c:showSerName val="0"/>
          <c:showPercent val="0"/>
          <c:showBubbleSize val="0"/>
        </c:dLbls>
        <c:gapWidth val="219"/>
        <c:overlap val="-27"/>
        <c:axId val="1148760943"/>
        <c:axId val="1148755119"/>
      </c:barChart>
      <c:catAx>
        <c:axId val="11487609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cs-CZ"/>
          </a:p>
        </c:txPr>
        <c:crossAx val="1148755119"/>
        <c:crosses val="autoZero"/>
        <c:auto val="1"/>
        <c:lblAlgn val="ctr"/>
        <c:lblOffset val="100"/>
        <c:noMultiLvlLbl val="0"/>
      </c:catAx>
      <c:valAx>
        <c:axId val="1148755119"/>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cs-CZ"/>
          </a:p>
        </c:txPr>
        <c:crossAx val="114876094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cs-CZ"/>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cs-CZ"/>
    </a:p>
  </c:txPr>
  <c:printSettings>
    <c:headerFooter/>
    <c:pageMargins b="0.75" l="0.7" r="0.7" t="0.75" header="0.3" footer="0.3"/>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0"/>
          <c:order val="0"/>
          <c:tx>
            <c:strRef>
              <c:f>Aggregated!$L$483</c:f>
              <c:strCache>
                <c:ptCount val="1"/>
                <c:pt idx="0">
                  <c:v>LGV Euro 0</c:v>
                </c:pt>
              </c:strCache>
            </c:strRef>
          </c:tx>
          <c:spPr>
            <a:solidFill>
              <a:schemeClr val="accent1"/>
            </a:solidFill>
            <a:ln>
              <a:noFill/>
            </a:ln>
            <a:effectLst/>
          </c:spPr>
          <c:invertIfNegative val="0"/>
          <c:cat>
            <c:strRef>
              <c:f>Aggregated!$K$484:$K$505</c:f>
              <c:strCache>
                <c:ptCount val="22"/>
                <c:pt idx="0">
                  <c:v>Rotterdam</c:v>
                </c:pt>
                <c:pt idx="1">
                  <c:v>Budapest</c:v>
                </c:pt>
                <c:pt idx="2">
                  <c:v>Milan</c:v>
                </c:pt>
                <c:pt idx="3">
                  <c:v>Rome</c:v>
                </c:pt>
                <c:pt idx="4">
                  <c:v>Hamburg</c:v>
                </c:pt>
                <c:pt idx="5">
                  <c:v>Berlin</c:v>
                </c:pt>
                <c:pt idx="6">
                  <c:v>Madrid</c:v>
                </c:pt>
                <c:pt idx="7">
                  <c:v>Barcelona</c:v>
                </c:pt>
                <c:pt idx="8">
                  <c:v>Bucharest</c:v>
                </c:pt>
                <c:pt idx="9">
                  <c:v>Lisbon</c:v>
                </c:pt>
                <c:pt idx="10">
                  <c:v>Stockholm</c:v>
                </c:pt>
                <c:pt idx="11">
                  <c:v>London</c:v>
                </c:pt>
                <c:pt idx="12">
                  <c:v>Prague</c:v>
                </c:pt>
                <c:pt idx="13">
                  <c:v>Sofia</c:v>
                </c:pt>
                <c:pt idx="14">
                  <c:v>Paris</c:v>
                </c:pt>
                <c:pt idx="15">
                  <c:v>Brussels</c:v>
                </c:pt>
                <c:pt idx="16">
                  <c:v>Amsterdam</c:v>
                </c:pt>
                <c:pt idx="17">
                  <c:v>Bremen</c:v>
                </c:pt>
                <c:pt idx="18">
                  <c:v>Munich</c:v>
                </c:pt>
                <c:pt idx="19">
                  <c:v>Goteborg</c:v>
                </c:pt>
                <c:pt idx="20">
                  <c:v>Antwerp</c:v>
                </c:pt>
                <c:pt idx="21">
                  <c:v>AGGREGATED</c:v>
                </c:pt>
              </c:strCache>
            </c:strRef>
          </c:cat>
          <c:val>
            <c:numRef>
              <c:f>Aggregated!$L$484:$L$505</c:f>
              <c:numCache>
                <c:formatCode>0.0%</c:formatCode>
                <c:ptCount val="22"/>
                <c:pt idx="0">
                  <c:v>0</c:v>
                </c:pt>
                <c:pt idx="1">
                  <c:v>8.8152736214535919E-3</c:v>
                </c:pt>
                <c:pt idx="2">
                  <c:v>0</c:v>
                </c:pt>
                <c:pt idx="3">
                  <c:v>4.4461627682196017E-3</c:v>
                </c:pt>
                <c:pt idx="4">
                  <c:v>0</c:v>
                </c:pt>
                <c:pt idx="5">
                  <c:v>0</c:v>
                </c:pt>
                <c:pt idx="6">
                  <c:v>8.7737508289363664E-2</c:v>
                </c:pt>
                <c:pt idx="7">
                  <c:v>8.0693881073616983E-2</c:v>
                </c:pt>
                <c:pt idx="8">
                  <c:v>9.9601593625498006E-3</c:v>
                </c:pt>
                <c:pt idx="9">
                  <c:v>3.1096663395485769E-2</c:v>
                </c:pt>
                <c:pt idx="10">
                  <c:v>0</c:v>
                </c:pt>
                <c:pt idx="11">
                  <c:v>0</c:v>
                </c:pt>
                <c:pt idx="12">
                  <c:v>0</c:v>
                </c:pt>
                <c:pt idx="13">
                  <c:v>0</c:v>
                </c:pt>
                <c:pt idx="14">
                  <c:v>7.1533382245047685E-3</c:v>
                </c:pt>
                <c:pt idx="15">
                  <c:v>2.7865243681555996E-3</c:v>
                </c:pt>
                <c:pt idx="16">
                  <c:v>4.011231448054553E-2</c:v>
                </c:pt>
                <c:pt idx="17">
                  <c:v>0</c:v>
                </c:pt>
                <c:pt idx="18">
                  <c:v>0</c:v>
                </c:pt>
                <c:pt idx="19">
                  <c:v>0</c:v>
                </c:pt>
                <c:pt idx="20">
                  <c:v>3.9447731755424063E-2</c:v>
                </c:pt>
                <c:pt idx="21">
                  <c:v>1.4379483935848031E-2</c:v>
                </c:pt>
              </c:numCache>
            </c:numRef>
          </c:val>
          <c:extLst>
            <c:ext xmlns:c16="http://schemas.microsoft.com/office/drawing/2014/chart" uri="{C3380CC4-5D6E-409C-BE32-E72D297353CC}">
              <c16:uniqueId val="{00000000-9E46-4DE0-9FA1-852FC7CD6668}"/>
            </c:ext>
          </c:extLst>
        </c:ser>
        <c:ser>
          <c:idx val="1"/>
          <c:order val="1"/>
          <c:tx>
            <c:strRef>
              <c:f>Aggregated!$M$483</c:f>
              <c:strCache>
                <c:ptCount val="1"/>
                <c:pt idx="0">
                  <c:v>LGV Euro 1</c:v>
                </c:pt>
              </c:strCache>
            </c:strRef>
          </c:tx>
          <c:spPr>
            <a:solidFill>
              <a:schemeClr val="accent2"/>
            </a:solidFill>
            <a:ln>
              <a:noFill/>
            </a:ln>
            <a:effectLst/>
          </c:spPr>
          <c:invertIfNegative val="0"/>
          <c:cat>
            <c:strRef>
              <c:f>Aggregated!$K$484:$K$505</c:f>
              <c:strCache>
                <c:ptCount val="22"/>
                <c:pt idx="0">
                  <c:v>Rotterdam</c:v>
                </c:pt>
                <c:pt idx="1">
                  <c:v>Budapest</c:v>
                </c:pt>
                <c:pt idx="2">
                  <c:v>Milan</c:v>
                </c:pt>
                <c:pt idx="3">
                  <c:v>Rome</c:v>
                </c:pt>
                <c:pt idx="4">
                  <c:v>Hamburg</c:v>
                </c:pt>
                <c:pt idx="5">
                  <c:v>Berlin</c:v>
                </c:pt>
                <c:pt idx="6">
                  <c:v>Madrid</c:v>
                </c:pt>
                <c:pt idx="7">
                  <c:v>Barcelona</c:v>
                </c:pt>
                <c:pt idx="8">
                  <c:v>Bucharest</c:v>
                </c:pt>
                <c:pt idx="9">
                  <c:v>Lisbon</c:v>
                </c:pt>
                <c:pt idx="10">
                  <c:v>Stockholm</c:v>
                </c:pt>
                <c:pt idx="11">
                  <c:v>London</c:v>
                </c:pt>
                <c:pt idx="12">
                  <c:v>Prague</c:v>
                </c:pt>
                <c:pt idx="13">
                  <c:v>Sofia</c:v>
                </c:pt>
                <c:pt idx="14">
                  <c:v>Paris</c:v>
                </c:pt>
                <c:pt idx="15">
                  <c:v>Brussels</c:v>
                </c:pt>
                <c:pt idx="16">
                  <c:v>Amsterdam</c:v>
                </c:pt>
                <c:pt idx="17">
                  <c:v>Bremen</c:v>
                </c:pt>
                <c:pt idx="18">
                  <c:v>Munich</c:v>
                </c:pt>
                <c:pt idx="19">
                  <c:v>Goteborg</c:v>
                </c:pt>
                <c:pt idx="20">
                  <c:v>Antwerp</c:v>
                </c:pt>
                <c:pt idx="21">
                  <c:v>AGGREGATED</c:v>
                </c:pt>
              </c:strCache>
            </c:strRef>
          </c:cat>
          <c:val>
            <c:numRef>
              <c:f>Aggregated!$M$484:$M$505</c:f>
              <c:numCache>
                <c:formatCode>0.0%</c:formatCode>
                <c:ptCount val="22"/>
                <c:pt idx="0">
                  <c:v>0</c:v>
                </c:pt>
                <c:pt idx="1">
                  <c:v>0</c:v>
                </c:pt>
                <c:pt idx="2">
                  <c:v>0</c:v>
                </c:pt>
                <c:pt idx="3">
                  <c:v>0</c:v>
                </c:pt>
                <c:pt idx="4">
                  <c:v>0</c:v>
                </c:pt>
                <c:pt idx="5">
                  <c:v>0</c:v>
                </c:pt>
                <c:pt idx="6">
                  <c:v>0</c:v>
                </c:pt>
                <c:pt idx="7">
                  <c:v>3.3658410287391041E-2</c:v>
                </c:pt>
                <c:pt idx="8">
                  <c:v>0</c:v>
                </c:pt>
                <c:pt idx="9">
                  <c:v>1.2266928361138371E-2</c:v>
                </c:pt>
                <c:pt idx="10">
                  <c:v>0</c:v>
                </c:pt>
                <c:pt idx="11">
                  <c:v>0</c:v>
                </c:pt>
                <c:pt idx="12">
                  <c:v>6.3249695775627279E-2</c:v>
                </c:pt>
                <c:pt idx="13">
                  <c:v>8.8961375935947811E-3</c:v>
                </c:pt>
                <c:pt idx="14">
                  <c:v>1.8341892883345562E-2</c:v>
                </c:pt>
                <c:pt idx="15">
                  <c:v>0</c:v>
                </c:pt>
                <c:pt idx="16">
                  <c:v>0</c:v>
                </c:pt>
                <c:pt idx="17">
                  <c:v>0</c:v>
                </c:pt>
                <c:pt idx="18">
                  <c:v>0</c:v>
                </c:pt>
                <c:pt idx="19">
                  <c:v>0</c:v>
                </c:pt>
                <c:pt idx="20">
                  <c:v>0</c:v>
                </c:pt>
                <c:pt idx="21">
                  <c:v>7.711513342596581E-3</c:v>
                </c:pt>
              </c:numCache>
            </c:numRef>
          </c:val>
          <c:extLst>
            <c:ext xmlns:c16="http://schemas.microsoft.com/office/drawing/2014/chart" uri="{C3380CC4-5D6E-409C-BE32-E72D297353CC}">
              <c16:uniqueId val="{00000001-9E46-4DE0-9FA1-852FC7CD6668}"/>
            </c:ext>
          </c:extLst>
        </c:ser>
        <c:ser>
          <c:idx val="2"/>
          <c:order val="2"/>
          <c:tx>
            <c:strRef>
              <c:f>Aggregated!$N$483</c:f>
              <c:strCache>
                <c:ptCount val="1"/>
                <c:pt idx="0">
                  <c:v>LGV Euro 2</c:v>
                </c:pt>
              </c:strCache>
            </c:strRef>
          </c:tx>
          <c:spPr>
            <a:solidFill>
              <a:schemeClr val="accent3"/>
            </a:solidFill>
            <a:ln>
              <a:noFill/>
            </a:ln>
            <a:effectLst/>
          </c:spPr>
          <c:invertIfNegative val="0"/>
          <c:cat>
            <c:strRef>
              <c:f>Aggregated!$K$484:$K$505</c:f>
              <c:strCache>
                <c:ptCount val="22"/>
                <c:pt idx="0">
                  <c:v>Rotterdam</c:v>
                </c:pt>
                <c:pt idx="1">
                  <c:v>Budapest</c:v>
                </c:pt>
                <c:pt idx="2">
                  <c:v>Milan</c:v>
                </c:pt>
                <c:pt idx="3">
                  <c:v>Rome</c:v>
                </c:pt>
                <c:pt idx="4">
                  <c:v>Hamburg</c:v>
                </c:pt>
                <c:pt idx="5">
                  <c:v>Berlin</c:v>
                </c:pt>
                <c:pt idx="6">
                  <c:v>Madrid</c:v>
                </c:pt>
                <c:pt idx="7">
                  <c:v>Barcelona</c:v>
                </c:pt>
                <c:pt idx="8">
                  <c:v>Bucharest</c:v>
                </c:pt>
                <c:pt idx="9">
                  <c:v>Lisbon</c:v>
                </c:pt>
                <c:pt idx="10">
                  <c:v>Stockholm</c:v>
                </c:pt>
                <c:pt idx="11">
                  <c:v>London</c:v>
                </c:pt>
                <c:pt idx="12">
                  <c:v>Prague</c:v>
                </c:pt>
                <c:pt idx="13">
                  <c:v>Sofia</c:v>
                </c:pt>
                <c:pt idx="14">
                  <c:v>Paris</c:v>
                </c:pt>
                <c:pt idx="15">
                  <c:v>Brussels</c:v>
                </c:pt>
                <c:pt idx="16">
                  <c:v>Amsterdam</c:v>
                </c:pt>
                <c:pt idx="17">
                  <c:v>Bremen</c:v>
                </c:pt>
                <c:pt idx="18">
                  <c:v>Munich</c:v>
                </c:pt>
                <c:pt idx="19">
                  <c:v>Goteborg</c:v>
                </c:pt>
                <c:pt idx="20">
                  <c:v>Antwerp</c:v>
                </c:pt>
                <c:pt idx="21">
                  <c:v>AGGREGATED</c:v>
                </c:pt>
              </c:strCache>
            </c:strRef>
          </c:cat>
          <c:val>
            <c:numRef>
              <c:f>Aggregated!$N$484:$N$505</c:f>
              <c:numCache>
                <c:formatCode>0.0%</c:formatCode>
                <c:ptCount val="22"/>
                <c:pt idx="0">
                  <c:v>3.645954541928477E-2</c:v>
                </c:pt>
                <c:pt idx="1">
                  <c:v>3.4797132716264181E-3</c:v>
                </c:pt>
                <c:pt idx="2">
                  <c:v>5.136106831022085E-3</c:v>
                </c:pt>
                <c:pt idx="3">
                  <c:v>1.9331142470520007E-3</c:v>
                </c:pt>
                <c:pt idx="4">
                  <c:v>0</c:v>
                </c:pt>
                <c:pt idx="5">
                  <c:v>0</c:v>
                </c:pt>
                <c:pt idx="6">
                  <c:v>2.2489404030793185E-2</c:v>
                </c:pt>
                <c:pt idx="7">
                  <c:v>1.1650988176404592E-2</c:v>
                </c:pt>
                <c:pt idx="8">
                  <c:v>0</c:v>
                </c:pt>
                <c:pt idx="9">
                  <c:v>1.9933758586849853E-2</c:v>
                </c:pt>
                <c:pt idx="10">
                  <c:v>0</c:v>
                </c:pt>
                <c:pt idx="11">
                  <c:v>0</c:v>
                </c:pt>
                <c:pt idx="12">
                  <c:v>0</c:v>
                </c:pt>
                <c:pt idx="13">
                  <c:v>5.7948451824943778E-2</c:v>
                </c:pt>
                <c:pt idx="14">
                  <c:v>0.2207141110295916</c:v>
                </c:pt>
                <c:pt idx="15">
                  <c:v>0</c:v>
                </c:pt>
                <c:pt idx="16">
                  <c:v>7.2775199128989748E-2</c:v>
                </c:pt>
                <c:pt idx="17">
                  <c:v>0</c:v>
                </c:pt>
                <c:pt idx="18">
                  <c:v>0</c:v>
                </c:pt>
                <c:pt idx="19">
                  <c:v>0</c:v>
                </c:pt>
                <c:pt idx="20">
                  <c:v>0</c:v>
                </c:pt>
                <c:pt idx="21">
                  <c:v>2.4001483234938004E-2</c:v>
                </c:pt>
              </c:numCache>
            </c:numRef>
          </c:val>
          <c:extLst>
            <c:ext xmlns:c16="http://schemas.microsoft.com/office/drawing/2014/chart" uri="{C3380CC4-5D6E-409C-BE32-E72D297353CC}">
              <c16:uniqueId val="{00000002-9E46-4DE0-9FA1-852FC7CD6668}"/>
            </c:ext>
          </c:extLst>
        </c:ser>
        <c:ser>
          <c:idx val="3"/>
          <c:order val="3"/>
          <c:tx>
            <c:strRef>
              <c:f>Aggregated!$O$483</c:f>
              <c:strCache>
                <c:ptCount val="1"/>
                <c:pt idx="0">
                  <c:v>LGV Euro 3</c:v>
                </c:pt>
              </c:strCache>
            </c:strRef>
          </c:tx>
          <c:spPr>
            <a:solidFill>
              <a:schemeClr val="accent4"/>
            </a:solidFill>
            <a:ln>
              <a:noFill/>
            </a:ln>
            <a:effectLst/>
          </c:spPr>
          <c:invertIfNegative val="0"/>
          <c:cat>
            <c:strRef>
              <c:f>Aggregated!$K$484:$K$505</c:f>
              <c:strCache>
                <c:ptCount val="22"/>
                <c:pt idx="0">
                  <c:v>Rotterdam</c:v>
                </c:pt>
                <c:pt idx="1">
                  <c:v>Budapest</c:v>
                </c:pt>
                <c:pt idx="2">
                  <c:v>Milan</c:v>
                </c:pt>
                <c:pt idx="3">
                  <c:v>Rome</c:v>
                </c:pt>
                <c:pt idx="4">
                  <c:v>Hamburg</c:v>
                </c:pt>
                <c:pt idx="5">
                  <c:v>Berlin</c:v>
                </c:pt>
                <c:pt idx="6">
                  <c:v>Madrid</c:v>
                </c:pt>
                <c:pt idx="7">
                  <c:v>Barcelona</c:v>
                </c:pt>
                <c:pt idx="8">
                  <c:v>Bucharest</c:v>
                </c:pt>
                <c:pt idx="9">
                  <c:v>Lisbon</c:v>
                </c:pt>
                <c:pt idx="10">
                  <c:v>Stockholm</c:v>
                </c:pt>
                <c:pt idx="11">
                  <c:v>London</c:v>
                </c:pt>
                <c:pt idx="12">
                  <c:v>Prague</c:v>
                </c:pt>
                <c:pt idx="13">
                  <c:v>Sofia</c:v>
                </c:pt>
                <c:pt idx="14">
                  <c:v>Paris</c:v>
                </c:pt>
                <c:pt idx="15">
                  <c:v>Brussels</c:v>
                </c:pt>
                <c:pt idx="16">
                  <c:v>Amsterdam</c:v>
                </c:pt>
                <c:pt idx="17">
                  <c:v>Bremen</c:v>
                </c:pt>
                <c:pt idx="18">
                  <c:v>Munich</c:v>
                </c:pt>
                <c:pt idx="19">
                  <c:v>Goteborg</c:v>
                </c:pt>
                <c:pt idx="20">
                  <c:v>Antwerp</c:v>
                </c:pt>
                <c:pt idx="21">
                  <c:v>AGGREGATED</c:v>
                </c:pt>
              </c:strCache>
            </c:strRef>
          </c:cat>
          <c:val>
            <c:numRef>
              <c:f>Aggregated!$O$484:$O$505</c:f>
              <c:numCache>
                <c:formatCode>0.0%</c:formatCode>
                <c:ptCount val="22"/>
                <c:pt idx="0">
                  <c:v>0</c:v>
                </c:pt>
                <c:pt idx="1">
                  <c:v>6.7042475700002324E-2</c:v>
                </c:pt>
                <c:pt idx="2">
                  <c:v>0</c:v>
                </c:pt>
                <c:pt idx="3">
                  <c:v>1.9331142470520007E-3</c:v>
                </c:pt>
                <c:pt idx="4">
                  <c:v>9.5597071998251935E-3</c:v>
                </c:pt>
                <c:pt idx="5">
                  <c:v>0</c:v>
                </c:pt>
                <c:pt idx="6">
                  <c:v>0.12351872675374102</c:v>
                </c:pt>
                <c:pt idx="7">
                  <c:v>3.0206265642530421E-3</c:v>
                </c:pt>
                <c:pt idx="8">
                  <c:v>1.2794973950352437E-2</c:v>
                </c:pt>
                <c:pt idx="9">
                  <c:v>3.2814033366045145E-2</c:v>
                </c:pt>
                <c:pt idx="10">
                  <c:v>3.4695718548331134E-3</c:v>
                </c:pt>
                <c:pt idx="11">
                  <c:v>4.5047824745448939E-2</c:v>
                </c:pt>
                <c:pt idx="12">
                  <c:v>9.1557049313322134E-2</c:v>
                </c:pt>
                <c:pt idx="13">
                  <c:v>0.1026762547260731</c:v>
                </c:pt>
                <c:pt idx="14">
                  <c:v>7.5660308143800439E-2</c:v>
                </c:pt>
                <c:pt idx="15">
                  <c:v>0</c:v>
                </c:pt>
                <c:pt idx="16">
                  <c:v>0</c:v>
                </c:pt>
                <c:pt idx="17">
                  <c:v>0</c:v>
                </c:pt>
                <c:pt idx="18">
                  <c:v>2.5068939583855602E-3</c:v>
                </c:pt>
                <c:pt idx="19">
                  <c:v>0</c:v>
                </c:pt>
                <c:pt idx="20">
                  <c:v>0</c:v>
                </c:pt>
                <c:pt idx="21">
                  <c:v>3.5970683460637143E-2</c:v>
                </c:pt>
              </c:numCache>
            </c:numRef>
          </c:val>
          <c:extLst>
            <c:ext xmlns:c16="http://schemas.microsoft.com/office/drawing/2014/chart" uri="{C3380CC4-5D6E-409C-BE32-E72D297353CC}">
              <c16:uniqueId val="{00000003-9E46-4DE0-9FA1-852FC7CD6668}"/>
            </c:ext>
          </c:extLst>
        </c:ser>
        <c:ser>
          <c:idx val="4"/>
          <c:order val="4"/>
          <c:tx>
            <c:strRef>
              <c:f>Aggregated!$P$483</c:f>
              <c:strCache>
                <c:ptCount val="1"/>
                <c:pt idx="0">
                  <c:v>LGV Euro 4</c:v>
                </c:pt>
              </c:strCache>
            </c:strRef>
          </c:tx>
          <c:spPr>
            <a:solidFill>
              <a:schemeClr val="accent5"/>
            </a:solidFill>
            <a:ln>
              <a:noFill/>
            </a:ln>
            <a:effectLst/>
          </c:spPr>
          <c:invertIfNegative val="0"/>
          <c:cat>
            <c:strRef>
              <c:f>Aggregated!$K$484:$K$505</c:f>
              <c:strCache>
                <c:ptCount val="22"/>
                <c:pt idx="0">
                  <c:v>Rotterdam</c:v>
                </c:pt>
                <c:pt idx="1">
                  <c:v>Budapest</c:v>
                </c:pt>
                <c:pt idx="2">
                  <c:v>Milan</c:v>
                </c:pt>
                <c:pt idx="3">
                  <c:v>Rome</c:v>
                </c:pt>
                <c:pt idx="4">
                  <c:v>Hamburg</c:v>
                </c:pt>
                <c:pt idx="5">
                  <c:v>Berlin</c:v>
                </c:pt>
                <c:pt idx="6">
                  <c:v>Madrid</c:v>
                </c:pt>
                <c:pt idx="7">
                  <c:v>Barcelona</c:v>
                </c:pt>
                <c:pt idx="8">
                  <c:v>Bucharest</c:v>
                </c:pt>
                <c:pt idx="9">
                  <c:v>Lisbon</c:v>
                </c:pt>
                <c:pt idx="10">
                  <c:v>Stockholm</c:v>
                </c:pt>
                <c:pt idx="11">
                  <c:v>London</c:v>
                </c:pt>
                <c:pt idx="12">
                  <c:v>Prague</c:v>
                </c:pt>
                <c:pt idx="13">
                  <c:v>Sofia</c:v>
                </c:pt>
                <c:pt idx="14">
                  <c:v>Paris</c:v>
                </c:pt>
                <c:pt idx="15">
                  <c:v>Brussels</c:v>
                </c:pt>
                <c:pt idx="16">
                  <c:v>Amsterdam</c:v>
                </c:pt>
                <c:pt idx="17">
                  <c:v>Bremen</c:v>
                </c:pt>
                <c:pt idx="18">
                  <c:v>Munich</c:v>
                </c:pt>
                <c:pt idx="19">
                  <c:v>Goteborg</c:v>
                </c:pt>
                <c:pt idx="20">
                  <c:v>Antwerp</c:v>
                </c:pt>
                <c:pt idx="21">
                  <c:v>AGGREGATED</c:v>
                </c:pt>
              </c:strCache>
            </c:strRef>
          </c:cat>
          <c:val>
            <c:numRef>
              <c:f>Aggregated!$P$484:$P$505</c:f>
              <c:numCache>
                <c:formatCode>0.0%</c:formatCode>
                <c:ptCount val="22"/>
                <c:pt idx="0">
                  <c:v>1.6290435187340004E-2</c:v>
                </c:pt>
                <c:pt idx="1">
                  <c:v>0.12870299487322245</c:v>
                </c:pt>
                <c:pt idx="2">
                  <c:v>3.5053929121725731E-2</c:v>
                </c:pt>
                <c:pt idx="3">
                  <c:v>0.22810748115213608</c:v>
                </c:pt>
                <c:pt idx="4">
                  <c:v>9.4723041625696489E-2</c:v>
                </c:pt>
                <c:pt idx="5">
                  <c:v>6.5753972219446385E-2</c:v>
                </c:pt>
                <c:pt idx="6">
                  <c:v>0.15999192688060432</c:v>
                </c:pt>
                <c:pt idx="7">
                  <c:v>0.12643479761802021</c:v>
                </c:pt>
                <c:pt idx="8">
                  <c:v>0.22129430993972826</c:v>
                </c:pt>
                <c:pt idx="9">
                  <c:v>6.1641315014720317E-2</c:v>
                </c:pt>
                <c:pt idx="10">
                  <c:v>0</c:v>
                </c:pt>
                <c:pt idx="11">
                  <c:v>1.8883060783708733E-2</c:v>
                </c:pt>
                <c:pt idx="12">
                  <c:v>0.15755925131830562</c:v>
                </c:pt>
                <c:pt idx="13">
                  <c:v>0.29060716139076287</c:v>
                </c:pt>
                <c:pt idx="14">
                  <c:v>0.11188554658840792</c:v>
                </c:pt>
                <c:pt idx="15">
                  <c:v>2.0062975450720315E-2</c:v>
                </c:pt>
                <c:pt idx="16">
                  <c:v>0.57950833763108134</c:v>
                </c:pt>
                <c:pt idx="17">
                  <c:v>0.20292961772061449</c:v>
                </c:pt>
                <c:pt idx="18">
                  <c:v>4.5541906910671011E-2</c:v>
                </c:pt>
                <c:pt idx="19">
                  <c:v>5.0050050050050053E-2</c:v>
                </c:pt>
                <c:pt idx="20">
                  <c:v>0</c:v>
                </c:pt>
                <c:pt idx="21">
                  <c:v>0.13814090340787663</c:v>
                </c:pt>
              </c:numCache>
            </c:numRef>
          </c:val>
          <c:extLst>
            <c:ext xmlns:c16="http://schemas.microsoft.com/office/drawing/2014/chart" uri="{C3380CC4-5D6E-409C-BE32-E72D297353CC}">
              <c16:uniqueId val="{00000004-9E46-4DE0-9FA1-852FC7CD6668}"/>
            </c:ext>
          </c:extLst>
        </c:ser>
        <c:ser>
          <c:idx val="5"/>
          <c:order val="5"/>
          <c:tx>
            <c:strRef>
              <c:f>Aggregated!$Q$483</c:f>
              <c:strCache>
                <c:ptCount val="1"/>
                <c:pt idx="0">
                  <c:v>LGV Euro 5</c:v>
                </c:pt>
              </c:strCache>
            </c:strRef>
          </c:tx>
          <c:spPr>
            <a:solidFill>
              <a:schemeClr val="accent6"/>
            </a:solidFill>
            <a:ln>
              <a:noFill/>
            </a:ln>
            <a:effectLst/>
          </c:spPr>
          <c:invertIfNegative val="0"/>
          <c:cat>
            <c:strRef>
              <c:f>Aggregated!$K$484:$K$505</c:f>
              <c:strCache>
                <c:ptCount val="22"/>
                <c:pt idx="0">
                  <c:v>Rotterdam</c:v>
                </c:pt>
                <c:pt idx="1">
                  <c:v>Budapest</c:v>
                </c:pt>
                <c:pt idx="2">
                  <c:v>Milan</c:v>
                </c:pt>
                <c:pt idx="3">
                  <c:v>Rome</c:v>
                </c:pt>
                <c:pt idx="4">
                  <c:v>Hamburg</c:v>
                </c:pt>
                <c:pt idx="5">
                  <c:v>Berlin</c:v>
                </c:pt>
                <c:pt idx="6">
                  <c:v>Madrid</c:v>
                </c:pt>
                <c:pt idx="7">
                  <c:v>Barcelona</c:v>
                </c:pt>
                <c:pt idx="8">
                  <c:v>Bucharest</c:v>
                </c:pt>
                <c:pt idx="9">
                  <c:v>Lisbon</c:v>
                </c:pt>
                <c:pt idx="10">
                  <c:v>Stockholm</c:v>
                </c:pt>
                <c:pt idx="11">
                  <c:v>London</c:v>
                </c:pt>
                <c:pt idx="12">
                  <c:v>Prague</c:v>
                </c:pt>
                <c:pt idx="13">
                  <c:v>Sofia</c:v>
                </c:pt>
                <c:pt idx="14">
                  <c:v>Paris</c:v>
                </c:pt>
                <c:pt idx="15">
                  <c:v>Brussels</c:v>
                </c:pt>
                <c:pt idx="16">
                  <c:v>Amsterdam</c:v>
                </c:pt>
                <c:pt idx="17">
                  <c:v>Bremen</c:v>
                </c:pt>
                <c:pt idx="18">
                  <c:v>Munich</c:v>
                </c:pt>
                <c:pt idx="19">
                  <c:v>Goteborg</c:v>
                </c:pt>
                <c:pt idx="20">
                  <c:v>Antwerp</c:v>
                </c:pt>
                <c:pt idx="21">
                  <c:v>AGGREGATED</c:v>
                </c:pt>
              </c:strCache>
            </c:strRef>
          </c:cat>
          <c:val>
            <c:numRef>
              <c:f>Aggregated!$Q$484:$Q$505</c:f>
              <c:numCache>
                <c:formatCode>0.0%</c:formatCode>
                <c:ptCount val="22"/>
                <c:pt idx="0">
                  <c:v>0.46396710883562176</c:v>
                </c:pt>
                <c:pt idx="1">
                  <c:v>0.35991834272855916</c:v>
                </c:pt>
                <c:pt idx="2">
                  <c:v>0.50089881869542885</c:v>
                </c:pt>
                <c:pt idx="3">
                  <c:v>0.42190218441909916</c:v>
                </c:pt>
                <c:pt idx="4">
                  <c:v>0.39877635747842238</c:v>
                </c:pt>
                <c:pt idx="5">
                  <c:v>0.48291196162686117</c:v>
                </c:pt>
                <c:pt idx="6">
                  <c:v>0.28169420177031973</c:v>
                </c:pt>
                <c:pt idx="7">
                  <c:v>0.23086217312505394</c:v>
                </c:pt>
                <c:pt idx="8">
                  <c:v>0.46626315251813261</c:v>
                </c:pt>
                <c:pt idx="9">
                  <c:v>0.56470804710500488</c:v>
                </c:pt>
                <c:pt idx="10">
                  <c:v>6.2799250572479356E-2</c:v>
                </c:pt>
                <c:pt idx="11">
                  <c:v>7.2261647639617413E-2</c:v>
                </c:pt>
                <c:pt idx="12">
                  <c:v>0.44862954163527846</c:v>
                </c:pt>
                <c:pt idx="13">
                  <c:v>0.30718857340549088</c:v>
                </c:pt>
                <c:pt idx="14">
                  <c:v>0.12197358767424799</c:v>
                </c:pt>
                <c:pt idx="15">
                  <c:v>0.29417337754618667</c:v>
                </c:pt>
                <c:pt idx="16">
                  <c:v>0.18698068878574295</c:v>
                </c:pt>
                <c:pt idx="17">
                  <c:v>0.22936763129689175</c:v>
                </c:pt>
                <c:pt idx="18">
                  <c:v>4.8383053396841312E-2</c:v>
                </c:pt>
                <c:pt idx="19">
                  <c:v>0.56556556556556559</c:v>
                </c:pt>
                <c:pt idx="20">
                  <c:v>0.45759368836291914</c:v>
                </c:pt>
                <c:pt idx="21">
                  <c:v>0.33515478025044942</c:v>
                </c:pt>
              </c:numCache>
            </c:numRef>
          </c:val>
          <c:extLst>
            <c:ext xmlns:c16="http://schemas.microsoft.com/office/drawing/2014/chart" uri="{C3380CC4-5D6E-409C-BE32-E72D297353CC}">
              <c16:uniqueId val="{00000005-9E46-4DE0-9FA1-852FC7CD6668}"/>
            </c:ext>
          </c:extLst>
        </c:ser>
        <c:ser>
          <c:idx val="6"/>
          <c:order val="6"/>
          <c:tx>
            <c:strRef>
              <c:f>Aggregated!$R$483</c:f>
              <c:strCache>
                <c:ptCount val="1"/>
                <c:pt idx="0">
                  <c:v>LGV Euro 6</c:v>
                </c:pt>
              </c:strCache>
            </c:strRef>
          </c:tx>
          <c:spPr>
            <a:solidFill>
              <a:schemeClr val="accent1">
                <a:lumMod val="60000"/>
              </a:schemeClr>
            </a:solidFill>
            <a:ln>
              <a:noFill/>
            </a:ln>
            <a:effectLst/>
          </c:spPr>
          <c:invertIfNegative val="0"/>
          <c:cat>
            <c:strRef>
              <c:f>Aggregated!$K$484:$K$505</c:f>
              <c:strCache>
                <c:ptCount val="22"/>
                <c:pt idx="0">
                  <c:v>Rotterdam</c:v>
                </c:pt>
                <c:pt idx="1">
                  <c:v>Budapest</c:v>
                </c:pt>
                <c:pt idx="2">
                  <c:v>Milan</c:v>
                </c:pt>
                <c:pt idx="3">
                  <c:v>Rome</c:v>
                </c:pt>
                <c:pt idx="4">
                  <c:v>Hamburg</c:v>
                </c:pt>
                <c:pt idx="5">
                  <c:v>Berlin</c:v>
                </c:pt>
                <c:pt idx="6">
                  <c:v>Madrid</c:v>
                </c:pt>
                <c:pt idx="7">
                  <c:v>Barcelona</c:v>
                </c:pt>
                <c:pt idx="8">
                  <c:v>Bucharest</c:v>
                </c:pt>
                <c:pt idx="9">
                  <c:v>Lisbon</c:v>
                </c:pt>
                <c:pt idx="10">
                  <c:v>Stockholm</c:v>
                </c:pt>
                <c:pt idx="11">
                  <c:v>London</c:v>
                </c:pt>
                <c:pt idx="12">
                  <c:v>Prague</c:v>
                </c:pt>
                <c:pt idx="13">
                  <c:v>Sofia</c:v>
                </c:pt>
                <c:pt idx="14">
                  <c:v>Paris</c:v>
                </c:pt>
                <c:pt idx="15">
                  <c:v>Brussels</c:v>
                </c:pt>
                <c:pt idx="16">
                  <c:v>Amsterdam</c:v>
                </c:pt>
                <c:pt idx="17">
                  <c:v>Bremen</c:v>
                </c:pt>
                <c:pt idx="18">
                  <c:v>Munich</c:v>
                </c:pt>
                <c:pt idx="19">
                  <c:v>Goteborg</c:v>
                </c:pt>
                <c:pt idx="20">
                  <c:v>Antwerp</c:v>
                </c:pt>
                <c:pt idx="21">
                  <c:v>AGGREGATED</c:v>
                </c:pt>
              </c:strCache>
            </c:strRef>
          </c:cat>
          <c:val>
            <c:numRef>
              <c:f>Aggregated!$R$484:$R$505</c:f>
              <c:numCache>
                <c:formatCode>0.0%</c:formatCode>
                <c:ptCount val="22"/>
                <c:pt idx="0">
                  <c:v>0.48328291055775346</c:v>
                </c:pt>
                <c:pt idx="1">
                  <c:v>0.43204119980513606</c:v>
                </c:pt>
                <c:pt idx="2">
                  <c:v>0.45891114535182331</c:v>
                </c:pt>
                <c:pt idx="3">
                  <c:v>0.34167794316644112</c:v>
                </c:pt>
                <c:pt idx="4">
                  <c:v>0.49694089369605593</c:v>
                </c:pt>
                <c:pt idx="5">
                  <c:v>0.45133406615369243</c:v>
                </c:pt>
                <c:pt idx="6">
                  <c:v>0.32456823227517806</c:v>
                </c:pt>
                <c:pt idx="7">
                  <c:v>0.51367912315526021</c:v>
                </c:pt>
                <c:pt idx="8">
                  <c:v>0.28968740422923689</c:v>
                </c:pt>
                <c:pt idx="9">
                  <c:v>0.27753925417075564</c:v>
                </c:pt>
                <c:pt idx="10">
                  <c:v>0.93373117757268753</c:v>
                </c:pt>
                <c:pt idx="11">
                  <c:v>0.86380746683122489</c:v>
                </c:pt>
                <c:pt idx="12">
                  <c:v>0.23900446195746652</c:v>
                </c:pt>
                <c:pt idx="13">
                  <c:v>0.23268342105913462</c:v>
                </c:pt>
                <c:pt idx="14">
                  <c:v>0.44427121545610171</c:v>
                </c:pt>
                <c:pt idx="15">
                  <c:v>0.68297712263493748</c:v>
                </c:pt>
                <c:pt idx="16">
                  <c:v>0.12062345997364048</c:v>
                </c:pt>
                <c:pt idx="17">
                  <c:v>0.56770275098249379</c:v>
                </c:pt>
                <c:pt idx="18">
                  <c:v>0.90356814573410216</c:v>
                </c:pt>
                <c:pt idx="19">
                  <c:v>0.38438438438438438</c:v>
                </c:pt>
                <c:pt idx="20">
                  <c:v>0.50295857988165682</c:v>
                </c:pt>
                <c:pt idx="21">
                  <c:v>0.44464115236765411</c:v>
                </c:pt>
              </c:numCache>
            </c:numRef>
          </c:val>
          <c:extLst>
            <c:ext xmlns:c16="http://schemas.microsoft.com/office/drawing/2014/chart" uri="{C3380CC4-5D6E-409C-BE32-E72D297353CC}">
              <c16:uniqueId val="{00000006-9E46-4DE0-9FA1-852FC7CD6668}"/>
            </c:ext>
          </c:extLst>
        </c:ser>
        <c:dLbls>
          <c:showLegendKey val="0"/>
          <c:showVal val="0"/>
          <c:showCatName val="0"/>
          <c:showSerName val="0"/>
          <c:showPercent val="0"/>
          <c:showBubbleSize val="0"/>
        </c:dLbls>
        <c:gapWidth val="55"/>
        <c:overlap val="100"/>
        <c:axId val="695546159"/>
        <c:axId val="695544911"/>
      </c:barChart>
      <c:catAx>
        <c:axId val="6955461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cs-CZ"/>
          </a:p>
        </c:txPr>
        <c:crossAx val="695544911"/>
        <c:crosses val="autoZero"/>
        <c:auto val="1"/>
        <c:lblAlgn val="ctr"/>
        <c:lblOffset val="100"/>
        <c:noMultiLvlLbl val="0"/>
      </c:catAx>
      <c:valAx>
        <c:axId val="695544911"/>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cs-CZ"/>
          </a:p>
        </c:txPr>
        <c:crossAx val="6955461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cs-CZ"/>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cs-CZ"/>
    </a:p>
  </c:txPr>
  <c:printSettings>
    <c:headerFooter/>
    <c:pageMargins b="0.75" l="0.7" r="0.7" t="0.75" header="0.3" footer="0.3"/>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0"/>
          <c:order val="0"/>
          <c:tx>
            <c:strRef>
              <c:f>Aggregated!$M$509</c:f>
              <c:strCache>
                <c:ptCount val="1"/>
                <c:pt idx="0">
                  <c:v>HGV Euro 0</c:v>
                </c:pt>
              </c:strCache>
            </c:strRef>
          </c:tx>
          <c:spPr>
            <a:solidFill>
              <a:schemeClr val="accent1"/>
            </a:solidFill>
            <a:ln>
              <a:noFill/>
            </a:ln>
            <a:effectLst/>
          </c:spPr>
          <c:invertIfNegative val="0"/>
          <c:cat>
            <c:strRef>
              <c:f>Aggregated!$L$510:$L$531</c:f>
              <c:strCache>
                <c:ptCount val="22"/>
                <c:pt idx="0">
                  <c:v>Rotterdam</c:v>
                </c:pt>
                <c:pt idx="1">
                  <c:v>Budapest</c:v>
                </c:pt>
                <c:pt idx="2">
                  <c:v>Milan</c:v>
                </c:pt>
                <c:pt idx="3">
                  <c:v>Rome</c:v>
                </c:pt>
                <c:pt idx="4">
                  <c:v>Hamburg</c:v>
                </c:pt>
                <c:pt idx="5">
                  <c:v>Berlin</c:v>
                </c:pt>
                <c:pt idx="6">
                  <c:v>Madrid</c:v>
                </c:pt>
                <c:pt idx="7">
                  <c:v>Barcelona</c:v>
                </c:pt>
                <c:pt idx="8">
                  <c:v>Bucharest</c:v>
                </c:pt>
                <c:pt idx="9">
                  <c:v>Lisbon</c:v>
                </c:pt>
                <c:pt idx="10">
                  <c:v>Stockholm</c:v>
                </c:pt>
                <c:pt idx="11">
                  <c:v>London</c:v>
                </c:pt>
                <c:pt idx="12">
                  <c:v>Prague</c:v>
                </c:pt>
                <c:pt idx="13">
                  <c:v>Sofia</c:v>
                </c:pt>
                <c:pt idx="14">
                  <c:v>Paris</c:v>
                </c:pt>
                <c:pt idx="15">
                  <c:v>Brussels</c:v>
                </c:pt>
                <c:pt idx="16">
                  <c:v>Amsterdam</c:v>
                </c:pt>
                <c:pt idx="17">
                  <c:v>Bremen</c:v>
                </c:pt>
                <c:pt idx="18">
                  <c:v>Munich</c:v>
                </c:pt>
                <c:pt idx="19">
                  <c:v>Goteborg</c:v>
                </c:pt>
                <c:pt idx="20">
                  <c:v>Antwerp</c:v>
                </c:pt>
                <c:pt idx="21">
                  <c:v>AGGREGATED</c:v>
                </c:pt>
              </c:strCache>
            </c:strRef>
          </c:cat>
          <c:val>
            <c:numRef>
              <c:f>Aggregated!$M$510:$M$531</c:f>
              <c:numCache>
                <c:formatCode>0.0%</c:formatCode>
                <c:ptCount val="2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numCache>
            </c:numRef>
          </c:val>
          <c:extLst>
            <c:ext xmlns:c16="http://schemas.microsoft.com/office/drawing/2014/chart" uri="{C3380CC4-5D6E-409C-BE32-E72D297353CC}">
              <c16:uniqueId val="{00000000-842D-4807-A9E2-BE2591FF0C6F}"/>
            </c:ext>
          </c:extLst>
        </c:ser>
        <c:ser>
          <c:idx val="1"/>
          <c:order val="1"/>
          <c:tx>
            <c:strRef>
              <c:f>Aggregated!$N$509</c:f>
              <c:strCache>
                <c:ptCount val="1"/>
                <c:pt idx="0">
                  <c:v>HGV Euro 1</c:v>
                </c:pt>
              </c:strCache>
            </c:strRef>
          </c:tx>
          <c:spPr>
            <a:solidFill>
              <a:schemeClr val="accent2"/>
            </a:solidFill>
            <a:ln>
              <a:noFill/>
            </a:ln>
            <a:effectLst/>
          </c:spPr>
          <c:invertIfNegative val="0"/>
          <c:cat>
            <c:strRef>
              <c:f>Aggregated!$L$510:$L$531</c:f>
              <c:strCache>
                <c:ptCount val="22"/>
                <c:pt idx="0">
                  <c:v>Rotterdam</c:v>
                </c:pt>
                <c:pt idx="1">
                  <c:v>Budapest</c:v>
                </c:pt>
                <c:pt idx="2">
                  <c:v>Milan</c:v>
                </c:pt>
                <c:pt idx="3">
                  <c:v>Rome</c:v>
                </c:pt>
                <c:pt idx="4">
                  <c:v>Hamburg</c:v>
                </c:pt>
                <c:pt idx="5">
                  <c:v>Berlin</c:v>
                </c:pt>
                <c:pt idx="6">
                  <c:v>Madrid</c:v>
                </c:pt>
                <c:pt idx="7">
                  <c:v>Barcelona</c:v>
                </c:pt>
                <c:pt idx="8">
                  <c:v>Bucharest</c:v>
                </c:pt>
                <c:pt idx="9">
                  <c:v>Lisbon</c:v>
                </c:pt>
                <c:pt idx="10">
                  <c:v>Stockholm</c:v>
                </c:pt>
                <c:pt idx="11">
                  <c:v>London</c:v>
                </c:pt>
                <c:pt idx="12">
                  <c:v>Prague</c:v>
                </c:pt>
                <c:pt idx="13">
                  <c:v>Sofia</c:v>
                </c:pt>
                <c:pt idx="14">
                  <c:v>Paris</c:v>
                </c:pt>
                <c:pt idx="15">
                  <c:v>Brussels</c:v>
                </c:pt>
                <c:pt idx="16">
                  <c:v>Amsterdam</c:v>
                </c:pt>
                <c:pt idx="17">
                  <c:v>Bremen</c:v>
                </c:pt>
                <c:pt idx="18">
                  <c:v>Munich</c:v>
                </c:pt>
                <c:pt idx="19">
                  <c:v>Goteborg</c:v>
                </c:pt>
                <c:pt idx="20">
                  <c:v>Antwerp</c:v>
                </c:pt>
                <c:pt idx="21">
                  <c:v>AGGREGATED</c:v>
                </c:pt>
              </c:strCache>
            </c:strRef>
          </c:cat>
          <c:val>
            <c:numRef>
              <c:f>Aggregated!$N$510:$N$531</c:f>
              <c:numCache>
                <c:formatCode>0.0%</c:formatCode>
                <c:ptCount val="22"/>
                <c:pt idx="0">
                  <c:v>0</c:v>
                </c:pt>
                <c:pt idx="1">
                  <c:v>0</c:v>
                </c:pt>
                <c:pt idx="2">
                  <c:v>0</c:v>
                </c:pt>
                <c:pt idx="3">
                  <c:v>4.4571792422795291E-2</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2.5482811715792407E-3</c:v>
                </c:pt>
              </c:numCache>
            </c:numRef>
          </c:val>
          <c:extLst>
            <c:ext xmlns:c16="http://schemas.microsoft.com/office/drawing/2014/chart" uri="{C3380CC4-5D6E-409C-BE32-E72D297353CC}">
              <c16:uniqueId val="{00000001-842D-4807-A9E2-BE2591FF0C6F}"/>
            </c:ext>
          </c:extLst>
        </c:ser>
        <c:ser>
          <c:idx val="2"/>
          <c:order val="2"/>
          <c:tx>
            <c:strRef>
              <c:f>Aggregated!$O$509</c:f>
              <c:strCache>
                <c:ptCount val="1"/>
                <c:pt idx="0">
                  <c:v>HGV Euro 2</c:v>
                </c:pt>
              </c:strCache>
            </c:strRef>
          </c:tx>
          <c:spPr>
            <a:solidFill>
              <a:schemeClr val="accent3"/>
            </a:solidFill>
            <a:ln>
              <a:noFill/>
            </a:ln>
            <a:effectLst/>
          </c:spPr>
          <c:invertIfNegative val="0"/>
          <c:cat>
            <c:strRef>
              <c:f>Aggregated!$L$510:$L$531</c:f>
              <c:strCache>
                <c:ptCount val="22"/>
                <c:pt idx="0">
                  <c:v>Rotterdam</c:v>
                </c:pt>
                <c:pt idx="1">
                  <c:v>Budapest</c:v>
                </c:pt>
                <c:pt idx="2">
                  <c:v>Milan</c:v>
                </c:pt>
                <c:pt idx="3">
                  <c:v>Rome</c:v>
                </c:pt>
                <c:pt idx="4">
                  <c:v>Hamburg</c:v>
                </c:pt>
                <c:pt idx="5">
                  <c:v>Berlin</c:v>
                </c:pt>
                <c:pt idx="6">
                  <c:v>Madrid</c:v>
                </c:pt>
                <c:pt idx="7">
                  <c:v>Barcelona</c:v>
                </c:pt>
                <c:pt idx="8">
                  <c:v>Bucharest</c:v>
                </c:pt>
                <c:pt idx="9">
                  <c:v>Lisbon</c:v>
                </c:pt>
                <c:pt idx="10">
                  <c:v>Stockholm</c:v>
                </c:pt>
                <c:pt idx="11">
                  <c:v>London</c:v>
                </c:pt>
                <c:pt idx="12">
                  <c:v>Prague</c:v>
                </c:pt>
                <c:pt idx="13">
                  <c:v>Sofia</c:v>
                </c:pt>
                <c:pt idx="14">
                  <c:v>Paris</c:v>
                </c:pt>
                <c:pt idx="15">
                  <c:v>Brussels</c:v>
                </c:pt>
                <c:pt idx="16">
                  <c:v>Amsterdam</c:v>
                </c:pt>
                <c:pt idx="17">
                  <c:v>Bremen</c:v>
                </c:pt>
                <c:pt idx="18">
                  <c:v>Munich</c:v>
                </c:pt>
                <c:pt idx="19">
                  <c:v>Goteborg</c:v>
                </c:pt>
                <c:pt idx="20">
                  <c:v>Antwerp</c:v>
                </c:pt>
                <c:pt idx="21">
                  <c:v>AGGREGATED</c:v>
                </c:pt>
              </c:strCache>
            </c:strRef>
          </c:cat>
          <c:val>
            <c:numRef>
              <c:f>Aggregated!$O$510:$O$531</c:f>
              <c:numCache>
                <c:formatCode>0.0%</c:formatCode>
                <c:ptCount val="22"/>
                <c:pt idx="0">
                  <c:v>0</c:v>
                </c:pt>
                <c:pt idx="1">
                  <c:v>0</c:v>
                </c:pt>
                <c:pt idx="2">
                  <c:v>0</c:v>
                </c:pt>
                <c:pt idx="3">
                  <c:v>0</c:v>
                </c:pt>
                <c:pt idx="4">
                  <c:v>0</c:v>
                </c:pt>
                <c:pt idx="5">
                  <c:v>0</c:v>
                </c:pt>
                <c:pt idx="6">
                  <c:v>0</c:v>
                </c:pt>
                <c:pt idx="7">
                  <c:v>0.10420213852754887</c:v>
                </c:pt>
                <c:pt idx="8">
                  <c:v>0</c:v>
                </c:pt>
                <c:pt idx="9">
                  <c:v>0</c:v>
                </c:pt>
                <c:pt idx="10">
                  <c:v>0</c:v>
                </c:pt>
                <c:pt idx="11">
                  <c:v>0</c:v>
                </c:pt>
                <c:pt idx="12">
                  <c:v>0</c:v>
                </c:pt>
                <c:pt idx="13">
                  <c:v>2.5957170668397143E-3</c:v>
                </c:pt>
                <c:pt idx="14">
                  <c:v>0</c:v>
                </c:pt>
                <c:pt idx="15">
                  <c:v>0</c:v>
                </c:pt>
                <c:pt idx="16">
                  <c:v>0</c:v>
                </c:pt>
                <c:pt idx="17">
                  <c:v>0</c:v>
                </c:pt>
                <c:pt idx="18">
                  <c:v>0</c:v>
                </c:pt>
                <c:pt idx="19">
                  <c:v>0</c:v>
                </c:pt>
                <c:pt idx="20">
                  <c:v>0</c:v>
                </c:pt>
                <c:pt idx="21">
                  <c:v>1.121243715494866E-2</c:v>
                </c:pt>
              </c:numCache>
            </c:numRef>
          </c:val>
          <c:extLst>
            <c:ext xmlns:c16="http://schemas.microsoft.com/office/drawing/2014/chart" uri="{C3380CC4-5D6E-409C-BE32-E72D297353CC}">
              <c16:uniqueId val="{00000002-842D-4807-A9E2-BE2591FF0C6F}"/>
            </c:ext>
          </c:extLst>
        </c:ser>
        <c:ser>
          <c:idx val="3"/>
          <c:order val="3"/>
          <c:tx>
            <c:strRef>
              <c:f>Aggregated!$P$509</c:f>
              <c:strCache>
                <c:ptCount val="1"/>
                <c:pt idx="0">
                  <c:v>HGV Euro 3</c:v>
                </c:pt>
              </c:strCache>
            </c:strRef>
          </c:tx>
          <c:spPr>
            <a:solidFill>
              <a:schemeClr val="accent4"/>
            </a:solidFill>
            <a:ln>
              <a:noFill/>
            </a:ln>
            <a:effectLst/>
          </c:spPr>
          <c:invertIfNegative val="0"/>
          <c:cat>
            <c:strRef>
              <c:f>Aggregated!$L$510:$L$531</c:f>
              <c:strCache>
                <c:ptCount val="22"/>
                <c:pt idx="0">
                  <c:v>Rotterdam</c:v>
                </c:pt>
                <c:pt idx="1">
                  <c:v>Budapest</c:v>
                </c:pt>
                <c:pt idx="2">
                  <c:v>Milan</c:v>
                </c:pt>
                <c:pt idx="3">
                  <c:v>Rome</c:v>
                </c:pt>
                <c:pt idx="4">
                  <c:v>Hamburg</c:v>
                </c:pt>
                <c:pt idx="5">
                  <c:v>Berlin</c:v>
                </c:pt>
                <c:pt idx="6">
                  <c:v>Madrid</c:v>
                </c:pt>
                <c:pt idx="7">
                  <c:v>Barcelona</c:v>
                </c:pt>
                <c:pt idx="8">
                  <c:v>Bucharest</c:v>
                </c:pt>
                <c:pt idx="9">
                  <c:v>Lisbon</c:v>
                </c:pt>
                <c:pt idx="10">
                  <c:v>Stockholm</c:v>
                </c:pt>
                <c:pt idx="11">
                  <c:v>London</c:v>
                </c:pt>
                <c:pt idx="12">
                  <c:v>Prague</c:v>
                </c:pt>
                <c:pt idx="13">
                  <c:v>Sofia</c:v>
                </c:pt>
                <c:pt idx="14">
                  <c:v>Paris</c:v>
                </c:pt>
                <c:pt idx="15">
                  <c:v>Brussels</c:v>
                </c:pt>
                <c:pt idx="16">
                  <c:v>Amsterdam</c:v>
                </c:pt>
                <c:pt idx="17">
                  <c:v>Bremen</c:v>
                </c:pt>
                <c:pt idx="18">
                  <c:v>Munich</c:v>
                </c:pt>
                <c:pt idx="19">
                  <c:v>Goteborg</c:v>
                </c:pt>
                <c:pt idx="20">
                  <c:v>Antwerp</c:v>
                </c:pt>
                <c:pt idx="21">
                  <c:v>AGGREGATED</c:v>
                </c:pt>
              </c:strCache>
            </c:strRef>
          </c:cat>
          <c:val>
            <c:numRef>
              <c:f>Aggregated!$P$510:$P$531</c:f>
              <c:numCache>
                <c:formatCode>0.0%</c:formatCode>
                <c:ptCount val="22"/>
                <c:pt idx="0">
                  <c:v>0</c:v>
                </c:pt>
                <c:pt idx="1">
                  <c:v>0.18031646670144322</c:v>
                </c:pt>
                <c:pt idx="2">
                  <c:v>2.99895036737142E-3</c:v>
                </c:pt>
                <c:pt idx="3">
                  <c:v>9.1690544412607447E-2</c:v>
                </c:pt>
                <c:pt idx="4">
                  <c:v>0</c:v>
                </c:pt>
                <c:pt idx="5">
                  <c:v>4.546487838145033E-2</c:v>
                </c:pt>
                <c:pt idx="6">
                  <c:v>1.6606881891855985E-2</c:v>
                </c:pt>
                <c:pt idx="7">
                  <c:v>9.5348362051351897E-3</c:v>
                </c:pt>
                <c:pt idx="8">
                  <c:v>0.19849874895746455</c:v>
                </c:pt>
                <c:pt idx="9">
                  <c:v>4.6047582501918651E-3</c:v>
                </c:pt>
                <c:pt idx="10">
                  <c:v>0</c:v>
                </c:pt>
                <c:pt idx="11">
                  <c:v>0</c:v>
                </c:pt>
                <c:pt idx="12">
                  <c:v>2.8933092224231464E-2</c:v>
                </c:pt>
                <c:pt idx="13">
                  <c:v>5.191434133679429E-2</c:v>
                </c:pt>
                <c:pt idx="14">
                  <c:v>0</c:v>
                </c:pt>
                <c:pt idx="15">
                  <c:v>0</c:v>
                </c:pt>
                <c:pt idx="16">
                  <c:v>0</c:v>
                </c:pt>
                <c:pt idx="17">
                  <c:v>0</c:v>
                </c:pt>
                <c:pt idx="18">
                  <c:v>0</c:v>
                </c:pt>
                <c:pt idx="19">
                  <c:v>0</c:v>
                </c:pt>
                <c:pt idx="20">
                  <c:v>0</c:v>
                </c:pt>
                <c:pt idx="21">
                  <c:v>2.3895596586065909E-2</c:v>
                </c:pt>
              </c:numCache>
            </c:numRef>
          </c:val>
          <c:extLst>
            <c:ext xmlns:c16="http://schemas.microsoft.com/office/drawing/2014/chart" uri="{C3380CC4-5D6E-409C-BE32-E72D297353CC}">
              <c16:uniqueId val="{00000003-842D-4807-A9E2-BE2591FF0C6F}"/>
            </c:ext>
          </c:extLst>
        </c:ser>
        <c:ser>
          <c:idx val="4"/>
          <c:order val="4"/>
          <c:tx>
            <c:strRef>
              <c:f>Aggregated!$Q$509</c:f>
              <c:strCache>
                <c:ptCount val="1"/>
                <c:pt idx="0">
                  <c:v>HGV Euro 4</c:v>
                </c:pt>
              </c:strCache>
            </c:strRef>
          </c:tx>
          <c:spPr>
            <a:solidFill>
              <a:schemeClr val="accent5"/>
            </a:solidFill>
            <a:ln>
              <a:noFill/>
            </a:ln>
            <a:effectLst/>
          </c:spPr>
          <c:invertIfNegative val="0"/>
          <c:cat>
            <c:strRef>
              <c:f>Aggregated!$L$510:$L$531</c:f>
              <c:strCache>
                <c:ptCount val="22"/>
                <c:pt idx="0">
                  <c:v>Rotterdam</c:v>
                </c:pt>
                <c:pt idx="1">
                  <c:v>Budapest</c:v>
                </c:pt>
                <c:pt idx="2">
                  <c:v>Milan</c:v>
                </c:pt>
                <c:pt idx="3">
                  <c:v>Rome</c:v>
                </c:pt>
                <c:pt idx="4">
                  <c:v>Hamburg</c:v>
                </c:pt>
                <c:pt idx="5">
                  <c:v>Berlin</c:v>
                </c:pt>
                <c:pt idx="6">
                  <c:v>Madrid</c:v>
                </c:pt>
                <c:pt idx="7">
                  <c:v>Barcelona</c:v>
                </c:pt>
                <c:pt idx="8">
                  <c:v>Bucharest</c:v>
                </c:pt>
                <c:pt idx="9">
                  <c:v>Lisbon</c:v>
                </c:pt>
                <c:pt idx="10">
                  <c:v>Stockholm</c:v>
                </c:pt>
                <c:pt idx="11">
                  <c:v>London</c:v>
                </c:pt>
                <c:pt idx="12">
                  <c:v>Prague</c:v>
                </c:pt>
                <c:pt idx="13">
                  <c:v>Sofia</c:v>
                </c:pt>
                <c:pt idx="14">
                  <c:v>Paris</c:v>
                </c:pt>
                <c:pt idx="15">
                  <c:v>Brussels</c:v>
                </c:pt>
                <c:pt idx="16">
                  <c:v>Amsterdam</c:v>
                </c:pt>
                <c:pt idx="17">
                  <c:v>Bremen</c:v>
                </c:pt>
                <c:pt idx="18">
                  <c:v>Munich</c:v>
                </c:pt>
                <c:pt idx="19">
                  <c:v>Goteborg</c:v>
                </c:pt>
                <c:pt idx="20">
                  <c:v>Antwerp</c:v>
                </c:pt>
                <c:pt idx="21">
                  <c:v>AGGREGATED</c:v>
                </c:pt>
              </c:strCache>
            </c:strRef>
          </c:cat>
          <c:val>
            <c:numRef>
              <c:f>Aggregated!$Q$510:$Q$531</c:f>
              <c:numCache>
                <c:formatCode>0.0%</c:formatCode>
                <c:ptCount val="22"/>
                <c:pt idx="0">
                  <c:v>0</c:v>
                </c:pt>
                <c:pt idx="1">
                  <c:v>5.2164840897235262E-2</c:v>
                </c:pt>
                <c:pt idx="2">
                  <c:v>5.7479882041285547E-2</c:v>
                </c:pt>
                <c:pt idx="3">
                  <c:v>3.8204393505253106E-2</c:v>
                </c:pt>
                <c:pt idx="4">
                  <c:v>1.9715224534501644E-2</c:v>
                </c:pt>
                <c:pt idx="5">
                  <c:v>0</c:v>
                </c:pt>
                <c:pt idx="6">
                  <c:v>8.3034409459279923E-2</c:v>
                </c:pt>
                <c:pt idx="7">
                  <c:v>9.9741197303003473E-2</c:v>
                </c:pt>
                <c:pt idx="8">
                  <c:v>0.11826522101751459</c:v>
                </c:pt>
                <c:pt idx="9">
                  <c:v>0.34535686876438987</c:v>
                </c:pt>
                <c:pt idx="10">
                  <c:v>0</c:v>
                </c:pt>
                <c:pt idx="11">
                  <c:v>0</c:v>
                </c:pt>
                <c:pt idx="12">
                  <c:v>0</c:v>
                </c:pt>
                <c:pt idx="13">
                  <c:v>0.12070084360804673</c:v>
                </c:pt>
                <c:pt idx="14">
                  <c:v>2.6476506513220602E-2</c:v>
                </c:pt>
                <c:pt idx="15">
                  <c:v>0</c:v>
                </c:pt>
                <c:pt idx="16">
                  <c:v>0</c:v>
                </c:pt>
                <c:pt idx="17">
                  <c:v>2.6930949046644403E-2</c:v>
                </c:pt>
                <c:pt idx="18">
                  <c:v>0</c:v>
                </c:pt>
                <c:pt idx="19">
                  <c:v>0</c:v>
                </c:pt>
                <c:pt idx="20">
                  <c:v>0</c:v>
                </c:pt>
                <c:pt idx="21">
                  <c:v>4.3131479029815491E-2</c:v>
                </c:pt>
              </c:numCache>
            </c:numRef>
          </c:val>
          <c:extLst>
            <c:ext xmlns:c16="http://schemas.microsoft.com/office/drawing/2014/chart" uri="{C3380CC4-5D6E-409C-BE32-E72D297353CC}">
              <c16:uniqueId val="{00000004-842D-4807-A9E2-BE2591FF0C6F}"/>
            </c:ext>
          </c:extLst>
        </c:ser>
        <c:ser>
          <c:idx val="5"/>
          <c:order val="5"/>
          <c:tx>
            <c:strRef>
              <c:f>Aggregated!$R$509</c:f>
              <c:strCache>
                <c:ptCount val="1"/>
                <c:pt idx="0">
                  <c:v>HGV Euro 5</c:v>
                </c:pt>
              </c:strCache>
            </c:strRef>
          </c:tx>
          <c:spPr>
            <a:solidFill>
              <a:schemeClr val="accent6"/>
            </a:solidFill>
            <a:ln>
              <a:noFill/>
            </a:ln>
            <a:effectLst/>
          </c:spPr>
          <c:invertIfNegative val="0"/>
          <c:cat>
            <c:strRef>
              <c:f>Aggregated!$L$510:$L$531</c:f>
              <c:strCache>
                <c:ptCount val="22"/>
                <c:pt idx="0">
                  <c:v>Rotterdam</c:v>
                </c:pt>
                <c:pt idx="1">
                  <c:v>Budapest</c:v>
                </c:pt>
                <c:pt idx="2">
                  <c:v>Milan</c:v>
                </c:pt>
                <c:pt idx="3">
                  <c:v>Rome</c:v>
                </c:pt>
                <c:pt idx="4">
                  <c:v>Hamburg</c:v>
                </c:pt>
                <c:pt idx="5">
                  <c:v>Berlin</c:v>
                </c:pt>
                <c:pt idx="6">
                  <c:v>Madrid</c:v>
                </c:pt>
                <c:pt idx="7">
                  <c:v>Barcelona</c:v>
                </c:pt>
                <c:pt idx="8">
                  <c:v>Bucharest</c:v>
                </c:pt>
                <c:pt idx="9">
                  <c:v>Lisbon</c:v>
                </c:pt>
                <c:pt idx="10">
                  <c:v>Stockholm</c:v>
                </c:pt>
                <c:pt idx="11">
                  <c:v>London</c:v>
                </c:pt>
                <c:pt idx="12">
                  <c:v>Prague</c:v>
                </c:pt>
                <c:pt idx="13">
                  <c:v>Sofia</c:v>
                </c:pt>
                <c:pt idx="14">
                  <c:v>Paris</c:v>
                </c:pt>
                <c:pt idx="15">
                  <c:v>Brussels</c:v>
                </c:pt>
                <c:pt idx="16">
                  <c:v>Amsterdam</c:v>
                </c:pt>
                <c:pt idx="17">
                  <c:v>Bremen</c:v>
                </c:pt>
                <c:pt idx="18">
                  <c:v>Munich</c:v>
                </c:pt>
                <c:pt idx="19">
                  <c:v>Goteborg</c:v>
                </c:pt>
                <c:pt idx="20">
                  <c:v>Antwerp</c:v>
                </c:pt>
                <c:pt idx="21">
                  <c:v>AGGREGATED</c:v>
                </c:pt>
              </c:strCache>
            </c:strRef>
          </c:cat>
          <c:val>
            <c:numRef>
              <c:f>Aggregated!$R$510:$R$531</c:f>
              <c:numCache>
                <c:formatCode>0.0%</c:formatCode>
                <c:ptCount val="22"/>
                <c:pt idx="0">
                  <c:v>2.2500803600128575E-2</c:v>
                </c:pt>
                <c:pt idx="1">
                  <c:v>0.4352286558859329</c:v>
                </c:pt>
                <c:pt idx="2">
                  <c:v>0.43559754086069874</c:v>
                </c:pt>
                <c:pt idx="3">
                  <c:v>0.19993632601082459</c:v>
                </c:pt>
                <c:pt idx="4">
                  <c:v>0.14238773274917854</c:v>
                </c:pt>
                <c:pt idx="5">
                  <c:v>0.18867924528301888</c:v>
                </c:pt>
                <c:pt idx="6">
                  <c:v>0.16540454364288562</c:v>
                </c:pt>
                <c:pt idx="7">
                  <c:v>0.28172035687529795</c:v>
                </c:pt>
                <c:pt idx="8">
                  <c:v>0.41834862385321103</c:v>
                </c:pt>
                <c:pt idx="9">
                  <c:v>9.2095165003837298E-2</c:v>
                </c:pt>
                <c:pt idx="10">
                  <c:v>0.10240072818295597</c:v>
                </c:pt>
                <c:pt idx="11">
                  <c:v>0.44392974329280066</c:v>
                </c:pt>
                <c:pt idx="12">
                  <c:v>0.43761301989150092</c:v>
                </c:pt>
                <c:pt idx="13">
                  <c:v>0.52822842310188189</c:v>
                </c:pt>
                <c:pt idx="14">
                  <c:v>0.1679316553111872</c:v>
                </c:pt>
                <c:pt idx="15">
                  <c:v>0.19372336303758234</c:v>
                </c:pt>
                <c:pt idx="16">
                  <c:v>0.81788440567066523</c:v>
                </c:pt>
                <c:pt idx="17">
                  <c:v>8.0792847139933219E-3</c:v>
                </c:pt>
                <c:pt idx="18">
                  <c:v>0.13840215348671847</c:v>
                </c:pt>
                <c:pt idx="19">
                  <c:v>0</c:v>
                </c:pt>
                <c:pt idx="20">
                  <c:v>0</c:v>
                </c:pt>
                <c:pt idx="21">
                  <c:v>0.26855216935879461</c:v>
                </c:pt>
              </c:numCache>
            </c:numRef>
          </c:val>
          <c:extLst>
            <c:ext xmlns:c16="http://schemas.microsoft.com/office/drawing/2014/chart" uri="{C3380CC4-5D6E-409C-BE32-E72D297353CC}">
              <c16:uniqueId val="{00000005-842D-4807-A9E2-BE2591FF0C6F}"/>
            </c:ext>
          </c:extLst>
        </c:ser>
        <c:ser>
          <c:idx val="6"/>
          <c:order val="6"/>
          <c:tx>
            <c:strRef>
              <c:f>Aggregated!$S$509</c:f>
              <c:strCache>
                <c:ptCount val="1"/>
                <c:pt idx="0">
                  <c:v>HGV Euro 6</c:v>
                </c:pt>
              </c:strCache>
            </c:strRef>
          </c:tx>
          <c:spPr>
            <a:solidFill>
              <a:schemeClr val="accent1">
                <a:lumMod val="60000"/>
              </a:schemeClr>
            </a:solidFill>
            <a:ln>
              <a:noFill/>
            </a:ln>
            <a:effectLst/>
          </c:spPr>
          <c:invertIfNegative val="0"/>
          <c:cat>
            <c:strRef>
              <c:f>Aggregated!$L$510:$L$531</c:f>
              <c:strCache>
                <c:ptCount val="22"/>
                <c:pt idx="0">
                  <c:v>Rotterdam</c:v>
                </c:pt>
                <c:pt idx="1">
                  <c:v>Budapest</c:v>
                </c:pt>
                <c:pt idx="2">
                  <c:v>Milan</c:v>
                </c:pt>
                <c:pt idx="3">
                  <c:v>Rome</c:v>
                </c:pt>
                <c:pt idx="4">
                  <c:v>Hamburg</c:v>
                </c:pt>
                <c:pt idx="5">
                  <c:v>Berlin</c:v>
                </c:pt>
                <c:pt idx="6">
                  <c:v>Madrid</c:v>
                </c:pt>
                <c:pt idx="7">
                  <c:v>Barcelona</c:v>
                </c:pt>
                <c:pt idx="8">
                  <c:v>Bucharest</c:v>
                </c:pt>
                <c:pt idx="9">
                  <c:v>Lisbon</c:v>
                </c:pt>
                <c:pt idx="10">
                  <c:v>Stockholm</c:v>
                </c:pt>
                <c:pt idx="11">
                  <c:v>London</c:v>
                </c:pt>
                <c:pt idx="12">
                  <c:v>Prague</c:v>
                </c:pt>
                <c:pt idx="13">
                  <c:v>Sofia</c:v>
                </c:pt>
                <c:pt idx="14">
                  <c:v>Paris</c:v>
                </c:pt>
                <c:pt idx="15">
                  <c:v>Brussels</c:v>
                </c:pt>
                <c:pt idx="16">
                  <c:v>Amsterdam</c:v>
                </c:pt>
                <c:pt idx="17">
                  <c:v>Bremen</c:v>
                </c:pt>
                <c:pt idx="18">
                  <c:v>Munich</c:v>
                </c:pt>
                <c:pt idx="19">
                  <c:v>Goteborg</c:v>
                </c:pt>
                <c:pt idx="20">
                  <c:v>Antwerp</c:v>
                </c:pt>
                <c:pt idx="21">
                  <c:v>AGGREGATED</c:v>
                </c:pt>
              </c:strCache>
            </c:strRef>
          </c:cat>
          <c:val>
            <c:numRef>
              <c:f>Aggregated!$S$510:$S$531</c:f>
              <c:numCache>
                <c:formatCode>0.0%</c:formatCode>
                <c:ptCount val="22"/>
                <c:pt idx="0">
                  <c:v>0.97749919639987137</c:v>
                </c:pt>
                <c:pt idx="1">
                  <c:v>0.33229003651538863</c:v>
                </c:pt>
                <c:pt idx="2">
                  <c:v>0.50392362673064428</c:v>
                </c:pt>
                <c:pt idx="3">
                  <c:v>0.62559694364851959</c:v>
                </c:pt>
                <c:pt idx="4">
                  <c:v>0.83789704271631982</c:v>
                </c:pt>
                <c:pt idx="5">
                  <c:v>0.76585587633553076</c:v>
                </c:pt>
                <c:pt idx="6">
                  <c:v>0.73495416500597843</c:v>
                </c:pt>
                <c:pt idx="7">
                  <c:v>0.50480147108901452</c:v>
                </c:pt>
                <c:pt idx="8">
                  <c:v>0.26488740617180984</c:v>
                </c:pt>
                <c:pt idx="9">
                  <c:v>0.55794320798158092</c:v>
                </c:pt>
                <c:pt idx="10">
                  <c:v>0.89759927181704402</c:v>
                </c:pt>
                <c:pt idx="11">
                  <c:v>0.55607025670719945</c:v>
                </c:pt>
                <c:pt idx="12">
                  <c:v>0.53345388788426762</c:v>
                </c:pt>
                <c:pt idx="13">
                  <c:v>0.29656067488643739</c:v>
                </c:pt>
                <c:pt idx="14">
                  <c:v>0.80559183817559221</c:v>
                </c:pt>
                <c:pt idx="15">
                  <c:v>0.80627663696241769</c:v>
                </c:pt>
                <c:pt idx="16">
                  <c:v>0.1821155943293348</c:v>
                </c:pt>
                <c:pt idx="17">
                  <c:v>0.96498976623936228</c:v>
                </c:pt>
                <c:pt idx="18">
                  <c:v>0.86159784651328153</c:v>
                </c:pt>
                <c:pt idx="19">
                  <c:v>1</c:v>
                </c:pt>
                <c:pt idx="20">
                  <c:v>1</c:v>
                </c:pt>
                <c:pt idx="21">
                  <c:v>0.65066003669879602</c:v>
                </c:pt>
              </c:numCache>
            </c:numRef>
          </c:val>
          <c:extLst>
            <c:ext xmlns:c16="http://schemas.microsoft.com/office/drawing/2014/chart" uri="{C3380CC4-5D6E-409C-BE32-E72D297353CC}">
              <c16:uniqueId val="{00000000-2676-4F99-BD8F-6E4738DEE2C9}"/>
            </c:ext>
          </c:extLst>
        </c:ser>
        <c:dLbls>
          <c:showLegendKey val="0"/>
          <c:showVal val="0"/>
          <c:showCatName val="0"/>
          <c:showSerName val="0"/>
          <c:showPercent val="0"/>
          <c:showBubbleSize val="0"/>
        </c:dLbls>
        <c:gapWidth val="55"/>
        <c:overlap val="100"/>
        <c:axId val="1175158783"/>
        <c:axId val="1175147967"/>
      </c:barChart>
      <c:catAx>
        <c:axId val="11751587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cs-CZ"/>
          </a:p>
        </c:txPr>
        <c:crossAx val="1175147967"/>
        <c:crosses val="autoZero"/>
        <c:auto val="1"/>
        <c:lblAlgn val="ctr"/>
        <c:lblOffset val="100"/>
        <c:noMultiLvlLbl val="0"/>
      </c:catAx>
      <c:valAx>
        <c:axId val="1175147967"/>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cs-CZ"/>
          </a:p>
        </c:txPr>
        <c:crossAx val="1175158783"/>
        <c:crosses val="autoZero"/>
        <c:crossBetween val="between"/>
      </c:valAx>
      <c:spPr>
        <a:noFill/>
        <a:ln>
          <a:noFill/>
        </a:ln>
        <a:effectLst/>
      </c:spPr>
    </c:plotArea>
    <c:legend>
      <c:legendPos val="r"/>
      <c:legendEntry>
        <c:idx val="6"/>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cs-CZ"/>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cs-CZ"/>
    </a:p>
  </c:txPr>
  <c:printSettings>
    <c:headerFooter/>
    <c:pageMargins b="0.75" l="0.7" r="0.7" t="0.75" header="0.3" footer="0.3"/>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barChart>
        <c:barDir val="col"/>
        <c:grouping val="stacked"/>
        <c:varyColors val="0"/>
        <c:ser>
          <c:idx val="12"/>
          <c:order val="0"/>
          <c:tx>
            <c:strRef>
              <c:f>Aggregated!$AE$535</c:f>
              <c:strCache>
                <c:ptCount val="1"/>
                <c:pt idx="0">
                  <c:v>Don't Know</c:v>
                </c:pt>
              </c:strCache>
            </c:strRef>
          </c:tx>
          <c:spPr>
            <a:solidFill>
              <a:srgbClr val="FF0000"/>
            </a:solidFill>
            <a:ln>
              <a:noFill/>
            </a:ln>
            <a:effectLst/>
          </c:spPr>
          <c:invertIfNegative val="0"/>
          <c:cat>
            <c:strRef>
              <c:f>Aggregated!$R$536:$R$557</c:f>
              <c:strCache>
                <c:ptCount val="22"/>
                <c:pt idx="0">
                  <c:v>Rotterdam</c:v>
                </c:pt>
                <c:pt idx="1">
                  <c:v>Budapest</c:v>
                </c:pt>
                <c:pt idx="2">
                  <c:v>Milan</c:v>
                </c:pt>
                <c:pt idx="3">
                  <c:v>Rome</c:v>
                </c:pt>
                <c:pt idx="4">
                  <c:v>Hamburg</c:v>
                </c:pt>
                <c:pt idx="5">
                  <c:v>Berlin</c:v>
                </c:pt>
                <c:pt idx="6">
                  <c:v>Madrid</c:v>
                </c:pt>
                <c:pt idx="7">
                  <c:v>Barcelona</c:v>
                </c:pt>
                <c:pt idx="8">
                  <c:v>Bucharest</c:v>
                </c:pt>
                <c:pt idx="9">
                  <c:v>Lisbon</c:v>
                </c:pt>
                <c:pt idx="10">
                  <c:v>Stockholm</c:v>
                </c:pt>
                <c:pt idx="11">
                  <c:v>London</c:v>
                </c:pt>
                <c:pt idx="12">
                  <c:v>Prague</c:v>
                </c:pt>
                <c:pt idx="13">
                  <c:v>Sofia</c:v>
                </c:pt>
                <c:pt idx="14">
                  <c:v>Paris</c:v>
                </c:pt>
                <c:pt idx="15">
                  <c:v>Brussels</c:v>
                </c:pt>
                <c:pt idx="16">
                  <c:v>Amsterdam</c:v>
                </c:pt>
                <c:pt idx="17">
                  <c:v>Bremen</c:v>
                </c:pt>
                <c:pt idx="18">
                  <c:v>Munich</c:v>
                </c:pt>
                <c:pt idx="19">
                  <c:v>Goteborg</c:v>
                </c:pt>
                <c:pt idx="20">
                  <c:v>Antwerp</c:v>
                </c:pt>
                <c:pt idx="21">
                  <c:v>AGGREGATED</c:v>
                </c:pt>
              </c:strCache>
            </c:strRef>
          </c:cat>
          <c:val>
            <c:numRef>
              <c:f>Aggregated!$AE$536:$AE$557</c:f>
              <c:numCache>
                <c:formatCode>0.0%</c:formatCode>
                <c:ptCount val="22"/>
                <c:pt idx="0">
                  <c:v>9.8640026863666894E-3</c:v>
                </c:pt>
                <c:pt idx="1">
                  <c:v>0.19968350620087036</c:v>
                </c:pt>
                <c:pt idx="2">
                  <c:v>5.4801800156102096E-3</c:v>
                </c:pt>
                <c:pt idx="3">
                  <c:v>2.5956787847503871E-2</c:v>
                </c:pt>
                <c:pt idx="4">
                  <c:v>4.7411306605134124E-2</c:v>
                </c:pt>
                <c:pt idx="5">
                  <c:v>5.8409509068076283E-3</c:v>
                </c:pt>
                <c:pt idx="6">
                  <c:v>9.0156692331271754E-4</c:v>
                </c:pt>
                <c:pt idx="7">
                  <c:v>7.9376854599406532E-3</c:v>
                </c:pt>
                <c:pt idx="8">
                  <c:v>2.004385284932781E-2</c:v>
                </c:pt>
                <c:pt idx="9">
                  <c:v>1.0848810970317654E-4</c:v>
                </c:pt>
                <c:pt idx="10">
                  <c:v>0</c:v>
                </c:pt>
                <c:pt idx="11">
                  <c:v>7.3596808109128165E-3</c:v>
                </c:pt>
                <c:pt idx="12">
                  <c:v>6.5700336827763689E-2</c:v>
                </c:pt>
                <c:pt idx="13">
                  <c:v>1.1965670902789239E-2</c:v>
                </c:pt>
                <c:pt idx="14">
                  <c:v>6.5507365622873778E-3</c:v>
                </c:pt>
                <c:pt idx="15">
                  <c:v>7.4242724213027128E-4</c:v>
                </c:pt>
                <c:pt idx="16">
                  <c:v>0</c:v>
                </c:pt>
                <c:pt idx="17">
                  <c:v>0</c:v>
                </c:pt>
                <c:pt idx="18">
                  <c:v>8.1446121128481257E-3</c:v>
                </c:pt>
                <c:pt idx="19">
                  <c:v>1.9288093985621604E-2</c:v>
                </c:pt>
                <c:pt idx="20">
                  <c:v>0</c:v>
                </c:pt>
                <c:pt idx="21">
                  <c:v>2.5067681643262306E-2</c:v>
                </c:pt>
              </c:numCache>
            </c:numRef>
          </c:val>
          <c:extLst>
            <c:ext xmlns:c16="http://schemas.microsoft.com/office/drawing/2014/chart" uri="{C3380CC4-5D6E-409C-BE32-E72D297353CC}">
              <c16:uniqueId val="{0000000C-ADBF-474F-98CC-14CBA7F0B5AF}"/>
            </c:ext>
          </c:extLst>
        </c:ser>
        <c:ser>
          <c:idx val="11"/>
          <c:order val="1"/>
          <c:tx>
            <c:strRef>
              <c:f>Aggregated!$AD$535</c:f>
              <c:strCache>
                <c:ptCount val="1"/>
                <c:pt idx="0">
                  <c:v>Over 10</c:v>
                </c:pt>
              </c:strCache>
            </c:strRef>
          </c:tx>
          <c:spPr>
            <a:solidFill>
              <a:schemeClr val="accent1">
                <a:shade val="50000"/>
              </a:schemeClr>
            </a:solidFill>
            <a:ln>
              <a:noFill/>
            </a:ln>
            <a:effectLst/>
          </c:spPr>
          <c:invertIfNegative val="0"/>
          <c:cat>
            <c:strRef>
              <c:f>Aggregated!$R$536:$R$557</c:f>
              <c:strCache>
                <c:ptCount val="22"/>
                <c:pt idx="0">
                  <c:v>Rotterdam</c:v>
                </c:pt>
                <c:pt idx="1">
                  <c:v>Budapest</c:v>
                </c:pt>
                <c:pt idx="2">
                  <c:v>Milan</c:v>
                </c:pt>
                <c:pt idx="3">
                  <c:v>Rome</c:v>
                </c:pt>
                <c:pt idx="4">
                  <c:v>Hamburg</c:v>
                </c:pt>
                <c:pt idx="5">
                  <c:v>Berlin</c:v>
                </c:pt>
                <c:pt idx="6">
                  <c:v>Madrid</c:v>
                </c:pt>
                <c:pt idx="7">
                  <c:v>Barcelona</c:v>
                </c:pt>
                <c:pt idx="8">
                  <c:v>Bucharest</c:v>
                </c:pt>
                <c:pt idx="9">
                  <c:v>Lisbon</c:v>
                </c:pt>
                <c:pt idx="10">
                  <c:v>Stockholm</c:v>
                </c:pt>
                <c:pt idx="11">
                  <c:v>London</c:v>
                </c:pt>
                <c:pt idx="12">
                  <c:v>Prague</c:v>
                </c:pt>
                <c:pt idx="13">
                  <c:v>Sofia</c:v>
                </c:pt>
                <c:pt idx="14">
                  <c:v>Paris</c:v>
                </c:pt>
                <c:pt idx="15">
                  <c:v>Brussels</c:v>
                </c:pt>
                <c:pt idx="16">
                  <c:v>Amsterdam</c:v>
                </c:pt>
                <c:pt idx="17">
                  <c:v>Bremen</c:v>
                </c:pt>
                <c:pt idx="18">
                  <c:v>Munich</c:v>
                </c:pt>
                <c:pt idx="19">
                  <c:v>Goteborg</c:v>
                </c:pt>
                <c:pt idx="20">
                  <c:v>Antwerp</c:v>
                </c:pt>
                <c:pt idx="21">
                  <c:v>AGGREGATED</c:v>
                </c:pt>
              </c:strCache>
            </c:strRef>
          </c:cat>
          <c:val>
            <c:numRef>
              <c:f>Aggregated!$AD$536:$AD$557</c:f>
              <c:numCache>
                <c:formatCode>0.0%</c:formatCode>
                <c:ptCount val="22"/>
                <c:pt idx="0">
                  <c:v>0</c:v>
                </c:pt>
                <c:pt idx="1">
                  <c:v>0.17297074152433045</c:v>
                </c:pt>
                <c:pt idx="2">
                  <c:v>5.3141139545311127E-3</c:v>
                </c:pt>
                <c:pt idx="3">
                  <c:v>4.999631295627166E-2</c:v>
                </c:pt>
                <c:pt idx="4">
                  <c:v>0</c:v>
                </c:pt>
                <c:pt idx="5">
                  <c:v>0</c:v>
                </c:pt>
                <c:pt idx="6">
                  <c:v>5.8331379938332824E-2</c:v>
                </c:pt>
                <c:pt idx="7">
                  <c:v>0.21761869436201781</c:v>
                </c:pt>
                <c:pt idx="8">
                  <c:v>0.12442692299173883</c:v>
                </c:pt>
                <c:pt idx="9">
                  <c:v>0.10553723311925013</c:v>
                </c:pt>
                <c:pt idx="10">
                  <c:v>0</c:v>
                </c:pt>
                <c:pt idx="11">
                  <c:v>6.3082978379252709E-3</c:v>
                </c:pt>
                <c:pt idx="12">
                  <c:v>4.9956477311433219E-2</c:v>
                </c:pt>
                <c:pt idx="13">
                  <c:v>0.35899075755075094</c:v>
                </c:pt>
                <c:pt idx="14">
                  <c:v>1.8829411857782561E-2</c:v>
                </c:pt>
                <c:pt idx="15">
                  <c:v>1.2373787368837855E-4</c:v>
                </c:pt>
                <c:pt idx="16">
                  <c:v>9.1504703341751772E-2</c:v>
                </c:pt>
                <c:pt idx="17">
                  <c:v>0</c:v>
                </c:pt>
                <c:pt idx="18">
                  <c:v>6.787176760706771E-4</c:v>
                </c:pt>
                <c:pt idx="19">
                  <c:v>3.5069261792039279E-2</c:v>
                </c:pt>
                <c:pt idx="20">
                  <c:v>0</c:v>
                </c:pt>
                <c:pt idx="21">
                  <c:v>7.1633234307065308E-2</c:v>
                </c:pt>
              </c:numCache>
            </c:numRef>
          </c:val>
          <c:extLst>
            <c:ext xmlns:c16="http://schemas.microsoft.com/office/drawing/2014/chart" uri="{C3380CC4-5D6E-409C-BE32-E72D297353CC}">
              <c16:uniqueId val="{0000000B-ADBF-474F-98CC-14CBA7F0B5AF}"/>
            </c:ext>
          </c:extLst>
        </c:ser>
        <c:ser>
          <c:idx val="10"/>
          <c:order val="2"/>
          <c:tx>
            <c:strRef>
              <c:f>Aggregated!$AC$535</c:f>
              <c:strCache>
                <c:ptCount val="1"/>
                <c:pt idx="0">
                  <c:v>10</c:v>
                </c:pt>
              </c:strCache>
            </c:strRef>
          </c:tx>
          <c:spPr>
            <a:solidFill>
              <a:schemeClr val="accent1">
                <a:shade val="60000"/>
              </a:schemeClr>
            </a:solidFill>
            <a:ln>
              <a:noFill/>
            </a:ln>
            <a:effectLst/>
          </c:spPr>
          <c:invertIfNegative val="0"/>
          <c:cat>
            <c:strRef>
              <c:f>Aggregated!$R$536:$R$557</c:f>
              <c:strCache>
                <c:ptCount val="22"/>
                <c:pt idx="0">
                  <c:v>Rotterdam</c:v>
                </c:pt>
                <c:pt idx="1">
                  <c:v>Budapest</c:v>
                </c:pt>
                <c:pt idx="2">
                  <c:v>Milan</c:v>
                </c:pt>
                <c:pt idx="3">
                  <c:v>Rome</c:v>
                </c:pt>
                <c:pt idx="4">
                  <c:v>Hamburg</c:v>
                </c:pt>
                <c:pt idx="5">
                  <c:v>Berlin</c:v>
                </c:pt>
                <c:pt idx="6">
                  <c:v>Madrid</c:v>
                </c:pt>
                <c:pt idx="7">
                  <c:v>Barcelona</c:v>
                </c:pt>
                <c:pt idx="8">
                  <c:v>Bucharest</c:v>
                </c:pt>
                <c:pt idx="9">
                  <c:v>Lisbon</c:v>
                </c:pt>
                <c:pt idx="10">
                  <c:v>Stockholm</c:v>
                </c:pt>
                <c:pt idx="11">
                  <c:v>London</c:v>
                </c:pt>
                <c:pt idx="12">
                  <c:v>Prague</c:v>
                </c:pt>
                <c:pt idx="13">
                  <c:v>Sofia</c:v>
                </c:pt>
                <c:pt idx="14">
                  <c:v>Paris</c:v>
                </c:pt>
                <c:pt idx="15">
                  <c:v>Brussels</c:v>
                </c:pt>
                <c:pt idx="16">
                  <c:v>Amsterdam</c:v>
                </c:pt>
                <c:pt idx="17">
                  <c:v>Bremen</c:v>
                </c:pt>
                <c:pt idx="18">
                  <c:v>Munich</c:v>
                </c:pt>
                <c:pt idx="19">
                  <c:v>Goteborg</c:v>
                </c:pt>
                <c:pt idx="20">
                  <c:v>Antwerp</c:v>
                </c:pt>
                <c:pt idx="21">
                  <c:v>AGGREGATED</c:v>
                </c:pt>
              </c:strCache>
            </c:strRef>
          </c:cat>
          <c:val>
            <c:numRef>
              <c:f>Aggregated!$AC$536:$AC$557</c:f>
              <c:numCache>
                <c:formatCode>0.0%</c:formatCode>
                <c:ptCount val="22"/>
                <c:pt idx="0">
                  <c:v>1.6370047011417057E-2</c:v>
                </c:pt>
                <c:pt idx="1">
                  <c:v>4.202143213444106E-2</c:v>
                </c:pt>
                <c:pt idx="2">
                  <c:v>6.8253151103508977E-2</c:v>
                </c:pt>
                <c:pt idx="3">
                  <c:v>4.8668977214069757E-2</c:v>
                </c:pt>
                <c:pt idx="4">
                  <c:v>1.5863859244303433E-3</c:v>
                </c:pt>
                <c:pt idx="5">
                  <c:v>1.9859233083145935E-2</c:v>
                </c:pt>
                <c:pt idx="6">
                  <c:v>2.470293369876846E-2</c:v>
                </c:pt>
                <c:pt idx="7">
                  <c:v>7.6298219584569726E-2</c:v>
                </c:pt>
                <c:pt idx="8">
                  <c:v>0.20174525481163208</c:v>
                </c:pt>
                <c:pt idx="9">
                  <c:v>3.4455823641728868E-2</c:v>
                </c:pt>
                <c:pt idx="10">
                  <c:v>0</c:v>
                </c:pt>
                <c:pt idx="11">
                  <c:v>1.0810373645333476E-2</c:v>
                </c:pt>
                <c:pt idx="12">
                  <c:v>3.084434015819551E-2</c:v>
                </c:pt>
                <c:pt idx="13">
                  <c:v>0.18784040270671729</c:v>
                </c:pt>
                <c:pt idx="14">
                  <c:v>7.356129052674884E-2</c:v>
                </c:pt>
                <c:pt idx="15">
                  <c:v>0</c:v>
                </c:pt>
                <c:pt idx="16">
                  <c:v>8.894257164818271E-3</c:v>
                </c:pt>
                <c:pt idx="17">
                  <c:v>5.5280857467522496E-2</c:v>
                </c:pt>
                <c:pt idx="18">
                  <c:v>4.9772629578516327E-3</c:v>
                </c:pt>
                <c:pt idx="19">
                  <c:v>0</c:v>
                </c:pt>
                <c:pt idx="20">
                  <c:v>4.5261669024045263E-2</c:v>
                </c:pt>
                <c:pt idx="21">
                  <c:v>5.1403993996816499E-2</c:v>
                </c:pt>
              </c:numCache>
            </c:numRef>
          </c:val>
          <c:extLst>
            <c:ext xmlns:c16="http://schemas.microsoft.com/office/drawing/2014/chart" uri="{C3380CC4-5D6E-409C-BE32-E72D297353CC}">
              <c16:uniqueId val="{0000000A-ADBF-474F-98CC-14CBA7F0B5AF}"/>
            </c:ext>
          </c:extLst>
        </c:ser>
        <c:ser>
          <c:idx val="9"/>
          <c:order val="3"/>
          <c:tx>
            <c:strRef>
              <c:f>Aggregated!$AB$535</c:f>
              <c:strCache>
                <c:ptCount val="1"/>
                <c:pt idx="0">
                  <c:v>9</c:v>
                </c:pt>
              </c:strCache>
            </c:strRef>
          </c:tx>
          <c:spPr>
            <a:solidFill>
              <a:schemeClr val="accent1">
                <a:shade val="70000"/>
              </a:schemeClr>
            </a:solidFill>
            <a:ln>
              <a:noFill/>
            </a:ln>
            <a:effectLst/>
          </c:spPr>
          <c:invertIfNegative val="0"/>
          <c:cat>
            <c:strRef>
              <c:f>Aggregated!$R$536:$R$557</c:f>
              <c:strCache>
                <c:ptCount val="22"/>
                <c:pt idx="0">
                  <c:v>Rotterdam</c:v>
                </c:pt>
                <c:pt idx="1">
                  <c:v>Budapest</c:v>
                </c:pt>
                <c:pt idx="2">
                  <c:v>Milan</c:v>
                </c:pt>
                <c:pt idx="3">
                  <c:v>Rome</c:v>
                </c:pt>
                <c:pt idx="4">
                  <c:v>Hamburg</c:v>
                </c:pt>
                <c:pt idx="5">
                  <c:v>Berlin</c:v>
                </c:pt>
                <c:pt idx="6">
                  <c:v>Madrid</c:v>
                </c:pt>
                <c:pt idx="7">
                  <c:v>Barcelona</c:v>
                </c:pt>
                <c:pt idx="8">
                  <c:v>Bucharest</c:v>
                </c:pt>
                <c:pt idx="9">
                  <c:v>Lisbon</c:v>
                </c:pt>
                <c:pt idx="10">
                  <c:v>Stockholm</c:v>
                </c:pt>
                <c:pt idx="11">
                  <c:v>London</c:v>
                </c:pt>
                <c:pt idx="12">
                  <c:v>Prague</c:v>
                </c:pt>
                <c:pt idx="13">
                  <c:v>Sofia</c:v>
                </c:pt>
                <c:pt idx="14">
                  <c:v>Paris</c:v>
                </c:pt>
                <c:pt idx="15">
                  <c:v>Brussels</c:v>
                </c:pt>
                <c:pt idx="16">
                  <c:v>Amsterdam</c:v>
                </c:pt>
                <c:pt idx="17">
                  <c:v>Bremen</c:v>
                </c:pt>
                <c:pt idx="18">
                  <c:v>Munich</c:v>
                </c:pt>
                <c:pt idx="19">
                  <c:v>Goteborg</c:v>
                </c:pt>
                <c:pt idx="20">
                  <c:v>Antwerp</c:v>
                </c:pt>
                <c:pt idx="21">
                  <c:v>AGGREGATED</c:v>
                </c:pt>
              </c:strCache>
            </c:strRef>
          </c:cat>
          <c:val>
            <c:numRef>
              <c:f>Aggregated!$AB$536:$AB$557</c:f>
              <c:numCache>
                <c:formatCode>0.0%</c:formatCode>
                <c:ptCount val="22"/>
                <c:pt idx="0">
                  <c:v>0</c:v>
                </c:pt>
                <c:pt idx="1">
                  <c:v>1.5996697456009082E-2</c:v>
                </c:pt>
                <c:pt idx="2">
                  <c:v>2.7566966139130147E-2</c:v>
                </c:pt>
                <c:pt idx="3">
                  <c:v>5.7517882162082439E-3</c:v>
                </c:pt>
                <c:pt idx="4">
                  <c:v>5.408133833285261E-3</c:v>
                </c:pt>
                <c:pt idx="5">
                  <c:v>0</c:v>
                </c:pt>
                <c:pt idx="6">
                  <c:v>5.3192448475450335E-2</c:v>
                </c:pt>
                <c:pt idx="7">
                  <c:v>2.1049703264094957E-2</c:v>
                </c:pt>
                <c:pt idx="8">
                  <c:v>7.7296183916192333E-3</c:v>
                </c:pt>
                <c:pt idx="9">
                  <c:v>1.3018573164381183E-3</c:v>
                </c:pt>
                <c:pt idx="10">
                  <c:v>8.8112915068940204E-3</c:v>
                </c:pt>
                <c:pt idx="11">
                  <c:v>1.4611527470749987E-2</c:v>
                </c:pt>
                <c:pt idx="12">
                  <c:v>1.3435264731483935E-2</c:v>
                </c:pt>
                <c:pt idx="13">
                  <c:v>3.6412774385212079E-2</c:v>
                </c:pt>
                <c:pt idx="14">
                  <c:v>1.9937024320005062E-2</c:v>
                </c:pt>
                <c:pt idx="15">
                  <c:v>0</c:v>
                </c:pt>
                <c:pt idx="16">
                  <c:v>0</c:v>
                </c:pt>
                <c:pt idx="17">
                  <c:v>0</c:v>
                </c:pt>
                <c:pt idx="18">
                  <c:v>0</c:v>
                </c:pt>
                <c:pt idx="19">
                  <c:v>0</c:v>
                </c:pt>
                <c:pt idx="20">
                  <c:v>0</c:v>
                </c:pt>
                <c:pt idx="21">
                  <c:v>1.4160236192053968E-2</c:v>
                </c:pt>
              </c:numCache>
            </c:numRef>
          </c:val>
          <c:extLst>
            <c:ext xmlns:c16="http://schemas.microsoft.com/office/drawing/2014/chart" uri="{C3380CC4-5D6E-409C-BE32-E72D297353CC}">
              <c16:uniqueId val="{00000009-ADBF-474F-98CC-14CBA7F0B5AF}"/>
            </c:ext>
          </c:extLst>
        </c:ser>
        <c:ser>
          <c:idx val="8"/>
          <c:order val="4"/>
          <c:tx>
            <c:strRef>
              <c:f>Aggregated!$AA$535</c:f>
              <c:strCache>
                <c:ptCount val="1"/>
                <c:pt idx="0">
                  <c:v>8</c:v>
                </c:pt>
              </c:strCache>
            </c:strRef>
          </c:tx>
          <c:spPr>
            <a:solidFill>
              <a:schemeClr val="accent1">
                <a:shade val="80000"/>
              </a:schemeClr>
            </a:solidFill>
            <a:ln>
              <a:noFill/>
            </a:ln>
            <a:effectLst/>
          </c:spPr>
          <c:invertIfNegative val="0"/>
          <c:cat>
            <c:strRef>
              <c:f>Aggregated!$R$536:$R$557</c:f>
              <c:strCache>
                <c:ptCount val="22"/>
                <c:pt idx="0">
                  <c:v>Rotterdam</c:v>
                </c:pt>
                <c:pt idx="1">
                  <c:v>Budapest</c:v>
                </c:pt>
                <c:pt idx="2">
                  <c:v>Milan</c:v>
                </c:pt>
                <c:pt idx="3">
                  <c:v>Rome</c:v>
                </c:pt>
                <c:pt idx="4">
                  <c:v>Hamburg</c:v>
                </c:pt>
                <c:pt idx="5">
                  <c:v>Berlin</c:v>
                </c:pt>
                <c:pt idx="6">
                  <c:v>Madrid</c:v>
                </c:pt>
                <c:pt idx="7">
                  <c:v>Barcelona</c:v>
                </c:pt>
                <c:pt idx="8">
                  <c:v>Bucharest</c:v>
                </c:pt>
                <c:pt idx="9">
                  <c:v>Lisbon</c:v>
                </c:pt>
                <c:pt idx="10">
                  <c:v>Stockholm</c:v>
                </c:pt>
                <c:pt idx="11">
                  <c:v>London</c:v>
                </c:pt>
                <c:pt idx="12">
                  <c:v>Prague</c:v>
                </c:pt>
                <c:pt idx="13">
                  <c:v>Sofia</c:v>
                </c:pt>
                <c:pt idx="14">
                  <c:v>Paris</c:v>
                </c:pt>
                <c:pt idx="15">
                  <c:v>Brussels</c:v>
                </c:pt>
                <c:pt idx="16">
                  <c:v>Amsterdam</c:v>
                </c:pt>
                <c:pt idx="17">
                  <c:v>Bremen</c:v>
                </c:pt>
                <c:pt idx="18">
                  <c:v>Munich</c:v>
                </c:pt>
                <c:pt idx="19">
                  <c:v>Goteborg</c:v>
                </c:pt>
                <c:pt idx="20">
                  <c:v>Antwerp</c:v>
                </c:pt>
                <c:pt idx="21">
                  <c:v>AGGREGATED</c:v>
                </c:pt>
              </c:strCache>
            </c:strRef>
          </c:cat>
          <c:val>
            <c:numRef>
              <c:f>Aggregated!$AA$536:$AA$557</c:f>
              <c:numCache>
                <c:formatCode>0.0%</c:formatCode>
                <c:ptCount val="22"/>
                <c:pt idx="0">
                  <c:v>2.3085963734049697E-2</c:v>
                </c:pt>
                <c:pt idx="1">
                  <c:v>2.5887128678810396E-2</c:v>
                </c:pt>
                <c:pt idx="2">
                  <c:v>4.5502100735672651E-2</c:v>
                </c:pt>
                <c:pt idx="3">
                  <c:v>0.10190988865127941</c:v>
                </c:pt>
                <c:pt idx="4">
                  <c:v>6.7421401788289592E-2</c:v>
                </c:pt>
                <c:pt idx="5">
                  <c:v>8.7614263602114428E-4</c:v>
                </c:pt>
                <c:pt idx="6">
                  <c:v>1.9834472312879785E-3</c:v>
                </c:pt>
                <c:pt idx="7">
                  <c:v>1.7618694362017805E-2</c:v>
                </c:pt>
                <c:pt idx="8">
                  <c:v>3.2867489092157427E-2</c:v>
                </c:pt>
                <c:pt idx="9">
                  <c:v>1.0848810970317653E-2</c:v>
                </c:pt>
                <c:pt idx="10">
                  <c:v>2.4475809741372277E-2</c:v>
                </c:pt>
                <c:pt idx="11">
                  <c:v>8.087561330673424E-4</c:v>
                </c:pt>
                <c:pt idx="12">
                  <c:v>5.1773076486394426E-2</c:v>
                </c:pt>
                <c:pt idx="13">
                  <c:v>8.6647961709853116E-3</c:v>
                </c:pt>
                <c:pt idx="14">
                  <c:v>2.9636544882039272E-2</c:v>
                </c:pt>
                <c:pt idx="15">
                  <c:v>1.2373787368837853E-2</c:v>
                </c:pt>
                <c:pt idx="16">
                  <c:v>0.30013542696094581</c:v>
                </c:pt>
                <c:pt idx="17">
                  <c:v>4.913853997113111E-3</c:v>
                </c:pt>
                <c:pt idx="18">
                  <c:v>5.4297414085654168E-3</c:v>
                </c:pt>
                <c:pt idx="19">
                  <c:v>0</c:v>
                </c:pt>
                <c:pt idx="20">
                  <c:v>0</c:v>
                </c:pt>
                <c:pt idx="21">
                  <c:v>3.5765323343506454E-2</c:v>
                </c:pt>
              </c:numCache>
            </c:numRef>
          </c:val>
          <c:extLst>
            <c:ext xmlns:c16="http://schemas.microsoft.com/office/drawing/2014/chart" uri="{C3380CC4-5D6E-409C-BE32-E72D297353CC}">
              <c16:uniqueId val="{00000008-ADBF-474F-98CC-14CBA7F0B5AF}"/>
            </c:ext>
          </c:extLst>
        </c:ser>
        <c:ser>
          <c:idx val="7"/>
          <c:order val="5"/>
          <c:tx>
            <c:strRef>
              <c:f>Aggregated!$Z$535</c:f>
              <c:strCache>
                <c:ptCount val="1"/>
                <c:pt idx="0">
                  <c:v>7</c:v>
                </c:pt>
              </c:strCache>
            </c:strRef>
          </c:tx>
          <c:spPr>
            <a:solidFill>
              <a:schemeClr val="accent1">
                <a:shade val="90000"/>
              </a:schemeClr>
            </a:solidFill>
            <a:ln>
              <a:noFill/>
            </a:ln>
            <a:effectLst/>
          </c:spPr>
          <c:invertIfNegative val="0"/>
          <c:cat>
            <c:strRef>
              <c:f>Aggregated!$R$536:$R$557</c:f>
              <c:strCache>
                <c:ptCount val="22"/>
                <c:pt idx="0">
                  <c:v>Rotterdam</c:v>
                </c:pt>
                <c:pt idx="1">
                  <c:v>Budapest</c:v>
                </c:pt>
                <c:pt idx="2">
                  <c:v>Milan</c:v>
                </c:pt>
                <c:pt idx="3">
                  <c:v>Rome</c:v>
                </c:pt>
                <c:pt idx="4">
                  <c:v>Hamburg</c:v>
                </c:pt>
                <c:pt idx="5">
                  <c:v>Berlin</c:v>
                </c:pt>
                <c:pt idx="6">
                  <c:v>Madrid</c:v>
                </c:pt>
                <c:pt idx="7">
                  <c:v>Barcelona</c:v>
                </c:pt>
                <c:pt idx="8">
                  <c:v>Bucharest</c:v>
                </c:pt>
                <c:pt idx="9">
                  <c:v>Lisbon</c:v>
                </c:pt>
                <c:pt idx="10">
                  <c:v>Stockholm</c:v>
                </c:pt>
                <c:pt idx="11">
                  <c:v>London</c:v>
                </c:pt>
                <c:pt idx="12">
                  <c:v>Prague</c:v>
                </c:pt>
                <c:pt idx="13">
                  <c:v>Sofia</c:v>
                </c:pt>
                <c:pt idx="14">
                  <c:v>Paris</c:v>
                </c:pt>
                <c:pt idx="15">
                  <c:v>Brussels</c:v>
                </c:pt>
                <c:pt idx="16">
                  <c:v>Amsterdam</c:v>
                </c:pt>
                <c:pt idx="17">
                  <c:v>Bremen</c:v>
                </c:pt>
                <c:pt idx="18">
                  <c:v>Munich</c:v>
                </c:pt>
                <c:pt idx="19">
                  <c:v>Goteborg</c:v>
                </c:pt>
                <c:pt idx="20">
                  <c:v>Antwerp</c:v>
                </c:pt>
                <c:pt idx="21">
                  <c:v>AGGREGATED</c:v>
                </c:pt>
              </c:strCache>
            </c:strRef>
          </c:cat>
          <c:val>
            <c:numRef>
              <c:f>Aggregated!$Z$536:$Z$557</c:f>
              <c:numCache>
                <c:formatCode>0.0%</c:formatCode>
                <c:ptCount val="22"/>
                <c:pt idx="0">
                  <c:v>9.4442578912021496E-3</c:v>
                </c:pt>
                <c:pt idx="1">
                  <c:v>6.3986789824036329E-3</c:v>
                </c:pt>
                <c:pt idx="2">
                  <c:v>1.6108407924672434E-2</c:v>
                </c:pt>
                <c:pt idx="3">
                  <c:v>2.4629452105301968E-2</c:v>
                </c:pt>
                <c:pt idx="4">
                  <c:v>0</c:v>
                </c:pt>
                <c:pt idx="5">
                  <c:v>1.5478519903040215E-2</c:v>
                </c:pt>
                <c:pt idx="6">
                  <c:v>4.7891234966371557E-2</c:v>
                </c:pt>
                <c:pt idx="7">
                  <c:v>8.9020771513353119E-3</c:v>
                </c:pt>
                <c:pt idx="8">
                  <c:v>0.11118247657859183</c:v>
                </c:pt>
                <c:pt idx="9">
                  <c:v>3.2546432910952961E-3</c:v>
                </c:pt>
                <c:pt idx="10">
                  <c:v>1.0198254058905116E-2</c:v>
                </c:pt>
                <c:pt idx="11">
                  <c:v>1.4827195772901277E-2</c:v>
                </c:pt>
                <c:pt idx="12">
                  <c:v>4.9104946448170157E-2</c:v>
                </c:pt>
                <c:pt idx="13">
                  <c:v>1.1965670902789239E-2</c:v>
                </c:pt>
                <c:pt idx="14">
                  <c:v>9.3355907530182445E-3</c:v>
                </c:pt>
                <c:pt idx="15">
                  <c:v>2.5984953474559494E-2</c:v>
                </c:pt>
                <c:pt idx="16">
                  <c:v>5.1974671498115001E-2</c:v>
                </c:pt>
                <c:pt idx="17">
                  <c:v>1.8426952489174166E-2</c:v>
                </c:pt>
                <c:pt idx="18">
                  <c:v>4.1854256691025091E-3</c:v>
                </c:pt>
                <c:pt idx="19">
                  <c:v>3.4367876556198489E-2</c:v>
                </c:pt>
                <c:pt idx="20">
                  <c:v>0</c:v>
                </c:pt>
                <c:pt idx="21">
                  <c:v>2.3167277841657702E-2</c:v>
                </c:pt>
              </c:numCache>
            </c:numRef>
          </c:val>
          <c:extLst>
            <c:ext xmlns:c16="http://schemas.microsoft.com/office/drawing/2014/chart" uri="{C3380CC4-5D6E-409C-BE32-E72D297353CC}">
              <c16:uniqueId val="{00000007-ADBF-474F-98CC-14CBA7F0B5AF}"/>
            </c:ext>
          </c:extLst>
        </c:ser>
        <c:ser>
          <c:idx val="6"/>
          <c:order val="6"/>
          <c:tx>
            <c:strRef>
              <c:f>Aggregated!$Y$535</c:f>
              <c:strCache>
                <c:ptCount val="1"/>
                <c:pt idx="0">
                  <c:v>6</c:v>
                </c:pt>
              </c:strCache>
            </c:strRef>
          </c:tx>
          <c:spPr>
            <a:solidFill>
              <a:schemeClr val="accent1"/>
            </a:solidFill>
            <a:ln>
              <a:noFill/>
            </a:ln>
            <a:effectLst/>
          </c:spPr>
          <c:invertIfNegative val="0"/>
          <c:cat>
            <c:strRef>
              <c:f>Aggregated!$R$536:$R$557</c:f>
              <c:strCache>
                <c:ptCount val="22"/>
                <c:pt idx="0">
                  <c:v>Rotterdam</c:v>
                </c:pt>
                <c:pt idx="1">
                  <c:v>Budapest</c:v>
                </c:pt>
                <c:pt idx="2">
                  <c:v>Milan</c:v>
                </c:pt>
                <c:pt idx="3">
                  <c:v>Rome</c:v>
                </c:pt>
                <c:pt idx="4">
                  <c:v>Hamburg</c:v>
                </c:pt>
                <c:pt idx="5">
                  <c:v>Berlin</c:v>
                </c:pt>
                <c:pt idx="6">
                  <c:v>Madrid</c:v>
                </c:pt>
                <c:pt idx="7">
                  <c:v>Barcelona</c:v>
                </c:pt>
                <c:pt idx="8">
                  <c:v>Bucharest</c:v>
                </c:pt>
                <c:pt idx="9">
                  <c:v>Lisbon</c:v>
                </c:pt>
                <c:pt idx="10">
                  <c:v>Stockholm</c:v>
                </c:pt>
                <c:pt idx="11">
                  <c:v>London</c:v>
                </c:pt>
                <c:pt idx="12">
                  <c:v>Prague</c:v>
                </c:pt>
                <c:pt idx="13">
                  <c:v>Sofia</c:v>
                </c:pt>
                <c:pt idx="14">
                  <c:v>Paris</c:v>
                </c:pt>
                <c:pt idx="15">
                  <c:v>Brussels</c:v>
                </c:pt>
                <c:pt idx="16">
                  <c:v>Amsterdam</c:v>
                </c:pt>
                <c:pt idx="17">
                  <c:v>Bremen</c:v>
                </c:pt>
                <c:pt idx="18">
                  <c:v>Munich</c:v>
                </c:pt>
                <c:pt idx="19">
                  <c:v>Goteborg</c:v>
                </c:pt>
                <c:pt idx="20">
                  <c:v>Antwerp</c:v>
                </c:pt>
                <c:pt idx="21">
                  <c:v>AGGREGATED</c:v>
                </c:pt>
              </c:strCache>
            </c:strRef>
          </c:cat>
          <c:val>
            <c:numRef>
              <c:f>Aggregated!$Y$536:$Y$557</c:f>
              <c:numCache>
                <c:formatCode>0.0%</c:formatCode>
                <c:ptCount val="22"/>
                <c:pt idx="0">
                  <c:v>2.342175957018133E-2</c:v>
                </c:pt>
                <c:pt idx="1">
                  <c:v>3.5691556151848221E-2</c:v>
                </c:pt>
                <c:pt idx="2">
                  <c:v>5.5299998339339386E-2</c:v>
                </c:pt>
                <c:pt idx="3">
                  <c:v>6.902145859449893E-2</c:v>
                </c:pt>
                <c:pt idx="4">
                  <c:v>7.2108451110470149E-3</c:v>
                </c:pt>
                <c:pt idx="5">
                  <c:v>2.6459507607838557E-2</c:v>
                </c:pt>
                <c:pt idx="6">
                  <c:v>8.0960709713482029E-2</c:v>
                </c:pt>
                <c:pt idx="7">
                  <c:v>6.658011869436202E-2</c:v>
                </c:pt>
                <c:pt idx="8">
                  <c:v>5.9622156762862394E-2</c:v>
                </c:pt>
                <c:pt idx="9">
                  <c:v>2.3954174622461379E-2</c:v>
                </c:pt>
                <c:pt idx="10">
                  <c:v>0</c:v>
                </c:pt>
                <c:pt idx="11">
                  <c:v>1.4207149404216314E-2</c:v>
                </c:pt>
                <c:pt idx="12">
                  <c:v>1.5251863906445142E-2</c:v>
                </c:pt>
                <c:pt idx="13">
                  <c:v>3.3833966000990263E-2</c:v>
                </c:pt>
                <c:pt idx="14">
                  <c:v>2.0332600199370242E-2</c:v>
                </c:pt>
                <c:pt idx="15">
                  <c:v>2.2718273609186299E-2</c:v>
                </c:pt>
                <c:pt idx="16">
                  <c:v>6.2406207679074704E-2</c:v>
                </c:pt>
                <c:pt idx="17">
                  <c:v>0</c:v>
                </c:pt>
                <c:pt idx="18">
                  <c:v>1.1311961267844618E-4</c:v>
                </c:pt>
                <c:pt idx="19">
                  <c:v>0.16657899351218658</c:v>
                </c:pt>
                <c:pt idx="20">
                  <c:v>0.28288543140028288</c:v>
                </c:pt>
                <c:pt idx="21">
                  <c:v>3.6953029474860927E-2</c:v>
                </c:pt>
              </c:numCache>
            </c:numRef>
          </c:val>
          <c:extLst>
            <c:ext xmlns:c16="http://schemas.microsoft.com/office/drawing/2014/chart" uri="{C3380CC4-5D6E-409C-BE32-E72D297353CC}">
              <c16:uniqueId val="{00000006-ADBF-474F-98CC-14CBA7F0B5AF}"/>
            </c:ext>
          </c:extLst>
        </c:ser>
        <c:ser>
          <c:idx val="5"/>
          <c:order val="7"/>
          <c:tx>
            <c:strRef>
              <c:f>Aggregated!$X$535</c:f>
              <c:strCache>
                <c:ptCount val="1"/>
                <c:pt idx="0">
                  <c:v>5</c:v>
                </c:pt>
              </c:strCache>
            </c:strRef>
          </c:tx>
          <c:spPr>
            <a:solidFill>
              <a:schemeClr val="accent1">
                <a:tint val="90000"/>
              </a:schemeClr>
            </a:solidFill>
            <a:ln>
              <a:noFill/>
            </a:ln>
            <a:effectLst/>
          </c:spPr>
          <c:invertIfNegative val="0"/>
          <c:cat>
            <c:strRef>
              <c:f>Aggregated!$R$536:$R$557</c:f>
              <c:strCache>
                <c:ptCount val="22"/>
                <c:pt idx="0">
                  <c:v>Rotterdam</c:v>
                </c:pt>
                <c:pt idx="1">
                  <c:v>Budapest</c:v>
                </c:pt>
                <c:pt idx="2">
                  <c:v>Milan</c:v>
                </c:pt>
                <c:pt idx="3">
                  <c:v>Rome</c:v>
                </c:pt>
                <c:pt idx="4">
                  <c:v>Hamburg</c:v>
                </c:pt>
                <c:pt idx="5">
                  <c:v>Berlin</c:v>
                </c:pt>
                <c:pt idx="6">
                  <c:v>Madrid</c:v>
                </c:pt>
                <c:pt idx="7">
                  <c:v>Barcelona</c:v>
                </c:pt>
                <c:pt idx="8">
                  <c:v>Bucharest</c:v>
                </c:pt>
                <c:pt idx="9">
                  <c:v>Lisbon</c:v>
                </c:pt>
                <c:pt idx="10">
                  <c:v>Stockholm</c:v>
                </c:pt>
                <c:pt idx="11">
                  <c:v>London</c:v>
                </c:pt>
                <c:pt idx="12">
                  <c:v>Prague</c:v>
                </c:pt>
                <c:pt idx="13">
                  <c:v>Sofia</c:v>
                </c:pt>
                <c:pt idx="14">
                  <c:v>Paris</c:v>
                </c:pt>
                <c:pt idx="15">
                  <c:v>Brussels</c:v>
                </c:pt>
                <c:pt idx="16">
                  <c:v>Amsterdam</c:v>
                </c:pt>
                <c:pt idx="17">
                  <c:v>Bremen</c:v>
                </c:pt>
                <c:pt idx="18">
                  <c:v>Munich</c:v>
                </c:pt>
                <c:pt idx="19">
                  <c:v>Goteborg</c:v>
                </c:pt>
                <c:pt idx="20">
                  <c:v>Antwerp</c:v>
                </c:pt>
                <c:pt idx="21">
                  <c:v>AGGREGATED</c:v>
                </c:pt>
              </c:strCache>
            </c:strRef>
          </c:cat>
          <c:val>
            <c:numRef>
              <c:f>Aggregated!$X$536:$X$557</c:f>
              <c:numCache>
                <c:formatCode>0.0%</c:formatCode>
                <c:ptCount val="22"/>
                <c:pt idx="0">
                  <c:v>0.12676292813969106</c:v>
                </c:pt>
                <c:pt idx="1">
                  <c:v>0.13124172213908528</c:v>
                </c:pt>
                <c:pt idx="2">
                  <c:v>0.20725044422671338</c:v>
                </c:pt>
                <c:pt idx="3">
                  <c:v>0.27689698399823021</c:v>
                </c:pt>
                <c:pt idx="4">
                  <c:v>6.5258148254975487E-2</c:v>
                </c:pt>
                <c:pt idx="5">
                  <c:v>0.11127011477468532</c:v>
                </c:pt>
                <c:pt idx="6">
                  <c:v>0.12953713554157126</c:v>
                </c:pt>
                <c:pt idx="7">
                  <c:v>0.18399480712166172</c:v>
                </c:pt>
                <c:pt idx="8">
                  <c:v>0.11062877898606897</c:v>
                </c:pt>
                <c:pt idx="9">
                  <c:v>0.15611438986287102</c:v>
                </c:pt>
                <c:pt idx="10">
                  <c:v>0.11220798999211334</c:v>
                </c:pt>
                <c:pt idx="11">
                  <c:v>0.3866123901439586</c:v>
                </c:pt>
                <c:pt idx="12">
                  <c:v>3.8716269916360749E-2</c:v>
                </c:pt>
                <c:pt idx="13">
                  <c:v>0.12997194256477967</c:v>
                </c:pt>
                <c:pt idx="14">
                  <c:v>0.23812085634266364</c:v>
                </c:pt>
                <c:pt idx="15">
                  <c:v>0.11438329043753712</c:v>
                </c:pt>
                <c:pt idx="16">
                  <c:v>4.3483035028000439E-2</c:v>
                </c:pt>
                <c:pt idx="17">
                  <c:v>6.9408187709222691E-2</c:v>
                </c:pt>
                <c:pt idx="18">
                  <c:v>0.11397932173480238</c:v>
                </c:pt>
                <c:pt idx="19">
                  <c:v>1.7534630896019639E-2</c:v>
                </c:pt>
                <c:pt idx="20">
                  <c:v>0</c:v>
                </c:pt>
                <c:pt idx="21">
                  <c:v>0.15849750415081559</c:v>
                </c:pt>
              </c:numCache>
            </c:numRef>
          </c:val>
          <c:extLst>
            <c:ext xmlns:c16="http://schemas.microsoft.com/office/drawing/2014/chart" uri="{C3380CC4-5D6E-409C-BE32-E72D297353CC}">
              <c16:uniqueId val="{00000005-ADBF-474F-98CC-14CBA7F0B5AF}"/>
            </c:ext>
          </c:extLst>
        </c:ser>
        <c:ser>
          <c:idx val="4"/>
          <c:order val="8"/>
          <c:tx>
            <c:strRef>
              <c:f>Aggregated!$W$535</c:f>
              <c:strCache>
                <c:ptCount val="1"/>
                <c:pt idx="0">
                  <c:v>4</c:v>
                </c:pt>
              </c:strCache>
            </c:strRef>
          </c:tx>
          <c:spPr>
            <a:solidFill>
              <a:schemeClr val="accent1">
                <a:tint val="80000"/>
              </a:schemeClr>
            </a:solidFill>
            <a:ln>
              <a:noFill/>
            </a:ln>
            <a:effectLst/>
          </c:spPr>
          <c:invertIfNegative val="0"/>
          <c:cat>
            <c:strRef>
              <c:f>Aggregated!$R$536:$R$557</c:f>
              <c:strCache>
                <c:ptCount val="22"/>
                <c:pt idx="0">
                  <c:v>Rotterdam</c:v>
                </c:pt>
                <c:pt idx="1">
                  <c:v>Budapest</c:v>
                </c:pt>
                <c:pt idx="2">
                  <c:v>Milan</c:v>
                </c:pt>
                <c:pt idx="3">
                  <c:v>Rome</c:v>
                </c:pt>
                <c:pt idx="4">
                  <c:v>Hamburg</c:v>
                </c:pt>
                <c:pt idx="5">
                  <c:v>Berlin</c:v>
                </c:pt>
                <c:pt idx="6">
                  <c:v>Madrid</c:v>
                </c:pt>
                <c:pt idx="7">
                  <c:v>Barcelona</c:v>
                </c:pt>
                <c:pt idx="8">
                  <c:v>Bucharest</c:v>
                </c:pt>
                <c:pt idx="9">
                  <c:v>Lisbon</c:v>
                </c:pt>
                <c:pt idx="10">
                  <c:v>Stockholm</c:v>
                </c:pt>
                <c:pt idx="11">
                  <c:v>London</c:v>
                </c:pt>
                <c:pt idx="12">
                  <c:v>Prague</c:v>
                </c:pt>
                <c:pt idx="13">
                  <c:v>Sofia</c:v>
                </c:pt>
                <c:pt idx="14">
                  <c:v>Paris</c:v>
                </c:pt>
                <c:pt idx="15">
                  <c:v>Brussels</c:v>
                </c:pt>
                <c:pt idx="16">
                  <c:v>Amsterdam</c:v>
                </c:pt>
                <c:pt idx="17">
                  <c:v>Bremen</c:v>
                </c:pt>
                <c:pt idx="18">
                  <c:v>Munich</c:v>
                </c:pt>
                <c:pt idx="19">
                  <c:v>Goteborg</c:v>
                </c:pt>
                <c:pt idx="20">
                  <c:v>Antwerp</c:v>
                </c:pt>
                <c:pt idx="21">
                  <c:v>AGGREGATED</c:v>
                </c:pt>
              </c:strCache>
            </c:strRef>
          </c:cat>
          <c:val>
            <c:numRef>
              <c:f>Aggregated!$W$536:$W$557</c:f>
              <c:numCache>
                <c:formatCode>0.0%</c:formatCode>
                <c:ptCount val="22"/>
                <c:pt idx="0">
                  <c:v>0.13767629281396912</c:v>
                </c:pt>
                <c:pt idx="1">
                  <c:v>0.15052376283605964</c:v>
                </c:pt>
                <c:pt idx="2">
                  <c:v>9.689954663965325E-2</c:v>
                </c:pt>
                <c:pt idx="3">
                  <c:v>0.14880908487574662</c:v>
                </c:pt>
                <c:pt idx="4">
                  <c:v>5.7867032016152294E-2</c:v>
                </c:pt>
                <c:pt idx="5">
                  <c:v>7.5844747524897047E-2</c:v>
                </c:pt>
                <c:pt idx="6">
                  <c:v>0.19394507654303178</c:v>
                </c:pt>
                <c:pt idx="7">
                  <c:v>0.16902818991097923</c:v>
                </c:pt>
                <c:pt idx="8">
                  <c:v>0.12515780381386901</c:v>
                </c:pt>
                <c:pt idx="9">
                  <c:v>0.25592345078979345</c:v>
                </c:pt>
                <c:pt idx="10">
                  <c:v>7.8866498055532891E-2</c:v>
                </c:pt>
                <c:pt idx="11">
                  <c:v>0.23666900307327332</c:v>
                </c:pt>
                <c:pt idx="12">
                  <c:v>0.28707943836808841</c:v>
                </c:pt>
                <c:pt idx="13">
                  <c:v>3.4556032348572373E-2</c:v>
                </c:pt>
                <c:pt idx="14">
                  <c:v>9.4099590183388981E-2</c:v>
                </c:pt>
                <c:pt idx="15">
                  <c:v>0.1153236982775688</c:v>
                </c:pt>
                <c:pt idx="16">
                  <c:v>3.0562570916145091E-2</c:v>
                </c:pt>
                <c:pt idx="17">
                  <c:v>3.224716685605479E-2</c:v>
                </c:pt>
                <c:pt idx="18">
                  <c:v>0.20791384810298411</c:v>
                </c:pt>
                <c:pt idx="19">
                  <c:v>0.26775381378221991</c:v>
                </c:pt>
                <c:pt idx="20">
                  <c:v>0.22489391796322489</c:v>
                </c:pt>
                <c:pt idx="21">
                  <c:v>0.14353382679833104</c:v>
                </c:pt>
              </c:numCache>
            </c:numRef>
          </c:val>
          <c:extLst>
            <c:ext xmlns:c16="http://schemas.microsoft.com/office/drawing/2014/chart" uri="{C3380CC4-5D6E-409C-BE32-E72D297353CC}">
              <c16:uniqueId val="{00000004-ADBF-474F-98CC-14CBA7F0B5AF}"/>
            </c:ext>
          </c:extLst>
        </c:ser>
        <c:ser>
          <c:idx val="3"/>
          <c:order val="9"/>
          <c:tx>
            <c:strRef>
              <c:f>Aggregated!$V$535</c:f>
              <c:strCache>
                <c:ptCount val="1"/>
                <c:pt idx="0">
                  <c:v>3</c:v>
                </c:pt>
              </c:strCache>
            </c:strRef>
          </c:tx>
          <c:spPr>
            <a:solidFill>
              <a:schemeClr val="accent1">
                <a:tint val="70000"/>
              </a:schemeClr>
            </a:solidFill>
            <a:ln>
              <a:noFill/>
            </a:ln>
            <a:effectLst/>
          </c:spPr>
          <c:invertIfNegative val="0"/>
          <c:cat>
            <c:strRef>
              <c:f>Aggregated!$R$536:$R$557</c:f>
              <c:strCache>
                <c:ptCount val="22"/>
                <c:pt idx="0">
                  <c:v>Rotterdam</c:v>
                </c:pt>
                <c:pt idx="1">
                  <c:v>Budapest</c:v>
                </c:pt>
                <c:pt idx="2">
                  <c:v>Milan</c:v>
                </c:pt>
                <c:pt idx="3">
                  <c:v>Rome</c:v>
                </c:pt>
                <c:pt idx="4">
                  <c:v>Hamburg</c:v>
                </c:pt>
                <c:pt idx="5">
                  <c:v>Berlin</c:v>
                </c:pt>
                <c:pt idx="6">
                  <c:v>Madrid</c:v>
                </c:pt>
                <c:pt idx="7">
                  <c:v>Barcelona</c:v>
                </c:pt>
                <c:pt idx="8">
                  <c:v>Bucharest</c:v>
                </c:pt>
                <c:pt idx="9">
                  <c:v>Lisbon</c:v>
                </c:pt>
                <c:pt idx="10">
                  <c:v>Stockholm</c:v>
                </c:pt>
                <c:pt idx="11">
                  <c:v>London</c:v>
                </c:pt>
                <c:pt idx="12">
                  <c:v>Prague</c:v>
                </c:pt>
                <c:pt idx="13">
                  <c:v>Sofia</c:v>
                </c:pt>
                <c:pt idx="14">
                  <c:v>Paris</c:v>
                </c:pt>
                <c:pt idx="15">
                  <c:v>Brussels</c:v>
                </c:pt>
                <c:pt idx="16">
                  <c:v>Amsterdam</c:v>
                </c:pt>
                <c:pt idx="17">
                  <c:v>Bremen</c:v>
                </c:pt>
                <c:pt idx="18">
                  <c:v>Munich</c:v>
                </c:pt>
                <c:pt idx="19">
                  <c:v>Goteborg</c:v>
                </c:pt>
                <c:pt idx="20">
                  <c:v>Antwerp</c:v>
                </c:pt>
                <c:pt idx="21">
                  <c:v>AGGREGATED</c:v>
                </c:pt>
              </c:strCache>
            </c:strRef>
          </c:cat>
          <c:val>
            <c:numRef>
              <c:f>Aggregated!$V$536:$V$557</c:f>
              <c:numCache>
                <c:formatCode>0.0%</c:formatCode>
                <c:ptCount val="22"/>
                <c:pt idx="0">
                  <c:v>0.33080087306917394</c:v>
                </c:pt>
                <c:pt idx="1">
                  <c:v>0.11151246194334073</c:v>
                </c:pt>
                <c:pt idx="2">
                  <c:v>0.18192536991215105</c:v>
                </c:pt>
                <c:pt idx="3">
                  <c:v>6.5186933117026766E-2</c:v>
                </c:pt>
                <c:pt idx="4">
                  <c:v>0.18629218344389961</c:v>
                </c:pt>
                <c:pt idx="5">
                  <c:v>0.23422213136298589</c:v>
                </c:pt>
                <c:pt idx="6">
                  <c:v>0.14663084440758037</c:v>
                </c:pt>
                <c:pt idx="7">
                  <c:v>8.6887982195845703E-2</c:v>
                </c:pt>
                <c:pt idx="8">
                  <c:v>7.8713649753050868E-2</c:v>
                </c:pt>
                <c:pt idx="9">
                  <c:v>0.20758114910605799</c:v>
                </c:pt>
                <c:pt idx="10">
                  <c:v>0.11381251529738109</c:v>
                </c:pt>
                <c:pt idx="11">
                  <c:v>0.11648784169946622</c:v>
                </c:pt>
                <c:pt idx="12">
                  <c:v>0.20249403928395715</c:v>
                </c:pt>
                <c:pt idx="13">
                  <c:v>1.2275127908895858E-2</c:v>
                </c:pt>
                <c:pt idx="14">
                  <c:v>0.15948037152486591</c:v>
                </c:pt>
                <c:pt idx="15">
                  <c:v>0.15927539101168087</c:v>
                </c:pt>
                <c:pt idx="16">
                  <c:v>0.38651586691555945</c:v>
                </c:pt>
                <c:pt idx="17">
                  <c:v>0.54485427351739812</c:v>
                </c:pt>
                <c:pt idx="18">
                  <c:v>0.22985905296260264</c:v>
                </c:pt>
                <c:pt idx="19">
                  <c:v>4.3836577240049098E-3</c:v>
                </c:pt>
                <c:pt idx="20">
                  <c:v>0.14144271570014144</c:v>
                </c:pt>
                <c:pt idx="21">
                  <c:v>0.16545058632400753</c:v>
                </c:pt>
              </c:numCache>
            </c:numRef>
          </c:val>
          <c:extLst>
            <c:ext xmlns:c16="http://schemas.microsoft.com/office/drawing/2014/chart" uri="{C3380CC4-5D6E-409C-BE32-E72D297353CC}">
              <c16:uniqueId val="{00000003-ADBF-474F-98CC-14CBA7F0B5AF}"/>
            </c:ext>
          </c:extLst>
        </c:ser>
        <c:ser>
          <c:idx val="2"/>
          <c:order val="10"/>
          <c:tx>
            <c:strRef>
              <c:f>Aggregated!$U$535</c:f>
              <c:strCache>
                <c:ptCount val="1"/>
                <c:pt idx="0">
                  <c:v>2</c:v>
                </c:pt>
              </c:strCache>
            </c:strRef>
          </c:tx>
          <c:spPr>
            <a:solidFill>
              <a:schemeClr val="accent1">
                <a:tint val="60000"/>
              </a:schemeClr>
            </a:solidFill>
            <a:ln>
              <a:noFill/>
            </a:ln>
            <a:effectLst/>
          </c:spPr>
          <c:invertIfNegative val="0"/>
          <c:cat>
            <c:strRef>
              <c:f>Aggregated!$R$536:$R$557</c:f>
              <c:strCache>
                <c:ptCount val="22"/>
                <c:pt idx="0">
                  <c:v>Rotterdam</c:v>
                </c:pt>
                <c:pt idx="1">
                  <c:v>Budapest</c:v>
                </c:pt>
                <c:pt idx="2">
                  <c:v>Milan</c:v>
                </c:pt>
                <c:pt idx="3">
                  <c:v>Rome</c:v>
                </c:pt>
                <c:pt idx="4">
                  <c:v>Hamburg</c:v>
                </c:pt>
                <c:pt idx="5">
                  <c:v>Berlin</c:v>
                </c:pt>
                <c:pt idx="6">
                  <c:v>Madrid</c:v>
                </c:pt>
                <c:pt idx="7">
                  <c:v>Barcelona</c:v>
                </c:pt>
                <c:pt idx="8">
                  <c:v>Bucharest</c:v>
                </c:pt>
                <c:pt idx="9">
                  <c:v>Lisbon</c:v>
                </c:pt>
                <c:pt idx="10">
                  <c:v>Stockholm</c:v>
                </c:pt>
                <c:pt idx="11">
                  <c:v>London</c:v>
                </c:pt>
                <c:pt idx="12">
                  <c:v>Prague</c:v>
                </c:pt>
                <c:pt idx="13">
                  <c:v>Sofia</c:v>
                </c:pt>
                <c:pt idx="14">
                  <c:v>Paris</c:v>
                </c:pt>
                <c:pt idx="15">
                  <c:v>Brussels</c:v>
                </c:pt>
                <c:pt idx="16">
                  <c:v>Amsterdam</c:v>
                </c:pt>
                <c:pt idx="17">
                  <c:v>Bremen</c:v>
                </c:pt>
                <c:pt idx="18">
                  <c:v>Munich</c:v>
                </c:pt>
                <c:pt idx="19">
                  <c:v>Goteborg</c:v>
                </c:pt>
                <c:pt idx="20">
                  <c:v>Antwerp</c:v>
                </c:pt>
                <c:pt idx="21">
                  <c:v>AGGREGATED</c:v>
                </c:pt>
              </c:strCache>
            </c:strRef>
          </c:cat>
          <c:val>
            <c:numRef>
              <c:f>Aggregated!$U$536:$U$557</c:f>
              <c:numCache>
                <c:formatCode>0.0%</c:formatCode>
                <c:ptCount val="22"/>
                <c:pt idx="0">
                  <c:v>0.17461383478844864</c:v>
                </c:pt>
                <c:pt idx="1">
                  <c:v>7.633692829007345E-2</c:v>
                </c:pt>
                <c:pt idx="2">
                  <c:v>0.21708155504259594</c:v>
                </c:pt>
                <c:pt idx="3">
                  <c:v>0.10943145785709019</c:v>
                </c:pt>
                <c:pt idx="4">
                  <c:v>0.50259590423997691</c:v>
                </c:pt>
                <c:pt idx="5">
                  <c:v>0.43582255191145119</c:v>
                </c:pt>
                <c:pt idx="6">
                  <c:v>0.19039290286517968</c:v>
                </c:pt>
                <c:pt idx="7">
                  <c:v>0.10719584569732937</c:v>
                </c:pt>
                <c:pt idx="8">
                  <c:v>7.2689419946402073E-2</c:v>
                </c:pt>
                <c:pt idx="9">
                  <c:v>0.14461465023433431</c:v>
                </c:pt>
                <c:pt idx="10">
                  <c:v>0.50267874139947244</c:v>
                </c:pt>
                <c:pt idx="11">
                  <c:v>0.10063622149134631</c:v>
                </c:pt>
                <c:pt idx="12">
                  <c:v>0.15461908186050033</c:v>
                </c:pt>
                <c:pt idx="13">
                  <c:v>0.12367965010727842</c:v>
                </c:pt>
                <c:pt idx="14">
                  <c:v>0.22876944255447079</c:v>
                </c:pt>
                <c:pt idx="15">
                  <c:v>0.45171748168679471</c:v>
                </c:pt>
                <c:pt idx="16">
                  <c:v>6.9543574539731338E-3</c:v>
                </c:pt>
                <c:pt idx="17">
                  <c:v>0.27486870796351465</c:v>
                </c:pt>
                <c:pt idx="18">
                  <c:v>0.37999140290943645</c:v>
                </c:pt>
                <c:pt idx="19">
                  <c:v>0.4550236717517096</c:v>
                </c:pt>
                <c:pt idx="20">
                  <c:v>0.16407355021216408</c:v>
                </c:pt>
                <c:pt idx="21">
                  <c:v>0.20818478673375518</c:v>
                </c:pt>
              </c:numCache>
            </c:numRef>
          </c:val>
          <c:extLst>
            <c:ext xmlns:c16="http://schemas.microsoft.com/office/drawing/2014/chart" uri="{C3380CC4-5D6E-409C-BE32-E72D297353CC}">
              <c16:uniqueId val="{00000002-ADBF-474F-98CC-14CBA7F0B5AF}"/>
            </c:ext>
          </c:extLst>
        </c:ser>
        <c:ser>
          <c:idx val="1"/>
          <c:order val="11"/>
          <c:tx>
            <c:strRef>
              <c:f>Aggregated!$T$535</c:f>
              <c:strCache>
                <c:ptCount val="1"/>
                <c:pt idx="0">
                  <c:v>1</c:v>
                </c:pt>
              </c:strCache>
            </c:strRef>
          </c:tx>
          <c:spPr>
            <a:solidFill>
              <a:schemeClr val="accent1">
                <a:tint val="50000"/>
              </a:schemeClr>
            </a:solidFill>
            <a:ln>
              <a:noFill/>
            </a:ln>
            <a:effectLst/>
          </c:spPr>
          <c:invertIfNegative val="0"/>
          <c:cat>
            <c:strRef>
              <c:f>Aggregated!$R$536:$R$557</c:f>
              <c:strCache>
                <c:ptCount val="22"/>
                <c:pt idx="0">
                  <c:v>Rotterdam</c:v>
                </c:pt>
                <c:pt idx="1">
                  <c:v>Budapest</c:v>
                </c:pt>
                <c:pt idx="2">
                  <c:v>Milan</c:v>
                </c:pt>
                <c:pt idx="3">
                  <c:v>Rome</c:v>
                </c:pt>
                <c:pt idx="4">
                  <c:v>Hamburg</c:v>
                </c:pt>
                <c:pt idx="5">
                  <c:v>Berlin</c:v>
                </c:pt>
                <c:pt idx="6">
                  <c:v>Madrid</c:v>
                </c:pt>
                <c:pt idx="7">
                  <c:v>Barcelona</c:v>
                </c:pt>
                <c:pt idx="8">
                  <c:v>Bucharest</c:v>
                </c:pt>
                <c:pt idx="9">
                  <c:v>Lisbon</c:v>
                </c:pt>
                <c:pt idx="10">
                  <c:v>Stockholm</c:v>
                </c:pt>
                <c:pt idx="11">
                  <c:v>London</c:v>
                </c:pt>
                <c:pt idx="12">
                  <c:v>Prague</c:v>
                </c:pt>
                <c:pt idx="13">
                  <c:v>Sofia</c:v>
                </c:pt>
                <c:pt idx="14">
                  <c:v>Paris</c:v>
                </c:pt>
                <c:pt idx="15">
                  <c:v>Brussels</c:v>
                </c:pt>
                <c:pt idx="16">
                  <c:v>Amsterdam</c:v>
                </c:pt>
                <c:pt idx="17">
                  <c:v>Bremen</c:v>
                </c:pt>
                <c:pt idx="18">
                  <c:v>Munich</c:v>
                </c:pt>
                <c:pt idx="19">
                  <c:v>Goteborg</c:v>
                </c:pt>
                <c:pt idx="20">
                  <c:v>Antwerp</c:v>
                </c:pt>
                <c:pt idx="21">
                  <c:v>AGGREGATED</c:v>
                </c:pt>
              </c:strCache>
            </c:strRef>
          </c:cat>
          <c:val>
            <c:numRef>
              <c:f>Aggregated!$T$536:$T$557</c:f>
              <c:numCache>
                <c:formatCode>0.0%</c:formatCode>
                <c:ptCount val="22"/>
                <c:pt idx="0">
                  <c:v>0.11983713901947615</c:v>
                </c:pt>
                <c:pt idx="1">
                  <c:v>3.1735383662727698E-2</c:v>
                </c:pt>
                <c:pt idx="2">
                  <c:v>7.3318165966421447E-2</c:v>
                </c:pt>
                <c:pt idx="3">
                  <c:v>7.3740874566772363E-2</c:v>
                </c:pt>
                <c:pt idx="4">
                  <c:v>5.8948658782809346E-2</c:v>
                </c:pt>
                <c:pt idx="5">
                  <c:v>7.4326100289127076E-2</c:v>
                </c:pt>
                <c:pt idx="6">
                  <c:v>5.012712093618709E-2</c:v>
                </c:pt>
                <c:pt idx="7">
                  <c:v>3.68879821958457E-2</c:v>
                </c:pt>
                <c:pt idx="8">
                  <c:v>4.9655600097450778E-2</c:v>
                </c:pt>
                <c:pt idx="9">
                  <c:v>5.0121506682867557E-2</c:v>
                </c:pt>
                <c:pt idx="10">
                  <c:v>0.14894889994832886</c:v>
                </c:pt>
                <c:pt idx="11">
                  <c:v>6.5455329702916912E-2</c:v>
                </c:pt>
                <c:pt idx="12">
                  <c:v>4.1024864701207281E-2</c:v>
                </c:pt>
                <c:pt idx="13">
                  <c:v>4.9843208450239311E-2</c:v>
                </c:pt>
                <c:pt idx="14">
                  <c:v>0.10134654029335907</c:v>
                </c:pt>
                <c:pt idx="15">
                  <c:v>9.7356959018016234E-2</c:v>
                </c:pt>
                <c:pt idx="16">
                  <c:v>1.7568903041616339E-2</c:v>
                </c:pt>
                <c:pt idx="17">
                  <c:v>0</c:v>
                </c:pt>
                <c:pt idx="18">
                  <c:v>2.735232234564829E-2</c:v>
                </c:pt>
                <c:pt idx="19">
                  <c:v>0</c:v>
                </c:pt>
                <c:pt idx="20">
                  <c:v>0.14144271570014144</c:v>
                </c:pt>
                <c:pt idx="21">
                  <c:v>6.0987235524074299E-2</c:v>
                </c:pt>
              </c:numCache>
            </c:numRef>
          </c:val>
          <c:extLst>
            <c:ext xmlns:c16="http://schemas.microsoft.com/office/drawing/2014/chart" uri="{C3380CC4-5D6E-409C-BE32-E72D297353CC}">
              <c16:uniqueId val="{00000001-ADBF-474F-98CC-14CBA7F0B5AF}"/>
            </c:ext>
          </c:extLst>
        </c:ser>
        <c:ser>
          <c:idx val="0"/>
          <c:order val="12"/>
          <c:tx>
            <c:strRef>
              <c:f>Aggregated!$S$535</c:f>
              <c:strCache>
                <c:ptCount val="1"/>
                <c:pt idx="0">
                  <c:v>0</c:v>
                </c:pt>
              </c:strCache>
            </c:strRef>
          </c:tx>
          <c:spPr>
            <a:solidFill>
              <a:schemeClr val="accent1">
                <a:tint val="40000"/>
              </a:schemeClr>
            </a:solidFill>
            <a:ln>
              <a:noFill/>
            </a:ln>
            <a:effectLst/>
          </c:spPr>
          <c:invertIfNegative val="0"/>
          <c:cat>
            <c:strRef>
              <c:f>Aggregated!$R$536:$R$557</c:f>
              <c:strCache>
                <c:ptCount val="22"/>
                <c:pt idx="0">
                  <c:v>Rotterdam</c:v>
                </c:pt>
                <c:pt idx="1">
                  <c:v>Budapest</c:v>
                </c:pt>
                <c:pt idx="2">
                  <c:v>Milan</c:v>
                </c:pt>
                <c:pt idx="3">
                  <c:v>Rome</c:v>
                </c:pt>
                <c:pt idx="4">
                  <c:v>Hamburg</c:v>
                </c:pt>
                <c:pt idx="5">
                  <c:v>Berlin</c:v>
                </c:pt>
                <c:pt idx="6">
                  <c:v>Madrid</c:v>
                </c:pt>
                <c:pt idx="7">
                  <c:v>Barcelona</c:v>
                </c:pt>
                <c:pt idx="8">
                  <c:v>Bucharest</c:v>
                </c:pt>
                <c:pt idx="9">
                  <c:v>Lisbon</c:v>
                </c:pt>
                <c:pt idx="10">
                  <c:v>Stockholm</c:v>
                </c:pt>
                <c:pt idx="11">
                  <c:v>London</c:v>
                </c:pt>
                <c:pt idx="12">
                  <c:v>Prague</c:v>
                </c:pt>
                <c:pt idx="13">
                  <c:v>Sofia</c:v>
                </c:pt>
                <c:pt idx="14">
                  <c:v>Paris</c:v>
                </c:pt>
                <c:pt idx="15">
                  <c:v>Brussels</c:v>
                </c:pt>
                <c:pt idx="16">
                  <c:v>Amsterdam</c:v>
                </c:pt>
                <c:pt idx="17">
                  <c:v>Bremen</c:v>
                </c:pt>
                <c:pt idx="18">
                  <c:v>Munich</c:v>
                </c:pt>
                <c:pt idx="19">
                  <c:v>Goteborg</c:v>
                </c:pt>
                <c:pt idx="20">
                  <c:v>Antwerp</c:v>
                </c:pt>
                <c:pt idx="21">
                  <c:v>AGGREGATED</c:v>
                </c:pt>
              </c:strCache>
            </c:strRef>
          </c:cat>
          <c:val>
            <c:numRef>
              <c:f>Aggregated!$S$536:$S$557</c:f>
              <c:numCache>
                <c:formatCode>0.0%</c:formatCode>
                <c:ptCount val="22"/>
                <c:pt idx="0">
                  <c:v>2.8122901276024178E-2</c:v>
                </c:pt>
                <c:pt idx="1">
                  <c:v>0</c:v>
                </c:pt>
                <c:pt idx="2">
                  <c:v>0</c:v>
                </c:pt>
                <c:pt idx="3">
                  <c:v>0</c:v>
                </c:pt>
                <c:pt idx="4">
                  <c:v>0</c:v>
                </c:pt>
                <c:pt idx="5">
                  <c:v>0</c:v>
                </c:pt>
                <c:pt idx="6">
                  <c:v>2.1403198759443912E-2</c:v>
                </c:pt>
                <c:pt idx="7">
                  <c:v>0</c:v>
                </c:pt>
                <c:pt idx="8">
                  <c:v>5.5369759252286771E-3</c:v>
                </c:pt>
                <c:pt idx="9">
                  <c:v>6.1838222530810625E-3</c:v>
                </c:pt>
                <c:pt idx="10">
                  <c:v>0</c:v>
                </c:pt>
                <c:pt idx="11">
                  <c:v>2.520623281393217E-2</c:v>
                </c:pt>
                <c:pt idx="12">
                  <c:v>0</c:v>
                </c:pt>
                <c:pt idx="13">
                  <c:v>0</c:v>
                </c:pt>
                <c:pt idx="14">
                  <c:v>0</c:v>
                </c:pt>
                <c:pt idx="15">
                  <c:v>0</c:v>
                </c:pt>
                <c:pt idx="16">
                  <c:v>0</c:v>
                </c:pt>
                <c:pt idx="17">
                  <c:v>0</c:v>
                </c:pt>
                <c:pt idx="18">
                  <c:v>1.7375172507409335E-2</c:v>
                </c:pt>
                <c:pt idx="19">
                  <c:v>0</c:v>
                </c:pt>
                <c:pt idx="20">
                  <c:v>0</c:v>
                </c:pt>
                <c:pt idx="21">
                  <c:v>5.2572700382091083E-3</c:v>
                </c:pt>
              </c:numCache>
            </c:numRef>
          </c:val>
          <c:extLst>
            <c:ext xmlns:c16="http://schemas.microsoft.com/office/drawing/2014/chart" uri="{C3380CC4-5D6E-409C-BE32-E72D297353CC}">
              <c16:uniqueId val="{00000000-ADBF-474F-98CC-14CBA7F0B5AF}"/>
            </c:ext>
          </c:extLst>
        </c:ser>
        <c:dLbls>
          <c:showLegendKey val="0"/>
          <c:showVal val="0"/>
          <c:showCatName val="0"/>
          <c:showSerName val="0"/>
          <c:showPercent val="0"/>
          <c:showBubbleSize val="0"/>
        </c:dLbls>
        <c:gapWidth val="55"/>
        <c:overlap val="100"/>
        <c:axId val="1386993151"/>
        <c:axId val="1387010207"/>
      </c:barChart>
      <c:catAx>
        <c:axId val="13869931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cs-CZ"/>
          </a:p>
        </c:txPr>
        <c:crossAx val="1387010207"/>
        <c:crosses val="autoZero"/>
        <c:auto val="1"/>
        <c:lblAlgn val="ctr"/>
        <c:lblOffset val="100"/>
        <c:noMultiLvlLbl val="0"/>
      </c:catAx>
      <c:valAx>
        <c:axId val="1387010207"/>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cs-CZ"/>
          </a:p>
        </c:txPr>
        <c:crossAx val="1386993151"/>
        <c:crosses val="autoZero"/>
        <c:crossBetween val="between"/>
      </c:valAx>
      <c:spPr>
        <a:noFill/>
        <a:ln>
          <a:noFill/>
        </a:ln>
        <a:effectLst/>
      </c:spPr>
    </c:plotArea>
    <c:legend>
      <c:legendPos val="r"/>
      <c:layout>
        <c:manualLayout>
          <c:xMode val="edge"/>
          <c:yMode val="edge"/>
          <c:x val="0.821633999263778"/>
          <c:y val="0.11873710112716303"/>
          <c:w val="0.16177814813823124"/>
          <c:h val="0.817508731544689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cs-CZ"/>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cs-CZ"/>
    </a:p>
  </c:txPr>
  <c:printSettings>
    <c:headerFooter/>
    <c:pageMargins b="0.75" l="0.7" r="0.7" t="0.75" header="0.3" footer="0.3"/>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Aggregated!$B$855</c:f>
              <c:strCache>
                <c:ptCount val="1"/>
                <c:pt idx="0">
                  <c:v>Total</c:v>
                </c:pt>
              </c:strCache>
            </c:strRef>
          </c:tx>
          <c:spPr>
            <a:solidFill>
              <a:schemeClr val="accent1"/>
            </a:solidFill>
            <a:ln>
              <a:noFill/>
            </a:ln>
            <a:effectLst/>
          </c:spPr>
          <c:invertIfNegative val="0"/>
          <c:cat>
            <c:strRef>
              <c:f>Aggregated!$A$856:$A$877</c:f>
              <c:strCache>
                <c:ptCount val="22"/>
                <c:pt idx="0">
                  <c:v>Milan</c:v>
                </c:pt>
                <c:pt idx="1">
                  <c:v>Antwerp</c:v>
                </c:pt>
                <c:pt idx="2">
                  <c:v>Hamburg</c:v>
                </c:pt>
                <c:pt idx="3">
                  <c:v>Bremen</c:v>
                </c:pt>
                <c:pt idx="4">
                  <c:v>Brussels</c:v>
                </c:pt>
                <c:pt idx="5">
                  <c:v>Stockholm</c:v>
                </c:pt>
                <c:pt idx="6">
                  <c:v>Bucharest</c:v>
                </c:pt>
                <c:pt idx="7">
                  <c:v>Budapest</c:v>
                </c:pt>
                <c:pt idx="8">
                  <c:v>Rotterdam</c:v>
                </c:pt>
                <c:pt idx="9">
                  <c:v>Munich</c:v>
                </c:pt>
                <c:pt idx="10">
                  <c:v>Goteborg</c:v>
                </c:pt>
                <c:pt idx="11">
                  <c:v>Mean</c:v>
                </c:pt>
                <c:pt idx="12">
                  <c:v>Lisbon</c:v>
                </c:pt>
                <c:pt idx="13">
                  <c:v>London</c:v>
                </c:pt>
                <c:pt idx="14">
                  <c:v>Paris</c:v>
                </c:pt>
                <c:pt idx="15">
                  <c:v>Berlin</c:v>
                </c:pt>
                <c:pt idx="16">
                  <c:v>Rome</c:v>
                </c:pt>
                <c:pt idx="17">
                  <c:v>Madrid</c:v>
                </c:pt>
                <c:pt idx="18">
                  <c:v>Barcelona</c:v>
                </c:pt>
                <c:pt idx="19">
                  <c:v>Sofia</c:v>
                </c:pt>
                <c:pt idx="20">
                  <c:v>Prague</c:v>
                </c:pt>
                <c:pt idx="21">
                  <c:v>Amsterdam</c:v>
                </c:pt>
              </c:strCache>
            </c:strRef>
          </c:cat>
          <c:val>
            <c:numRef>
              <c:f>Aggregated!$B$856:$B$877</c:f>
              <c:numCache>
                <c:formatCode>0.00%</c:formatCode>
                <c:ptCount val="22"/>
                <c:pt idx="0">
                  <c:v>0.60610005682592938</c:v>
                </c:pt>
                <c:pt idx="1">
                  <c:v>0.83315915978681154</c:v>
                </c:pt>
                <c:pt idx="2">
                  <c:v>0.6503404481996593</c:v>
                </c:pt>
                <c:pt idx="3">
                  <c:v>0.3953004677897472</c:v>
                </c:pt>
                <c:pt idx="4">
                  <c:v>0.50959785336913255</c:v>
                </c:pt>
                <c:pt idx="5">
                  <c:v>0.72829844716161507</c:v>
                </c:pt>
                <c:pt idx="6">
                  <c:v>0.57492589853514231</c:v>
                </c:pt>
                <c:pt idx="7">
                  <c:v>0.60072984946926866</c:v>
                </c:pt>
                <c:pt idx="8">
                  <c:v>0.32436072406702138</c:v>
                </c:pt>
                <c:pt idx="9">
                  <c:v>0.3703694251260129</c:v>
                </c:pt>
                <c:pt idx="10">
                  <c:v>0.37463634293809606</c:v>
                </c:pt>
                <c:pt idx="11">
                  <c:v>0.50651165527420305</c:v>
                </c:pt>
                <c:pt idx="12">
                  <c:v>0.78480801444942161</c:v>
                </c:pt>
                <c:pt idx="13">
                  <c:v>0.42048973511266996</c:v>
                </c:pt>
                <c:pt idx="14">
                  <c:v>0.67848609357926792</c:v>
                </c:pt>
                <c:pt idx="15">
                  <c:v>0.65418872083222079</c:v>
                </c:pt>
                <c:pt idx="16">
                  <c:v>0.37285931781343873</c:v>
                </c:pt>
                <c:pt idx="17">
                  <c:v>0.73863432186339006</c:v>
                </c:pt>
                <c:pt idx="18">
                  <c:v>0.29501374842272649</c:v>
                </c:pt>
                <c:pt idx="19">
                  <c:v>0.38798492508622567</c:v>
                </c:pt>
                <c:pt idx="20">
                  <c:v>0.38113550124444084</c:v>
                </c:pt>
                <c:pt idx="21">
                  <c:v>0.28197321359863226</c:v>
                </c:pt>
              </c:numCache>
            </c:numRef>
          </c:val>
          <c:extLst>
            <c:ext xmlns:c16="http://schemas.microsoft.com/office/drawing/2014/chart" uri="{C3380CC4-5D6E-409C-BE32-E72D297353CC}">
              <c16:uniqueId val="{00000000-BF02-4AFA-AD98-4AC3351A9C21}"/>
            </c:ext>
          </c:extLst>
        </c:ser>
        <c:ser>
          <c:idx val="1"/>
          <c:order val="1"/>
          <c:tx>
            <c:strRef>
              <c:f>Aggregated!$C$855</c:f>
              <c:strCache>
                <c:ptCount val="1"/>
                <c:pt idx="0">
                  <c:v>HGV</c:v>
                </c:pt>
              </c:strCache>
            </c:strRef>
          </c:tx>
          <c:spPr>
            <a:solidFill>
              <a:schemeClr val="accent2"/>
            </a:solidFill>
            <a:ln>
              <a:noFill/>
            </a:ln>
            <a:effectLst/>
          </c:spPr>
          <c:invertIfNegative val="0"/>
          <c:cat>
            <c:strRef>
              <c:f>Aggregated!$A$856:$A$877</c:f>
              <c:strCache>
                <c:ptCount val="22"/>
                <c:pt idx="0">
                  <c:v>Milan</c:v>
                </c:pt>
                <c:pt idx="1">
                  <c:v>Antwerp</c:v>
                </c:pt>
                <c:pt idx="2">
                  <c:v>Hamburg</c:v>
                </c:pt>
                <c:pt idx="3">
                  <c:v>Bremen</c:v>
                </c:pt>
                <c:pt idx="4">
                  <c:v>Brussels</c:v>
                </c:pt>
                <c:pt idx="5">
                  <c:v>Stockholm</c:v>
                </c:pt>
                <c:pt idx="6">
                  <c:v>Bucharest</c:v>
                </c:pt>
                <c:pt idx="7">
                  <c:v>Budapest</c:v>
                </c:pt>
                <c:pt idx="8">
                  <c:v>Rotterdam</c:v>
                </c:pt>
                <c:pt idx="9">
                  <c:v>Munich</c:v>
                </c:pt>
                <c:pt idx="10">
                  <c:v>Goteborg</c:v>
                </c:pt>
                <c:pt idx="11">
                  <c:v>Mean</c:v>
                </c:pt>
                <c:pt idx="12">
                  <c:v>Lisbon</c:v>
                </c:pt>
                <c:pt idx="13">
                  <c:v>London</c:v>
                </c:pt>
                <c:pt idx="14">
                  <c:v>Paris</c:v>
                </c:pt>
                <c:pt idx="15">
                  <c:v>Berlin</c:v>
                </c:pt>
                <c:pt idx="16">
                  <c:v>Rome</c:v>
                </c:pt>
                <c:pt idx="17">
                  <c:v>Madrid</c:v>
                </c:pt>
                <c:pt idx="18">
                  <c:v>Barcelona</c:v>
                </c:pt>
                <c:pt idx="19">
                  <c:v>Sofia</c:v>
                </c:pt>
                <c:pt idx="20">
                  <c:v>Prague</c:v>
                </c:pt>
                <c:pt idx="21">
                  <c:v>Amsterdam</c:v>
                </c:pt>
              </c:strCache>
            </c:strRef>
          </c:cat>
          <c:val>
            <c:numRef>
              <c:f>Aggregated!$C$856:$C$877</c:f>
              <c:numCache>
                <c:formatCode>0.00%</c:formatCode>
                <c:ptCount val="22"/>
                <c:pt idx="0">
                  <c:v>0.53868685226096369</c:v>
                </c:pt>
                <c:pt idx="1">
                  <c:v>0.84146341463414631</c:v>
                </c:pt>
                <c:pt idx="2">
                  <c:v>0.59052967996058492</c:v>
                </c:pt>
                <c:pt idx="3">
                  <c:v>0.36647915904327866</c:v>
                </c:pt>
                <c:pt idx="4">
                  <c:v>0.33511632403170716</c:v>
                </c:pt>
                <c:pt idx="5">
                  <c:v>0.7897219931676287</c:v>
                </c:pt>
                <c:pt idx="6">
                  <c:v>0.57182957393483713</c:v>
                </c:pt>
                <c:pt idx="7">
                  <c:v>0.61545369921204096</c:v>
                </c:pt>
                <c:pt idx="8">
                  <c:v>0.26664681603773582</c:v>
                </c:pt>
                <c:pt idx="9">
                  <c:v>0.22891071020781001</c:v>
                </c:pt>
                <c:pt idx="10">
                  <c:v>0.23456268554464491</c:v>
                </c:pt>
                <c:pt idx="11">
                  <c:v>0.50523433396382011</c:v>
                </c:pt>
                <c:pt idx="12">
                  <c:v>0.92865626149561198</c:v>
                </c:pt>
                <c:pt idx="13">
                  <c:v>0.3646948397799703</c:v>
                </c:pt>
                <c:pt idx="14">
                  <c:v>0.80223419257402206</c:v>
                </c:pt>
                <c:pt idx="15">
                  <c:v>0.69505946050468914</c:v>
                </c:pt>
                <c:pt idx="16">
                  <c:v>0.37508830908467128</c:v>
                </c:pt>
                <c:pt idx="17">
                  <c:v>0.82576115898874791</c:v>
                </c:pt>
                <c:pt idx="18">
                  <c:v>0.2939943877999715</c:v>
                </c:pt>
                <c:pt idx="19">
                  <c:v>0.50092061659735077</c:v>
                </c:pt>
                <c:pt idx="20">
                  <c:v>0.49860624044600305</c:v>
                </c:pt>
                <c:pt idx="21">
                  <c:v>0.28173371860413426</c:v>
                </c:pt>
              </c:numCache>
            </c:numRef>
          </c:val>
          <c:extLst>
            <c:ext xmlns:c16="http://schemas.microsoft.com/office/drawing/2014/chart" uri="{C3380CC4-5D6E-409C-BE32-E72D297353CC}">
              <c16:uniqueId val="{00000001-BF02-4AFA-AD98-4AC3351A9C21}"/>
            </c:ext>
          </c:extLst>
        </c:ser>
        <c:ser>
          <c:idx val="2"/>
          <c:order val="2"/>
          <c:tx>
            <c:strRef>
              <c:f>Aggregated!$D$855</c:f>
              <c:strCache>
                <c:ptCount val="1"/>
                <c:pt idx="0">
                  <c:v>LGV</c:v>
                </c:pt>
              </c:strCache>
            </c:strRef>
          </c:tx>
          <c:spPr>
            <a:solidFill>
              <a:schemeClr val="accent3"/>
            </a:solidFill>
            <a:ln>
              <a:noFill/>
            </a:ln>
            <a:effectLst/>
          </c:spPr>
          <c:invertIfNegative val="0"/>
          <c:cat>
            <c:strRef>
              <c:f>Aggregated!$A$856:$A$877</c:f>
              <c:strCache>
                <c:ptCount val="22"/>
                <c:pt idx="0">
                  <c:v>Milan</c:v>
                </c:pt>
                <c:pt idx="1">
                  <c:v>Antwerp</c:v>
                </c:pt>
                <c:pt idx="2">
                  <c:v>Hamburg</c:v>
                </c:pt>
                <c:pt idx="3">
                  <c:v>Bremen</c:v>
                </c:pt>
                <c:pt idx="4">
                  <c:v>Brussels</c:v>
                </c:pt>
                <c:pt idx="5">
                  <c:v>Stockholm</c:v>
                </c:pt>
                <c:pt idx="6">
                  <c:v>Bucharest</c:v>
                </c:pt>
                <c:pt idx="7">
                  <c:v>Budapest</c:v>
                </c:pt>
                <c:pt idx="8">
                  <c:v>Rotterdam</c:v>
                </c:pt>
                <c:pt idx="9">
                  <c:v>Munich</c:v>
                </c:pt>
                <c:pt idx="10">
                  <c:v>Goteborg</c:v>
                </c:pt>
                <c:pt idx="11">
                  <c:v>Mean</c:v>
                </c:pt>
                <c:pt idx="12">
                  <c:v>Lisbon</c:v>
                </c:pt>
                <c:pt idx="13">
                  <c:v>London</c:v>
                </c:pt>
                <c:pt idx="14">
                  <c:v>Paris</c:v>
                </c:pt>
                <c:pt idx="15">
                  <c:v>Berlin</c:v>
                </c:pt>
                <c:pt idx="16">
                  <c:v>Rome</c:v>
                </c:pt>
                <c:pt idx="17">
                  <c:v>Madrid</c:v>
                </c:pt>
                <c:pt idx="18">
                  <c:v>Barcelona</c:v>
                </c:pt>
                <c:pt idx="19">
                  <c:v>Sofia</c:v>
                </c:pt>
                <c:pt idx="20">
                  <c:v>Prague</c:v>
                </c:pt>
                <c:pt idx="21">
                  <c:v>Amsterdam</c:v>
                </c:pt>
              </c:strCache>
            </c:strRef>
          </c:cat>
          <c:val>
            <c:numRef>
              <c:f>Aggregated!$D$856:$D$877</c:f>
              <c:numCache>
                <c:formatCode>0.00%</c:formatCode>
                <c:ptCount val="22"/>
                <c:pt idx="0">
                  <c:v>0.84209700530957721</c:v>
                </c:pt>
                <c:pt idx="1">
                  <c:v>0.78341855368882396</c:v>
                </c:pt>
                <c:pt idx="2">
                  <c:v>0.77422786177105829</c:v>
                </c:pt>
                <c:pt idx="3">
                  <c:v>0.74475851665416293</c:v>
                </c:pt>
                <c:pt idx="4">
                  <c:v>0.59177585570534985</c:v>
                </c:pt>
                <c:pt idx="5">
                  <c:v>0.58694119879632389</c:v>
                </c:pt>
                <c:pt idx="6">
                  <c:v>0.57826753167013556</c:v>
                </c:pt>
                <c:pt idx="7">
                  <c:v>0.56561932117943603</c:v>
                </c:pt>
                <c:pt idx="8">
                  <c:v>0.56184204201317123</c:v>
                </c:pt>
                <c:pt idx="9">
                  <c:v>0.54953000723065804</c:v>
                </c:pt>
                <c:pt idx="10">
                  <c:v>0.54855676533968467</c:v>
                </c:pt>
                <c:pt idx="11">
                  <c:v>0.50880450173869851</c:v>
                </c:pt>
                <c:pt idx="12">
                  <c:v>0.49931881441114928</c:v>
                </c:pt>
                <c:pt idx="13">
                  <c:v>0.48817984483659604</c:v>
                </c:pt>
                <c:pt idx="14">
                  <c:v>0.48687160382874856</c:v>
                </c:pt>
                <c:pt idx="15">
                  <c:v>0.47240660200715284</c:v>
                </c:pt>
                <c:pt idx="16">
                  <c:v>0.36732028634161906</c:v>
                </c:pt>
                <c:pt idx="17">
                  <c:v>0.34932451449479313</c:v>
                </c:pt>
                <c:pt idx="18">
                  <c:v>0.30855498555847738</c:v>
                </c:pt>
                <c:pt idx="19">
                  <c:v>0.29423920214210875</c:v>
                </c:pt>
                <c:pt idx="20">
                  <c:v>0.28355616970421271</c:v>
                </c:pt>
                <c:pt idx="21">
                  <c:v>0.28270190577955717</c:v>
                </c:pt>
              </c:numCache>
            </c:numRef>
          </c:val>
          <c:extLst>
            <c:ext xmlns:c16="http://schemas.microsoft.com/office/drawing/2014/chart" uri="{C3380CC4-5D6E-409C-BE32-E72D297353CC}">
              <c16:uniqueId val="{00000002-BF02-4AFA-AD98-4AC3351A9C21}"/>
            </c:ext>
          </c:extLst>
        </c:ser>
        <c:dLbls>
          <c:showLegendKey val="0"/>
          <c:showVal val="0"/>
          <c:showCatName val="0"/>
          <c:showSerName val="0"/>
          <c:showPercent val="0"/>
          <c:showBubbleSize val="0"/>
        </c:dLbls>
        <c:gapWidth val="219"/>
        <c:overlap val="-27"/>
        <c:axId val="1175192479"/>
        <c:axId val="1175177919"/>
      </c:barChart>
      <c:catAx>
        <c:axId val="11751924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cs-CZ"/>
          </a:p>
        </c:txPr>
        <c:crossAx val="1175177919"/>
        <c:crosses val="autoZero"/>
        <c:auto val="1"/>
        <c:lblAlgn val="ctr"/>
        <c:lblOffset val="100"/>
        <c:noMultiLvlLbl val="0"/>
      </c:catAx>
      <c:valAx>
        <c:axId val="1175177919"/>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cs-CZ"/>
          </a:p>
        </c:txPr>
        <c:crossAx val="117519247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cs-CZ"/>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cs-CZ"/>
    </a:p>
  </c:txPr>
  <c:printSettings>
    <c:headerFooter/>
    <c:pageMargins b="0.75" l="0.7" r="0.7" t="0.75" header="0.3" footer="0.3"/>
    <c:pageSetup/>
  </c:printSettings>
</c:chartSpace>
</file>

<file path=xl/charts/chart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Aggregated!$I$883</c:f>
              <c:strCache>
                <c:ptCount val="1"/>
                <c:pt idx="0">
                  <c:v>% HGV</c:v>
                </c:pt>
              </c:strCache>
            </c:strRef>
          </c:tx>
          <c:spPr>
            <a:solidFill>
              <a:schemeClr val="accent1"/>
            </a:solidFill>
            <a:ln>
              <a:noFill/>
            </a:ln>
            <a:effectLst/>
          </c:spPr>
          <c:invertIfNegative val="0"/>
          <c:cat>
            <c:strRef>
              <c:f>Aggregated!$H$884:$H$905</c:f>
              <c:strCache>
                <c:ptCount val="22"/>
                <c:pt idx="0">
                  <c:v>Rotterdam</c:v>
                </c:pt>
                <c:pt idx="1">
                  <c:v>Budapest</c:v>
                </c:pt>
                <c:pt idx="2">
                  <c:v>Milan</c:v>
                </c:pt>
                <c:pt idx="3">
                  <c:v>Rome</c:v>
                </c:pt>
                <c:pt idx="4">
                  <c:v>Hamburg</c:v>
                </c:pt>
                <c:pt idx="5">
                  <c:v>Berlin</c:v>
                </c:pt>
                <c:pt idx="6">
                  <c:v>Madrid</c:v>
                </c:pt>
                <c:pt idx="7">
                  <c:v>Barcelona</c:v>
                </c:pt>
                <c:pt idx="8">
                  <c:v>Bucharest</c:v>
                </c:pt>
                <c:pt idx="9">
                  <c:v>Lisbon</c:v>
                </c:pt>
                <c:pt idx="10">
                  <c:v>Stockholm</c:v>
                </c:pt>
                <c:pt idx="11">
                  <c:v>London</c:v>
                </c:pt>
                <c:pt idx="12">
                  <c:v>Prague</c:v>
                </c:pt>
                <c:pt idx="13">
                  <c:v>Sofia</c:v>
                </c:pt>
                <c:pt idx="14">
                  <c:v>Paris</c:v>
                </c:pt>
                <c:pt idx="15">
                  <c:v>Brussels</c:v>
                </c:pt>
                <c:pt idx="16">
                  <c:v>Amsterdam</c:v>
                </c:pt>
                <c:pt idx="17">
                  <c:v>Bremen</c:v>
                </c:pt>
                <c:pt idx="18">
                  <c:v>Munich</c:v>
                </c:pt>
                <c:pt idx="19">
                  <c:v>Goteborg</c:v>
                </c:pt>
                <c:pt idx="20">
                  <c:v>Antwerp</c:v>
                </c:pt>
                <c:pt idx="21">
                  <c:v>AGGREGATED</c:v>
                </c:pt>
              </c:strCache>
            </c:strRef>
          </c:cat>
          <c:val>
            <c:numRef>
              <c:f>Aggregated!$I$884:$I$905</c:f>
              <c:numCache>
                <c:formatCode>0.0%</c:formatCode>
                <c:ptCount val="22"/>
                <c:pt idx="0">
                  <c:v>0.71373698884441983</c:v>
                </c:pt>
                <c:pt idx="1">
                  <c:v>0.77822034162678311</c:v>
                </c:pt>
                <c:pt idx="2">
                  <c:v>0.74733456809585996</c:v>
                </c:pt>
                <c:pt idx="3">
                  <c:v>0.64836065132172049</c:v>
                </c:pt>
                <c:pt idx="4">
                  <c:v>0.77079154254871296</c:v>
                </c:pt>
                <c:pt idx="5">
                  <c:v>0.75452036309635695</c:v>
                </c:pt>
                <c:pt idx="6">
                  <c:v>0.90103008501992876</c:v>
                </c:pt>
                <c:pt idx="7">
                  <c:v>0.91808398662365831</c:v>
                </c:pt>
                <c:pt idx="8">
                  <c:v>0.4527600698648967</c:v>
                </c:pt>
                <c:pt idx="9">
                  <c:v>0.75725519443214095</c:v>
                </c:pt>
                <c:pt idx="10">
                  <c:v>0.81770602153007599</c:v>
                </c:pt>
                <c:pt idx="11">
                  <c:v>0.80897262241859713</c:v>
                </c:pt>
                <c:pt idx="12">
                  <c:v>0.74401462632794901</c:v>
                </c:pt>
                <c:pt idx="13">
                  <c:v>0.70115515329321887</c:v>
                </c:pt>
                <c:pt idx="14">
                  <c:v>0.85578131183710826</c:v>
                </c:pt>
                <c:pt idx="15">
                  <c:v>0.17552356228838575</c:v>
                </c:pt>
                <c:pt idx="16">
                  <c:v>0.77565686135156098</c:v>
                </c:pt>
                <c:pt idx="17">
                  <c:v>0.78365485584804773</c:v>
                </c:pt>
                <c:pt idx="18">
                  <c:v>0.82432425793814279</c:v>
                </c:pt>
                <c:pt idx="19">
                  <c:v>0.73306267297821304</c:v>
                </c:pt>
                <c:pt idx="20">
                  <c:v>0.80165152268583395</c:v>
                </c:pt>
                <c:pt idx="21">
                  <c:v>0.78320800633352017</c:v>
                </c:pt>
              </c:numCache>
            </c:numRef>
          </c:val>
          <c:extLst>
            <c:ext xmlns:c16="http://schemas.microsoft.com/office/drawing/2014/chart" uri="{C3380CC4-5D6E-409C-BE32-E72D297353CC}">
              <c16:uniqueId val="{00000000-DB25-448A-9DAA-F3FA6A832D13}"/>
            </c:ext>
          </c:extLst>
        </c:ser>
        <c:ser>
          <c:idx val="1"/>
          <c:order val="1"/>
          <c:tx>
            <c:strRef>
              <c:f>Aggregated!$J$883</c:f>
              <c:strCache>
                <c:ptCount val="1"/>
                <c:pt idx="0">
                  <c:v>% LGV</c:v>
                </c:pt>
              </c:strCache>
            </c:strRef>
          </c:tx>
          <c:spPr>
            <a:solidFill>
              <a:schemeClr val="accent2"/>
            </a:solidFill>
            <a:ln>
              <a:noFill/>
            </a:ln>
            <a:effectLst/>
          </c:spPr>
          <c:invertIfNegative val="0"/>
          <c:cat>
            <c:strRef>
              <c:f>Aggregated!$H$884:$H$905</c:f>
              <c:strCache>
                <c:ptCount val="22"/>
                <c:pt idx="0">
                  <c:v>Rotterdam</c:v>
                </c:pt>
                <c:pt idx="1">
                  <c:v>Budapest</c:v>
                </c:pt>
                <c:pt idx="2">
                  <c:v>Milan</c:v>
                </c:pt>
                <c:pt idx="3">
                  <c:v>Rome</c:v>
                </c:pt>
                <c:pt idx="4">
                  <c:v>Hamburg</c:v>
                </c:pt>
                <c:pt idx="5">
                  <c:v>Berlin</c:v>
                </c:pt>
                <c:pt idx="6">
                  <c:v>Madrid</c:v>
                </c:pt>
                <c:pt idx="7">
                  <c:v>Barcelona</c:v>
                </c:pt>
                <c:pt idx="8">
                  <c:v>Bucharest</c:v>
                </c:pt>
                <c:pt idx="9">
                  <c:v>Lisbon</c:v>
                </c:pt>
                <c:pt idx="10">
                  <c:v>Stockholm</c:v>
                </c:pt>
                <c:pt idx="11">
                  <c:v>London</c:v>
                </c:pt>
                <c:pt idx="12">
                  <c:v>Prague</c:v>
                </c:pt>
                <c:pt idx="13">
                  <c:v>Sofia</c:v>
                </c:pt>
                <c:pt idx="14">
                  <c:v>Paris</c:v>
                </c:pt>
                <c:pt idx="15">
                  <c:v>Brussels</c:v>
                </c:pt>
                <c:pt idx="16">
                  <c:v>Amsterdam</c:v>
                </c:pt>
                <c:pt idx="17">
                  <c:v>Bremen</c:v>
                </c:pt>
                <c:pt idx="18">
                  <c:v>Munich</c:v>
                </c:pt>
                <c:pt idx="19">
                  <c:v>Goteborg</c:v>
                </c:pt>
                <c:pt idx="20">
                  <c:v>Antwerp</c:v>
                </c:pt>
                <c:pt idx="21">
                  <c:v>AGGREGATED</c:v>
                </c:pt>
              </c:strCache>
            </c:strRef>
          </c:cat>
          <c:val>
            <c:numRef>
              <c:f>Aggregated!$J$884:$J$905</c:f>
              <c:numCache>
                <c:formatCode>0.0%</c:formatCode>
                <c:ptCount val="22"/>
                <c:pt idx="0">
                  <c:v>0.24654728497622161</c:v>
                </c:pt>
                <c:pt idx="1">
                  <c:v>0.22177965837321689</c:v>
                </c:pt>
                <c:pt idx="2">
                  <c:v>0.25266543190414009</c:v>
                </c:pt>
                <c:pt idx="3">
                  <c:v>0.35163934867827945</c:v>
                </c:pt>
                <c:pt idx="4">
                  <c:v>0.22920845745128701</c:v>
                </c:pt>
                <c:pt idx="5">
                  <c:v>0.14648575571543923</c:v>
                </c:pt>
                <c:pt idx="6">
                  <c:v>9.8969914980071294E-2</c:v>
                </c:pt>
                <c:pt idx="7">
                  <c:v>8.191601337634162E-2</c:v>
                </c:pt>
                <c:pt idx="8">
                  <c:v>0.54723993013510341</c:v>
                </c:pt>
                <c:pt idx="9">
                  <c:v>0.24274480556785907</c:v>
                </c:pt>
                <c:pt idx="10">
                  <c:v>0.18229397846992401</c:v>
                </c:pt>
                <c:pt idx="11">
                  <c:v>0.16141605914216448</c:v>
                </c:pt>
                <c:pt idx="12">
                  <c:v>0.25598537367205093</c:v>
                </c:pt>
                <c:pt idx="13">
                  <c:v>0.29884484670678108</c:v>
                </c:pt>
                <c:pt idx="14">
                  <c:v>0.14421868816289168</c:v>
                </c:pt>
                <c:pt idx="15">
                  <c:v>0.82447643771161427</c:v>
                </c:pt>
                <c:pt idx="16">
                  <c:v>0.22434313864843905</c:v>
                </c:pt>
                <c:pt idx="17">
                  <c:v>0.21634514415195222</c:v>
                </c:pt>
                <c:pt idx="18">
                  <c:v>0.17567538575524375</c:v>
                </c:pt>
                <c:pt idx="19">
                  <c:v>0.26693732702178691</c:v>
                </c:pt>
                <c:pt idx="20">
                  <c:v>0.19834847731416602</c:v>
                </c:pt>
                <c:pt idx="21">
                  <c:v>0.20975060031972056</c:v>
                </c:pt>
              </c:numCache>
            </c:numRef>
          </c:val>
          <c:extLst>
            <c:ext xmlns:c16="http://schemas.microsoft.com/office/drawing/2014/chart" uri="{C3380CC4-5D6E-409C-BE32-E72D297353CC}">
              <c16:uniqueId val="{00000001-DB25-448A-9DAA-F3FA6A832D13}"/>
            </c:ext>
          </c:extLst>
        </c:ser>
        <c:ser>
          <c:idx val="2"/>
          <c:order val="2"/>
          <c:tx>
            <c:strRef>
              <c:f>Aggregated!$K$883</c:f>
              <c:strCache>
                <c:ptCount val="1"/>
                <c:pt idx="0">
                  <c:v>Don't know</c:v>
                </c:pt>
              </c:strCache>
            </c:strRef>
          </c:tx>
          <c:spPr>
            <a:solidFill>
              <a:schemeClr val="accent3"/>
            </a:solidFill>
            <a:ln>
              <a:noFill/>
            </a:ln>
            <a:effectLst/>
          </c:spPr>
          <c:invertIfNegative val="0"/>
          <c:cat>
            <c:strRef>
              <c:f>Aggregated!$H$884:$H$905</c:f>
              <c:strCache>
                <c:ptCount val="22"/>
                <c:pt idx="0">
                  <c:v>Rotterdam</c:v>
                </c:pt>
                <c:pt idx="1">
                  <c:v>Budapest</c:v>
                </c:pt>
                <c:pt idx="2">
                  <c:v>Milan</c:v>
                </c:pt>
                <c:pt idx="3">
                  <c:v>Rome</c:v>
                </c:pt>
                <c:pt idx="4">
                  <c:v>Hamburg</c:v>
                </c:pt>
                <c:pt idx="5">
                  <c:v>Berlin</c:v>
                </c:pt>
                <c:pt idx="6">
                  <c:v>Madrid</c:v>
                </c:pt>
                <c:pt idx="7">
                  <c:v>Barcelona</c:v>
                </c:pt>
                <c:pt idx="8">
                  <c:v>Bucharest</c:v>
                </c:pt>
                <c:pt idx="9">
                  <c:v>Lisbon</c:v>
                </c:pt>
                <c:pt idx="10">
                  <c:v>Stockholm</c:v>
                </c:pt>
                <c:pt idx="11">
                  <c:v>London</c:v>
                </c:pt>
                <c:pt idx="12">
                  <c:v>Prague</c:v>
                </c:pt>
                <c:pt idx="13">
                  <c:v>Sofia</c:v>
                </c:pt>
                <c:pt idx="14">
                  <c:v>Paris</c:v>
                </c:pt>
                <c:pt idx="15">
                  <c:v>Brussels</c:v>
                </c:pt>
                <c:pt idx="16">
                  <c:v>Amsterdam</c:v>
                </c:pt>
                <c:pt idx="17">
                  <c:v>Bremen</c:v>
                </c:pt>
                <c:pt idx="18">
                  <c:v>Munich</c:v>
                </c:pt>
                <c:pt idx="19">
                  <c:v>Goteborg</c:v>
                </c:pt>
                <c:pt idx="20">
                  <c:v>Antwerp</c:v>
                </c:pt>
                <c:pt idx="21">
                  <c:v>AGGREGATED</c:v>
                </c:pt>
              </c:strCache>
            </c:strRef>
          </c:cat>
          <c:val>
            <c:numRef>
              <c:f>Aggregated!$K$884:$K$905</c:f>
              <c:numCache>
                <c:formatCode>0.0%</c:formatCode>
                <c:ptCount val="22"/>
                <c:pt idx="0">
                  <c:v>3.9715726179358486E-2</c:v>
                </c:pt>
                <c:pt idx="1">
                  <c:v>0</c:v>
                </c:pt>
                <c:pt idx="2">
                  <c:v>0</c:v>
                </c:pt>
                <c:pt idx="3">
                  <c:v>0</c:v>
                </c:pt>
                <c:pt idx="4">
                  <c:v>0</c:v>
                </c:pt>
                <c:pt idx="5">
                  <c:v>9.899388118820375E-2</c:v>
                </c:pt>
                <c:pt idx="6">
                  <c:v>0</c:v>
                </c:pt>
                <c:pt idx="7">
                  <c:v>0</c:v>
                </c:pt>
                <c:pt idx="8">
                  <c:v>0</c:v>
                </c:pt>
                <c:pt idx="9">
                  <c:v>0</c:v>
                </c:pt>
                <c:pt idx="10">
                  <c:v>0</c:v>
                </c:pt>
                <c:pt idx="11">
                  <c:v>2.9611318439238327E-2</c:v>
                </c:pt>
                <c:pt idx="12">
                  <c:v>0</c:v>
                </c:pt>
                <c:pt idx="13">
                  <c:v>0</c:v>
                </c:pt>
                <c:pt idx="14">
                  <c:v>0</c:v>
                </c:pt>
                <c:pt idx="15">
                  <c:v>0</c:v>
                </c:pt>
                <c:pt idx="16">
                  <c:v>0</c:v>
                </c:pt>
                <c:pt idx="17">
                  <c:v>0</c:v>
                </c:pt>
                <c:pt idx="18">
                  <c:v>0</c:v>
                </c:pt>
                <c:pt idx="19">
                  <c:v>0</c:v>
                </c:pt>
                <c:pt idx="20">
                  <c:v>0</c:v>
                </c:pt>
                <c:pt idx="21">
                  <c:v>7.0413598443794054E-3</c:v>
                </c:pt>
              </c:numCache>
            </c:numRef>
          </c:val>
          <c:extLst>
            <c:ext xmlns:c16="http://schemas.microsoft.com/office/drawing/2014/chart" uri="{C3380CC4-5D6E-409C-BE32-E72D297353CC}">
              <c16:uniqueId val="{00000002-DB25-448A-9DAA-F3FA6A832D13}"/>
            </c:ext>
          </c:extLst>
        </c:ser>
        <c:dLbls>
          <c:showLegendKey val="0"/>
          <c:showVal val="0"/>
          <c:showCatName val="0"/>
          <c:showSerName val="0"/>
          <c:showPercent val="0"/>
          <c:showBubbleSize val="0"/>
        </c:dLbls>
        <c:gapWidth val="219"/>
        <c:overlap val="-27"/>
        <c:axId val="1204729999"/>
        <c:axId val="1204734575"/>
      </c:barChart>
      <c:catAx>
        <c:axId val="12047299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cs-CZ"/>
          </a:p>
        </c:txPr>
        <c:crossAx val="1204734575"/>
        <c:crosses val="autoZero"/>
        <c:auto val="1"/>
        <c:lblAlgn val="ctr"/>
        <c:lblOffset val="100"/>
        <c:noMultiLvlLbl val="0"/>
      </c:catAx>
      <c:valAx>
        <c:axId val="1204734575"/>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cs-CZ"/>
          </a:p>
        </c:txPr>
        <c:crossAx val="12047299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cs-CZ"/>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cs-CZ"/>
    </a:p>
  </c:txPr>
  <c:printSettings>
    <c:headerFooter/>
    <c:pageMargins b="0.75" l="0.7" r="0.7" t="0.75" header="0.3" footer="0.3"/>
    <c:pageSetup/>
  </c:printSettings>
</c:chartSpace>
</file>

<file path=xl/charts/chart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0"/>
          <c:order val="0"/>
          <c:tx>
            <c:strRef>
              <c:f>Aggregated!$L$934</c:f>
              <c:strCache>
                <c:ptCount val="1"/>
                <c:pt idx="0">
                  <c:v>LGV Euro 0</c:v>
                </c:pt>
              </c:strCache>
            </c:strRef>
          </c:tx>
          <c:spPr>
            <a:solidFill>
              <a:schemeClr val="accent1"/>
            </a:solidFill>
            <a:ln>
              <a:noFill/>
            </a:ln>
            <a:effectLst/>
          </c:spPr>
          <c:invertIfNegative val="0"/>
          <c:cat>
            <c:strRef>
              <c:f>Aggregated!$K$935:$K$956</c:f>
              <c:strCache>
                <c:ptCount val="22"/>
                <c:pt idx="0">
                  <c:v>Rotterdam</c:v>
                </c:pt>
                <c:pt idx="1">
                  <c:v>Budapest</c:v>
                </c:pt>
                <c:pt idx="2">
                  <c:v>Milan</c:v>
                </c:pt>
                <c:pt idx="3">
                  <c:v>Rome</c:v>
                </c:pt>
                <c:pt idx="4">
                  <c:v>Hamburg</c:v>
                </c:pt>
                <c:pt idx="5">
                  <c:v>Berlin</c:v>
                </c:pt>
                <c:pt idx="6">
                  <c:v>Madrid</c:v>
                </c:pt>
                <c:pt idx="7">
                  <c:v>Barcelona</c:v>
                </c:pt>
                <c:pt idx="8">
                  <c:v>Bucharest</c:v>
                </c:pt>
                <c:pt idx="9">
                  <c:v>Lisbon</c:v>
                </c:pt>
                <c:pt idx="10">
                  <c:v>Stockholm</c:v>
                </c:pt>
                <c:pt idx="11">
                  <c:v>London</c:v>
                </c:pt>
                <c:pt idx="12">
                  <c:v>Prague</c:v>
                </c:pt>
                <c:pt idx="13">
                  <c:v>Sofia</c:v>
                </c:pt>
                <c:pt idx="14">
                  <c:v>Paris</c:v>
                </c:pt>
                <c:pt idx="15">
                  <c:v>Brussels</c:v>
                </c:pt>
                <c:pt idx="16">
                  <c:v>Amsterdam</c:v>
                </c:pt>
                <c:pt idx="17">
                  <c:v>Bremen</c:v>
                </c:pt>
                <c:pt idx="18">
                  <c:v>Munich</c:v>
                </c:pt>
                <c:pt idx="19">
                  <c:v>Goteborg</c:v>
                </c:pt>
                <c:pt idx="20">
                  <c:v>Antwerp</c:v>
                </c:pt>
                <c:pt idx="21">
                  <c:v>AGGREGATED</c:v>
                </c:pt>
              </c:strCache>
            </c:strRef>
          </c:cat>
          <c:val>
            <c:numRef>
              <c:f>Aggregated!$L$935:$L$956</c:f>
              <c:numCache>
                <c:formatCode>0.0%</c:formatCode>
                <c:ptCount val="22"/>
                <c:pt idx="0">
                  <c:v>0</c:v>
                </c:pt>
                <c:pt idx="1">
                  <c:v>3.1927150302290833E-2</c:v>
                </c:pt>
                <c:pt idx="2">
                  <c:v>0</c:v>
                </c:pt>
                <c:pt idx="3">
                  <c:v>2.6223673569535665E-2</c:v>
                </c:pt>
                <c:pt idx="4">
                  <c:v>0</c:v>
                </c:pt>
                <c:pt idx="5">
                  <c:v>0</c:v>
                </c:pt>
                <c:pt idx="6">
                  <c:v>0.177037775617264</c:v>
                </c:pt>
                <c:pt idx="7">
                  <c:v>0.28528079815626445</c:v>
                </c:pt>
                <c:pt idx="8">
                  <c:v>1.3613196632815853E-2</c:v>
                </c:pt>
                <c:pt idx="9">
                  <c:v>1.7023765414335857E-3</c:v>
                </c:pt>
                <c:pt idx="10">
                  <c:v>0</c:v>
                </c:pt>
                <c:pt idx="11">
                  <c:v>0</c:v>
                </c:pt>
                <c:pt idx="12">
                  <c:v>0</c:v>
                </c:pt>
                <c:pt idx="13">
                  <c:v>0</c:v>
                </c:pt>
                <c:pt idx="14">
                  <c:v>1.4281457625909487E-3</c:v>
                </c:pt>
                <c:pt idx="15">
                  <c:v>1.3226634076240304E-3</c:v>
                </c:pt>
                <c:pt idx="16">
                  <c:v>5.6910815873456363E-3</c:v>
                </c:pt>
                <c:pt idx="17">
                  <c:v>0</c:v>
                </c:pt>
                <c:pt idx="18">
                  <c:v>0</c:v>
                </c:pt>
                <c:pt idx="19">
                  <c:v>0</c:v>
                </c:pt>
                <c:pt idx="20">
                  <c:v>0.28317812993519575</c:v>
                </c:pt>
                <c:pt idx="21">
                  <c:v>2.4898505338026802E-2</c:v>
                </c:pt>
              </c:numCache>
            </c:numRef>
          </c:val>
          <c:extLst>
            <c:ext xmlns:c16="http://schemas.microsoft.com/office/drawing/2014/chart" uri="{C3380CC4-5D6E-409C-BE32-E72D297353CC}">
              <c16:uniqueId val="{00000000-0965-450E-9027-EC7A2FF3FED2}"/>
            </c:ext>
          </c:extLst>
        </c:ser>
        <c:ser>
          <c:idx val="1"/>
          <c:order val="1"/>
          <c:tx>
            <c:strRef>
              <c:f>Aggregated!$M$934</c:f>
              <c:strCache>
                <c:ptCount val="1"/>
                <c:pt idx="0">
                  <c:v>LGV Euro 1</c:v>
                </c:pt>
              </c:strCache>
            </c:strRef>
          </c:tx>
          <c:spPr>
            <a:solidFill>
              <a:schemeClr val="accent2"/>
            </a:solidFill>
            <a:ln>
              <a:noFill/>
            </a:ln>
            <a:effectLst/>
          </c:spPr>
          <c:invertIfNegative val="0"/>
          <c:cat>
            <c:strRef>
              <c:f>Aggregated!$K$935:$K$956</c:f>
              <c:strCache>
                <c:ptCount val="22"/>
                <c:pt idx="0">
                  <c:v>Rotterdam</c:v>
                </c:pt>
                <c:pt idx="1">
                  <c:v>Budapest</c:v>
                </c:pt>
                <c:pt idx="2">
                  <c:v>Milan</c:v>
                </c:pt>
                <c:pt idx="3">
                  <c:v>Rome</c:v>
                </c:pt>
                <c:pt idx="4">
                  <c:v>Hamburg</c:v>
                </c:pt>
                <c:pt idx="5">
                  <c:v>Berlin</c:v>
                </c:pt>
                <c:pt idx="6">
                  <c:v>Madrid</c:v>
                </c:pt>
                <c:pt idx="7">
                  <c:v>Barcelona</c:v>
                </c:pt>
                <c:pt idx="8">
                  <c:v>Bucharest</c:v>
                </c:pt>
                <c:pt idx="9">
                  <c:v>Lisbon</c:v>
                </c:pt>
                <c:pt idx="10">
                  <c:v>Stockholm</c:v>
                </c:pt>
                <c:pt idx="11">
                  <c:v>London</c:v>
                </c:pt>
                <c:pt idx="12">
                  <c:v>Prague</c:v>
                </c:pt>
                <c:pt idx="13">
                  <c:v>Sofia</c:v>
                </c:pt>
                <c:pt idx="14">
                  <c:v>Paris</c:v>
                </c:pt>
                <c:pt idx="15">
                  <c:v>Brussels</c:v>
                </c:pt>
                <c:pt idx="16">
                  <c:v>Amsterdam</c:v>
                </c:pt>
                <c:pt idx="17">
                  <c:v>Bremen</c:v>
                </c:pt>
                <c:pt idx="18">
                  <c:v>Munich</c:v>
                </c:pt>
                <c:pt idx="19">
                  <c:v>Goteborg</c:v>
                </c:pt>
                <c:pt idx="20">
                  <c:v>Antwerp</c:v>
                </c:pt>
                <c:pt idx="21">
                  <c:v>AGGREGATED</c:v>
                </c:pt>
              </c:strCache>
            </c:strRef>
          </c:cat>
          <c:val>
            <c:numRef>
              <c:f>Aggregated!$M$935:$M$956</c:f>
              <c:numCache>
                <c:formatCode>0.0%</c:formatCode>
                <c:ptCount val="22"/>
                <c:pt idx="0">
                  <c:v>0</c:v>
                </c:pt>
                <c:pt idx="1">
                  <c:v>0</c:v>
                </c:pt>
                <c:pt idx="2">
                  <c:v>0</c:v>
                </c:pt>
                <c:pt idx="3">
                  <c:v>0</c:v>
                </c:pt>
                <c:pt idx="4">
                  <c:v>0</c:v>
                </c:pt>
                <c:pt idx="5">
                  <c:v>0</c:v>
                </c:pt>
                <c:pt idx="6">
                  <c:v>0</c:v>
                </c:pt>
                <c:pt idx="7">
                  <c:v>5.7470500964046474E-3</c:v>
                </c:pt>
                <c:pt idx="8">
                  <c:v>0</c:v>
                </c:pt>
                <c:pt idx="9">
                  <c:v>6.7104155637882662E-4</c:v>
                </c:pt>
                <c:pt idx="10">
                  <c:v>0</c:v>
                </c:pt>
                <c:pt idx="11">
                  <c:v>0</c:v>
                </c:pt>
                <c:pt idx="12">
                  <c:v>1.9399553076881491E-2</c:v>
                </c:pt>
                <c:pt idx="13">
                  <c:v>1.4371874242108194E-2</c:v>
                </c:pt>
                <c:pt idx="14">
                  <c:v>8.0458916202306961E-3</c:v>
                </c:pt>
                <c:pt idx="15">
                  <c:v>0</c:v>
                </c:pt>
                <c:pt idx="16">
                  <c:v>0</c:v>
                </c:pt>
                <c:pt idx="17">
                  <c:v>0</c:v>
                </c:pt>
                <c:pt idx="18">
                  <c:v>0</c:v>
                </c:pt>
                <c:pt idx="19">
                  <c:v>0</c:v>
                </c:pt>
                <c:pt idx="20">
                  <c:v>0</c:v>
                </c:pt>
                <c:pt idx="21">
                  <c:v>2.6704588789843546E-3</c:v>
                </c:pt>
              </c:numCache>
            </c:numRef>
          </c:val>
          <c:extLst>
            <c:ext xmlns:c16="http://schemas.microsoft.com/office/drawing/2014/chart" uri="{C3380CC4-5D6E-409C-BE32-E72D297353CC}">
              <c16:uniqueId val="{00000001-0965-450E-9027-EC7A2FF3FED2}"/>
            </c:ext>
          </c:extLst>
        </c:ser>
        <c:ser>
          <c:idx val="2"/>
          <c:order val="2"/>
          <c:tx>
            <c:strRef>
              <c:f>Aggregated!$N$934</c:f>
              <c:strCache>
                <c:ptCount val="1"/>
                <c:pt idx="0">
                  <c:v>LGV Euro 2</c:v>
                </c:pt>
              </c:strCache>
            </c:strRef>
          </c:tx>
          <c:spPr>
            <a:solidFill>
              <a:schemeClr val="accent3"/>
            </a:solidFill>
            <a:ln>
              <a:noFill/>
            </a:ln>
            <a:effectLst/>
          </c:spPr>
          <c:invertIfNegative val="0"/>
          <c:cat>
            <c:strRef>
              <c:f>Aggregated!$K$935:$K$956</c:f>
              <c:strCache>
                <c:ptCount val="22"/>
                <c:pt idx="0">
                  <c:v>Rotterdam</c:v>
                </c:pt>
                <c:pt idx="1">
                  <c:v>Budapest</c:v>
                </c:pt>
                <c:pt idx="2">
                  <c:v>Milan</c:v>
                </c:pt>
                <c:pt idx="3">
                  <c:v>Rome</c:v>
                </c:pt>
                <c:pt idx="4">
                  <c:v>Hamburg</c:v>
                </c:pt>
                <c:pt idx="5">
                  <c:v>Berlin</c:v>
                </c:pt>
                <c:pt idx="6">
                  <c:v>Madrid</c:v>
                </c:pt>
                <c:pt idx="7">
                  <c:v>Barcelona</c:v>
                </c:pt>
                <c:pt idx="8">
                  <c:v>Bucharest</c:v>
                </c:pt>
                <c:pt idx="9">
                  <c:v>Lisbon</c:v>
                </c:pt>
                <c:pt idx="10">
                  <c:v>Stockholm</c:v>
                </c:pt>
                <c:pt idx="11">
                  <c:v>London</c:v>
                </c:pt>
                <c:pt idx="12">
                  <c:v>Prague</c:v>
                </c:pt>
                <c:pt idx="13">
                  <c:v>Sofia</c:v>
                </c:pt>
                <c:pt idx="14">
                  <c:v>Paris</c:v>
                </c:pt>
                <c:pt idx="15">
                  <c:v>Brussels</c:v>
                </c:pt>
                <c:pt idx="16">
                  <c:v>Amsterdam</c:v>
                </c:pt>
                <c:pt idx="17">
                  <c:v>Bremen</c:v>
                </c:pt>
                <c:pt idx="18">
                  <c:v>Munich</c:v>
                </c:pt>
                <c:pt idx="19">
                  <c:v>Goteborg</c:v>
                </c:pt>
                <c:pt idx="20">
                  <c:v>Antwerp</c:v>
                </c:pt>
                <c:pt idx="21">
                  <c:v>AGGREGATED</c:v>
                </c:pt>
              </c:strCache>
            </c:strRef>
          </c:cat>
          <c:val>
            <c:numRef>
              <c:f>Aggregated!$N$935:$N$956</c:f>
              <c:numCache>
                <c:formatCode>0.0%</c:formatCode>
                <c:ptCount val="22"/>
                <c:pt idx="0">
                  <c:v>1.8097188131907267E-2</c:v>
                </c:pt>
                <c:pt idx="1">
                  <c:v>7.5555756176537772E-3</c:v>
                </c:pt>
                <c:pt idx="2">
                  <c:v>9.7220100596068573E-3</c:v>
                </c:pt>
                <c:pt idx="3">
                  <c:v>0</c:v>
                </c:pt>
                <c:pt idx="4">
                  <c:v>0</c:v>
                </c:pt>
                <c:pt idx="5">
                  <c:v>0</c:v>
                </c:pt>
                <c:pt idx="6">
                  <c:v>1.8282003039097348E-2</c:v>
                </c:pt>
                <c:pt idx="7">
                  <c:v>4.6461506552472227E-3</c:v>
                </c:pt>
                <c:pt idx="8">
                  <c:v>0</c:v>
                </c:pt>
                <c:pt idx="9">
                  <c:v>1.5458133903587856E-2</c:v>
                </c:pt>
                <c:pt idx="10">
                  <c:v>0</c:v>
                </c:pt>
                <c:pt idx="11">
                  <c:v>0</c:v>
                </c:pt>
                <c:pt idx="12">
                  <c:v>0</c:v>
                </c:pt>
                <c:pt idx="13">
                  <c:v>3.5650232495007275E-2</c:v>
                </c:pt>
                <c:pt idx="14">
                  <c:v>7.3722158197784646E-2</c:v>
                </c:pt>
                <c:pt idx="15">
                  <c:v>0</c:v>
                </c:pt>
                <c:pt idx="16">
                  <c:v>0.61788885805466909</c:v>
                </c:pt>
                <c:pt idx="17">
                  <c:v>0</c:v>
                </c:pt>
                <c:pt idx="18">
                  <c:v>0</c:v>
                </c:pt>
                <c:pt idx="19">
                  <c:v>0</c:v>
                </c:pt>
                <c:pt idx="20">
                  <c:v>0</c:v>
                </c:pt>
                <c:pt idx="21">
                  <c:v>1.6384519202612278E-2</c:v>
                </c:pt>
              </c:numCache>
            </c:numRef>
          </c:val>
          <c:extLst>
            <c:ext xmlns:c16="http://schemas.microsoft.com/office/drawing/2014/chart" uri="{C3380CC4-5D6E-409C-BE32-E72D297353CC}">
              <c16:uniqueId val="{00000002-0965-450E-9027-EC7A2FF3FED2}"/>
            </c:ext>
          </c:extLst>
        </c:ser>
        <c:ser>
          <c:idx val="3"/>
          <c:order val="3"/>
          <c:tx>
            <c:strRef>
              <c:f>Aggregated!$O$934</c:f>
              <c:strCache>
                <c:ptCount val="1"/>
                <c:pt idx="0">
                  <c:v>LGV Euro 3</c:v>
                </c:pt>
              </c:strCache>
            </c:strRef>
          </c:tx>
          <c:spPr>
            <a:solidFill>
              <a:schemeClr val="accent4"/>
            </a:solidFill>
            <a:ln>
              <a:noFill/>
            </a:ln>
            <a:effectLst/>
          </c:spPr>
          <c:invertIfNegative val="0"/>
          <c:cat>
            <c:strRef>
              <c:f>Aggregated!$K$935:$K$956</c:f>
              <c:strCache>
                <c:ptCount val="22"/>
                <c:pt idx="0">
                  <c:v>Rotterdam</c:v>
                </c:pt>
                <c:pt idx="1">
                  <c:v>Budapest</c:v>
                </c:pt>
                <c:pt idx="2">
                  <c:v>Milan</c:v>
                </c:pt>
                <c:pt idx="3">
                  <c:v>Rome</c:v>
                </c:pt>
                <c:pt idx="4">
                  <c:v>Hamburg</c:v>
                </c:pt>
                <c:pt idx="5">
                  <c:v>Berlin</c:v>
                </c:pt>
                <c:pt idx="6">
                  <c:v>Madrid</c:v>
                </c:pt>
                <c:pt idx="7">
                  <c:v>Barcelona</c:v>
                </c:pt>
                <c:pt idx="8">
                  <c:v>Bucharest</c:v>
                </c:pt>
                <c:pt idx="9">
                  <c:v>Lisbon</c:v>
                </c:pt>
                <c:pt idx="10">
                  <c:v>Stockholm</c:v>
                </c:pt>
                <c:pt idx="11">
                  <c:v>London</c:v>
                </c:pt>
                <c:pt idx="12">
                  <c:v>Prague</c:v>
                </c:pt>
                <c:pt idx="13">
                  <c:v>Sofia</c:v>
                </c:pt>
                <c:pt idx="14">
                  <c:v>Paris</c:v>
                </c:pt>
                <c:pt idx="15">
                  <c:v>Brussels</c:v>
                </c:pt>
                <c:pt idx="16">
                  <c:v>Amsterdam</c:v>
                </c:pt>
                <c:pt idx="17">
                  <c:v>Bremen</c:v>
                </c:pt>
                <c:pt idx="18">
                  <c:v>Munich</c:v>
                </c:pt>
                <c:pt idx="19">
                  <c:v>Goteborg</c:v>
                </c:pt>
                <c:pt idx="20">
                  <c:v>Antwerp</c:v>
                </c:pt>
                <c:pt idx="21">
                  <c:v>AGGREGATED</c:v>
                </c:pt>
              </c:strCache>
            </c:strRef>
          </c:cat>
          <c:val>
            <c:numRef>
              <c:f>Aggregated!$O$935:$O$956</c:f>
              <c:numCache>
                <c:formatCode>0.0%</c:formatCode>
                <c:ptCount val="22"/>
                <c:pt idx="0">
                  <c:v>0</c:v>
                </c:pt>
                <c:pt idx="1">
                  <c:v>7.4218225559504913E-2</c:v>
                </c:pt>
                <c:pt idx="2">
                  <c:v>0</c:v>
                </c:pt>
                <c:pt idx="3">
                  <c:v>0</c:v>
                </c:pt>
                <c:pt idx="4">
                  <c:v>5.8176612004660769E-3</c:v>
                </c:pt>
                <c:pt idx="5">
                  <c:v>0</c:v>
                </c:pt>
                <c:pt idx="6">
                  <c:v>0.30946098894305407</c:v>
                </c:pt>
                <c:pt idx="7">
                  <c:v>0</c:v>
                </c:pt>
                <c:pt idx="8">
                  <c:v>1.1869839956186862E-2</c:v>
                </c:pt>
                <c:pt idx="9">
                  <c:v>1.4043912832613459E-2</c:v>
                </c:pt>
                <c:pt idx="10">
                  <c:v>1.9875842238814868E-3</c:v>
                </c:pt>
                <c:pt idx="11">
                  <c:v>2.2970647035638409E-2</c:v>
                </c:pt>
                <c:pt idx="12">
                  <c:v>6.8371595600228666E-2</c:v>
                </c:pt>
                <c:pt idx="13">
                  <c:v>0.1163004001169711</c:v>
                </c:pt>
                <c:pt idx="14">
                  <c:v>2.0733815711355606E-2</c:v>
                </c:pt>
                <c:pt idx="15">
                  <c:v>0</c:v>
                </c:pt>
                <c:pt idx="16">
                  <c:v>0</c:v>
                </c:pt>
                <c:pt idx="17">
                  <c:v>0</c:v>
                </c:pt>
                <c:pt idx="18">
                  <c:v>0</c:v>
                </c:pt>
                <c:pt idx="19">
                  <c:v>0</c:v>
                </c:pt>
                <c:pt idx="20">
                  <c:v>0</c:v>
                </c:pt>
                <c:pt idx="21">
                  <c:v>3.167042791178E-2</c:v>
                </c:pt>
              </c:numCache>
            </c:numRef>
          </c:val>
          <c:extLst>
            <c:ext xmlns:c16="http://schemas.microsoft.com/office/drawing/2014/chart" uri="{C3380CC4-5D6E-409C-BE32-E72D297353CC}">
              <c16:uniqueId val="{00000003-0965-450E-9027-EC7A2FF3FED2}"/>
            </c:ext>
          </c:extLst>
        </c:ser>
        <c:ser>
          <c:idx val="4"/>
          <c:order val="4"/>
          <c:tx>
            <c:strRef>
              <c:f>Aggregated!$P$934</c:f>
              <c:strCache>
                <c:ptCount val="1"/>
                <c:pt idx="0">
                  <c:v>LGV Euro 4</c:v>
                </c:pt>
              </c:strCache>
            </c:strRef>
          </c:tx>
          <c:spPr>
            <a:solidFill>
              <a:schemeClr val="accent5"/>
            </a:solidFill>
            <a:ln>
              <a:noFill/>
            </a:ln>
            <a:effectLst/>
          </c:spPr>
          <c:invertIfNegative val="0"/>
          <c:cat>
            <c:strRef>
              <c:f>Aggregated!$K$935:$K$956</c:f>
              <c:strCache>
                <c:ptCount val="22"/>
                <c:pt idx="0">
                  <c:v>Rotterdam</c:v>
                </c:pt>
                <c:pt idx="1">
                  <c:v>Budapest</c:v>
                </c:pt>
                <c:pt idx="2">
                  <c:v>Milan</c:v>
                </c:pt>
                <c:pt idx="3">
                  <c:v>Rome</c:v>
                </c:pt>
                <c:pt idx="4">
                  <c:v>Hamburg</c:v>
                </c:pt>
                <c:pt idx="5">
                  <c:v>Berlin</c:v>
                </c:pt>
                <c:pt idx="6">
                  <c:v>Madrid</c:v>
                </c:pt>
                <c:pt idx="7">
                  <c:v>Barcelona</c:v>
                </c:pt>
                <c:pt idx="8">
                  <c:v>Bucharest</c:v>
                </c:pt>
                <c:pt idx="9">
                  <c:v>Lisbon</c:v>
                </c:pt>
                <c:pt idx="10">
                  <c:v>Stockholm</c:v>
                </c:pt>
                <c:pt idx="11">
                  <c:v>London</c:v>
                </c:pt>
                <c:pt idx="12">
                  <c:v>Prague</c:v>
                </c:pt>
                <c:pt idx="13">
                  <c:v>Sofia</c:v>
                </c:pt>
                <c:pt idx="14">
                  <c:v>Paris</c:v>
                </c:pt>
                <c:pt idx="15">
                  <c:v>Brussels</c:v>
                </c:pt>
                <c:pt idx="16">
                  <c:v>Amsterdam</c:v>
                </c:pt>
                <c:pt idx="17">
                  <c:v>Bremen</c:v>
                </c:pt>
                <c:pt idx="18">
                  <c:v>Munich</c:v>
                </c:pt>
                <c:pt idx="19">
                  <c:v>Goteborg</c:v>
                </c:pt>
                <c:pt idx="20">
                  <c:v>Antwerp</c:v>
                </c:pt>
                <c:pt idx="21">
                  <c:v>AGGREGATED</c:v>
                </c:pt>
              </c:strCache>
            </c:strRef>
          </c:cat>
          <c:val>
            <c:numRef>
              <c:f>Aggregated!$P$935:$P$956</c:f>
              <c:numCache>
                <c:formatCode>0.0%</c:formatCode>
                <c:ptCount val="22"/>
                <c:pt idx="0">
                  <c:v>1.0174104360875482E-2</c:v>
                </c:pt>
                <c:pt idx="1">
                  <c:v>0.1144969991772172</c:v>
                </c:pt>
                <c:pt idx="2">
                  <c:v>1.6349382792115109E-2</c:v>
                </c:pt>
                <c:pt idx="3">
                  <c:v>0.13104311730613094</c:v>
                </c:pt>
                <c:pt idx="4">
                  <c:v>7.843758674548397E-2</c:v>
                </c:pt>
                <c:pt idx="5">
                  <c:v>4.0332379097631835E-2</c:v>
                </c:pt>
                <c:pt idx="6">
                  <c:v>0.26394237207942028</c:v>
                </c:pt>
                <c:pt idx="7">
                  <c:v>2.3434469112658493E-2</c:v>
                </c:pt>
                <c:pt idx="8">
                  <c:v>0.29448066956107249</c:v>
                </c:pt>
                <c:pt idx="9">
                  <c:v>0.1046158939105892</c:v>
                </c:pt>
                <c:pt idx="10">
                  <c:v>0</c:v>
                </c:pt>
                <c:pt idx="11">
                  <c:v>9.3824928773299128E-3</c:v>
                </c:pt>
                <c:pt idx="12">
                  <c:v>0.15361476958949716</c:v>
                </c:pt>
                <c:pt idx="13">
                  <c:v>0.23519971415939009</c:v>
                </c:pt>
                <c:pt idx="14">
                  <c:v>8.0855623358582242E-3</c:v>
                </c:pt>
                <c:pt idx="15">
                  <c:v>0</c:v>
                </c:pt>
                <c:pt idx="16">
                  <c:v>2.1680310808935756E-3</c:v>
                </c:pt>
                <c:pt idx="17">
                  <c:v>6.15816522900677E-2</c:v>
                </c:pt>
                <c:pt idx="18">
                  <c:v>3.5043433341005507E-2</c:v>
                </c:pt>
                <c:pt idx="19">
                  <c:v>8.6125967840563616E-2</c:v>
                </c:pt>
                <c:pt idx="20">
                  <c:v>0</c:v>
                </c:pt>
                <c:pt idx="21">
                  <c:v>8.5859034201396553E-2</c:v>
                </c:pt>
              </c:numCache>
            </c:numRef>
          </c:val>
          <c:extLst>
            <c:ext xmlns:c16="http://schemas.microsoft.com/office/drawing/2014/chart" uri="{C3380CC4-5D6E-409C-BE32-E72D297353CC}">
              <c16:uniqueId val="{00000004-0965-450E-9027-EC7A2FF3FED2}"/>
            </c:ext>
          </c:extLst>
        </c:ser>
        <c:ser>
          <c:idx val="5"/>
          <c:order val="5"/>
          <c:tx>
            <c:strRef>
              <c:f>Aggregated!$Q$934</c:f>
              <c:strCache>
                <c:ptCount val="1"/>
                <c:pt idx="0">
                  <c:v>LGV Euro 5</c:v>
                </c:pt>
              </c:strCache>
            </c:strRef>
          </c:tx>
          <c:spPr>
            <a:solidFill>
              <a:schemeClr val="accent6"/>
            </a:solidFill>
            <a:ln>
              <a:noFill/>
            </a:ln>
            <a:effectLst/>
          </c:spPr>
          <c:invertIfNegative val="0"/>
          <c:cat>
            <c:strRef>
              <c:f>Aggregated!$K$935:$K$956</c:f>
              <c:strCache>
                <c:ptCount val="22"/>
                <c:pt idx="0">
                  <c:v>Rotterdam</c:v>
                </c:pt>
                <c:pt idx="1">
                  <c:v>Budapest</c:v>
                </c:pt>
                <c:pt idx="2">
                  <c:v>Milan</c:v>
                </c:pt>
                <c:pt idx="3">
                  <c:v>Rome</c:v>
                </c:pt>
                <c:pt idx="4">
                  <c:v>Hamburg</c:v>
                </c:pt>
                <c:pt idx="5">
                  <c:v>Berlin</c:v>
                </c:pt>
                <c:pt idx="6">
                  <c:v>Madrid</c:v>
                </c:pt>
                <c:pt idx="7">
                  <c:v>Barcelona</c:v>
                </c:pt>
                <c:pt idx="8">
                  <c:v>Bucharest</c:v>
                </c:pt>
                <c:pt idx="9">
                  <c:v>Lisbon</c:v>
                </c:pt>
                <c:pt idx="10">
                  <c:v>Stockholm</c:v>
                </c:pt>
                <c:pt idx="11">
                  <c:v>London</c:v>
                </c:pt>
                <c:pt idx="12">
                  <c:v>Prague</c:v>
                </c:pt>
                <c:pt idx="13">
                  <c:v>Sofia</c:v>
                </c:pt>
                <c:pt idx="14">
                  <c:v>Paris</c:v>
                </c:pt>
                <c:pt idx="15">
                  <c:v>Brussels</c:v>
                </c:pt>
                <c:pt idx="16">
                  <c:v>Amsterdam</c:v>
                </c:pt>
                <c:pt idx="17">
                  <c:v>Bremen</c:v>
                </c:pt>
                <c:pt idx="18">
                  <c:v>Munich</c:v>
                </c:pt>
                <c:pt idx="19">
                  <c:v>Goteborg</c:v>
                </c:pt>
                <c:pt idx="20">
                  <c:v>Antwerp</c:v>
                </c:pt>
                <c:pt idx="21">
                  <c:v>AGGREGATED</c:v>
                </c:pt>
              </c:strCache>
            </c:strRef>
          </c:cat>
          <c:val>
            <c:numRef>
              <c:f>Aggregated!$Q$935:$Q$956</c:f>
              <c:numCache>
                <c:formatCode>0.0%</c:formatCode>
                <c:ptCount val="22"/>
                <c:pt idx="0">
                  <c:v>0.38976993806513971</c:v>
                </c:pt>
                <c:pt idx="1">
                  <c:v>0.30636309267920908</c:v>
                </c:pt>
                <c:pt idx="2">
                  <c:v>0.69430439686411694</c:v>
                </c:pt>
                <c:pt idx="3">
                  <c:v>0.47658824534093686</c:v>
                </c:pt>
                <c:pt idx="4">
                  <c:v>0.49841842724793045</c:v>
                </c:pt>
                <c:pt idx="5">
                  <c:v>0.52143028126418245</c:v>
                </c:pt>
                <c:pt idx="6">
                  <c:v>0.11660966157203423</c:v>
                </c:pt>
                <c:pt idx="7">
                  <c:v>0.14737381397325044</c:v>
                </c:pt>
                <c:pt idx="8">
                  <c:v>0.38128304912115141</c:v>
                </c:pt>
                <c:pt idx="9">
                  <c:v>0.63925241927722842</c:v>
                </c:pt>
                <c:pt idx="10">
                  <c:v>3.9287914825390721E-2</c:v>
                </c:pt>
                <c:pt idx="11">
                  <c:v>8.5137481092013523E-2</c:v>
                </c:pt>
                <c:pt idx="12">
                  <c:v>0.46463301782641486</c:v>
                </c:pt>
                <c:pt idx="13">
                  <c:v>0.36709759001633802</c:v>
                </c:pt>
                <c:pt idx="14">
                  <c:v>0.33369329758454286</c:v>
                </c:pt>
                <c:pt idx="15">
                  <c:v>0.20620901190099469</c:v>
                </c:pt>
                <c:pt idx="16">
                  <c:v>0.25473931594283339</c:v>
                </c:pt>
                <c:pt idx="17">
                  <c:v>6.1419686971544617E-2</c:v>
                </c:pt>
                <c:pt idx="18">
                  <c:v>1.6511956067615016E-2</c:v>
                </c:pt>
                <c:pt idx="19">
                  <c:v>0.81841200940495573</c:v>
                </c:pt>
                <c:pt idx="20">
                  <c:v>0.20040298426183087</c:v>
                </c:pt>
                <c:pt idx="21">
                  <c:v>0.3250770601302948</c:v>
                </c:pt>
              </c:numCache>
            </c:numRef>
          </c:val>
          <c:extLst>
            <c:ext xmlns:c16="http://schemas.microsoft.com/office/drawing/2014/chart" uri="{C3380CC4-5D6E-409C-BE32-E72D297353CC}">
              <c16:uniqueId val="{00000005-0965-450E-9027-EC7A2FF3FED2}"/>
            </c:ext>
          </c:extLst>
        </c:ser>
        <c:ser>
          <c:idx val="6"/>
          <c:order val="6"/>
          <c:tx>
            <c:strRef>
              <c:f>Aggregated!$R$934</c:f>
              <c:strCache>
                <c:ptCount val="1"/>
                <c:pt idx="0">
                  <c:v>LGV Euro 6</c:v>
                </c:pt>
              </c:strCache>
            </c:strRef>
          </c:tx>
          <c:spPr>
            <a:solidFill>
              <a:schemeClr val="accent1">
                <a:lumMod val="60000"/>
              </a:schemeClr>
            </a:solidFill>
            <a:ln>
              <a:noFill/>
            </a:ln>
            <a:effectLst/>
          </c:spPr>
          <c:invertIfNegative val="0"/>
          <c:cat>
            <c:strRef>
              <c:f>Aggregated!$K$935:$K$956</c:f>
              <c:strCache>
                <c:ptCount val="22"/>
                <c:pt idx="0">
                  <c:v>Rotterdam</c:v>
                </c:pt>
                <c:pt idx="1">
                  <c:v>Budapest</c:v>
                </c:pt>
                <c:pt idx="2">
                  <c:v>Milan</c:v>
                </c:pt>
                <c:pt idx="3">
                  <c:v>Rome</c:v>
                </c:pt>
                <c:pt idx="4">
                  <c:v>Hamburg</c:v>
                </c:pt>
                <c:pt idx="5">
                  <c:v>Berlin</c:v>
                </c:pt>
                <c:pt idx="6">
                  <c:v>Madrid</c:v>
                </c:pt>
                <c:pt idx="7">
                  <c:v>Barcelona</c:v>
                </c:pt>
                <c:pt idx="8">
                  <c:v>Bucharest</c:v>
                </c:pt>
                <c:pt idx="9">
                  <c:v>Lisbon</c:v>
                </c:pt>
                <c:pt idx="10">
                  <c:v>Stockholm</c:v>
                </c:pt>
                <c:pt idx="11">
                  <c:v>London</c:v>
                </c:pt>
                <c:pt idx="12">
                  <c:v>Prague</c:v>
                </c:pt>
                <c:pt idx="13">
                  <c:v>Sofia</c:v>
                </c:pt>
                <c:pt idx="14">
                  <c:v>Paris</c:v>
                </c:pt>
                <c:pt idx="15">
                  <c:v>Brussels</c:v>
                </c:pt>
                <c:pt idx="16">
                  <c:v>Amsterdam</c:v>
                </c:pt>
                <c:pt idx="17">
                  <c:v>Bremen</c:v>
                </c:pt>
                <c:pt idx="18">
                  <c:v>Munich</c:v>
                </c:pt>
                <c:pt idx="19">
                  <c:v>Goteborg</c:v>
                </c:pt>
                <c:pt idx="20">
                  <c:v>Antwerp</c:v>
                </c:pt>
                <c:pt idx="21">
                  <c:v>AGGREGATED</c:v>
                </c:pt>
              </c:strCache>
            </c:strRef>
          </c:cat>
          <c:val>
            <c:numRef>
              <c:f>Aggregated!$R$935:$R$956</c:f>
              <c:numCache>
                <c:formatCode>0.0%</c:formatCode>
                <c:ptCount val="22"/>
                <c:pt idx="0">
                  <c:v>0.58195876944207758</c:v>
                </c:pt>
                <c:pt idx="1">
                  <c:v>0.46543895666412427</c:v>
                </c:pt>
                <c:pt idx="2">
                  <c:v>0.27962421028416096</c:v>
                </c:pt>
                <c:pt idx="3">
                  <c:v>0.36614496378339656</c:v>
                </c:pt>
                <c:pt idx="4">
                  <c:v>0.41732632480611953</c:v>
                </c:pt>
                <c:pt idx="5">
                  <c:v>0.43823733963818584</c:v>
                </c:pt>
                <c:pt idx="6">
                  <c:v>0.11466719874913012</c:v>
                </c:pt>
                <c:pt idx="7">
                  <c:v>0.53351771800617476</c:v>
                </c:pt>
                <c:pt idx="8">
                  <c:v>0.2987532447287734</c:v>
                </c:pt>
                <c:pt idx="9">
                  <c:v>0.22425622197816866</c:v>
                </c:pt>
                <c:pt idx="10">
                  <c:v>0.95872450095072781</c:v>
                </c:pt>
                <c:pt idx="11">
                  <c:v>0.88250937899501813</c:v>
                </c:pt>
                <c:pt idx="12">
                  <c:v>0.2939810639069777</c:v>
                </c:pt>
                <c:pt idx="13">
                  <c:v>0.23138018897018534</c:v>
                </c:pt>
                <c:pt idx="14">
                  <c:v>0.55429112878763698</c:v>
                </c:pt>
                <c:pt idx="15">
                  <c:v>0.79246832469138129</c:v>
                </c:pt>
                <c:pt idx="16">
                  <c:v>0.11951271333425836</c:v>
                </c:pt>
                <c:pt idx="17">
                  <c:v>0.87699866073838773</c:v>
                </c:pt>
                <c:pt idx="18">
                  <c:v>0.94844461059137952</c:v>
                </c:pt>
                <c:pt idx="19">
                  <c:v>9.5462022754480708E-2</c:v>
                </c:pt>
                <c:pt idx="20">
                  <c:v>0.51641888580297335</c:v>
                </c:pt>
                <c:pt idx="21">
                  <c:v>0.51343999433690524</c:v>
                </c:pt>
              </c:numCache>
            </c:numRef>
          </c:val>
          <c:extLst>
            <c:ext xmlns:c16="http://schemas.microsoft.com/office/drawing/2014/chart" uri="{C3380CC4-5D6E-409C-BE32-E72D297353CC}">
              <c16:uniqueId val="{00000006-0965-450E-9027-EC7A2FF3FED2}"/>
            </c:ext>
          </c:extLst>
        </c:ser>
        <c:dLbls>
          <c:showLegendKey val="0"/>
          <c:showVal val="0"/>
          <c:showCatName val="0"/>
          <c:showSerName val="0"/>
          <c:showPercent val="0"/>
          <c:showBubbleSize val="0"/>
        </c:dLbls>
        <c:gapWidth val="55"/>
        <c:overlap val="100"/>
        <c:axId val="1204717103"/>
        <c:axId val="1204722511"/>
      </c:barChart>
      <c:catAx>
        <c:axId val="12047171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cs-CZ"/>
          </a:p>
        </c:txPr>
        <c:crossAx val="1204722511"/>
        <c:crosses val="autoZero"/>
        <c:auto val="1"/>
        <c:lblAlgn val="ctr"/>
        <c:lblOffset val="100"/>
        <c:noMultiLvlLbl val="0"/>
      </c:catAx>
      <c:valAx>
        <c:axId val="1204722511"/>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cs-CZ"/>
          </a:p>
        </c:txPr>
        <c:crossAx val="12047171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cs-CZ"/>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cs-CZ"/>
    </a:p>
  </c:txPr>
  <c:printSettings>
    <c:headerFooter/>
    <c:pageMargins b="0.75" l="0.7" r="0.7" t="0.75" header="0.3" footer="0.3"/>
    <c:pageSetup/>
  </c:printSettings>
</c:chartSpace>
</file>

<file path=xl/charts/chart4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0"/>
          <c:order val="0"/>
          <c:tx>
            <c:strRef>
              <c:f>Aggregated!$M$960</c:f>
              <c:strCache>
                <c:ptCount val="1"/>
                <c:pt idx="0">
                  <c:v>HGV Euro 0</c:v>
                </c:pt>
              </c:strCache>
            </c:strRef>
          </c:tx>
          <c:spPr>
            <a:solidFill>
              <a:schemeClr val="accent1"/>
            </a:solidFill>
            <a:ln>
              <a:noFill/>
            </a:ln>
            <a:effectLst/>
          </c:spPr>
          <c:invertIfNegative val="0"/>
          <c:cat>
            <c:strRef>
              <c:f>Aggregated!$L$961:$L$982</c:f>
              <c:strCache>
                <c:ptCount val="22"/>
                <c:pt idx="0">
                  <c:v>Rotterdam</c:v>
                </c:pt>
                <c:pt idx="1">
                  <c:v>Budapest</c:v>
                </c:pt>
                <c:pt idx="2">
                  <c:v>Milan</c:v>
                </c:pt>
                <c:pt idx="3">
                  <c:v>Rome</c:v>
                </c:pt>
                <c:pt idx="4">
                  <c:v>Hamburg</c:v>
                </c:pt>
                <c:pt idx="5">
                  <c:v>Berlin</c:v>
                </c:pt>
                <c:pt idx="6">
                  <c:v>Madrid</c:v>
                </c:pt>
                <c:pt idx="7">
                  <c:v>Barcelona</c:v>
                </c:pt>
                <c:pt idx="8">
                  <c:v>Bucharest</c:v>
                </c:pt>
                <c:pt idx="9">
                  <c:v>Lisbon</c:v>
                </c:pt>
                <c:pt idx="10">
                  <c:v>Stockholm</c:v>
                </c:pt>
                <c:pt idx="11">
                  <c:v>London</c:v>
                </c:pt>
                <c:pt idx="12">
                  <c:v>Prague</c:v>
                </c:pt>
                <c:pt idx="13">
                  <c:v>Sofia</c:v>
                </c:pt>
                <c:pt idx="14">
                  <c:v>Paris</c:v>
                </c:pt>
                <c:pt idx="15">
                  <c:v>Brussels</c:v>
                </c:pt>
                <c:pt idx="16">
                  <c:v>Amsterdam</c:v>
                </c:pt>
                <c:pt idx="17">
                  <c:v>Bremen</c:v>
                </c:pt>
                <c:pt idx="18">
                  <c:v>Munich</c:v>
                </c:pt>
                <c:pt idx="19">
                  <c:v>Goteborg</c:v>
                </c:pt>
                <c:pt idx="20">
                  <c:v>Antwerp</c:v>
                </c:pt>
                <c:pt idx="21">
                  <c:v>AGGREGATED</c:v>
                </c:pt>
              </c:strCache>
            </c:strRef>
          </c:cat>
          <c:val>
            <c:numRef>
              <c:f>Aggregated!$M$961:$M$982</c:f>
              <c:numCache>
                <c:formatCode>0.0%</c:formatCode>
                <c:ptCount val="2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numCache>
            </c:numRef>
          </c:val>
          <c:extLst>
            <c:ext xmlns:c16="http://schemas.microsoft.com/office/drawing/2014/chart" uri="{C3380CC4-5D6E-409C-BE32-E72D297353CC}">
              <c16:uniqueId val="{00000000-7CC7-4D31-B49F-F0E444B43AE8}"/>
            </c:ext>
          </c:extLst>
        </c:ser>
        <c:ser>
          <c:idx val="1"/>
          <c:order val="1"/>
          <c:tx>
            <c:strRef>
              <c:f>Aggregated!$N$960</c:f>
              <c:strCache>
                <c:ptCount val="1"/>
                <c:pt idx="0">
                  <c:v>HGV Euro 1</c:v>
                </c:pt>
              </c:strCache>
            </c:strRef>
          </c:tx>
          <c:spPr>
            <a:solidFill>
              <a:schemeClr val="accent2"/>
            </a:solidFill>
            <a:ln>
              <a:noFill/>
            </a:ln>
            <a:effectLst/>
          </c:spPr>
          <c:invertIfNegative val="0"/>
          <c:cat>
            <c:strRef>
              <c:f>Aggregated!$L$961:$L$982</c:f>
              <c:strCache>
                <c:ptCount val="22"/>
                <c:pt idx="0">
                  <c:v>Rotterdam</c:v>
                </c:pt>
                <c:pt idx="1">
                  <c:v>Budapest</c:v>
                </c:pt>
                <c:pt idx="2">
                  <c:v>Milan</c:v>
                </c:pt>
                <c:pt idx="3">
                  <c:v>Rome</c:v>
                </c:pt>
                <c:pt idx="4">
                  <c:v>Hamburg</c:v>
                </c:pt>
                <c:pt idx="5">
                  <c:v>Berlin</c:v>
                </c:pt>
                <c:pt idx="6">
                  <c:v>Madrid</c:v>
                </c:pt>
                <c:pt idx="7">
                  <c:v>Barcelona</c:v>
                </c:pt>
                <c:pt idx="8">
                  <c:v>Bucharest</c:v>
                </c:pt>
                <c:pt idx="9">
                  <c:v>Lisbon</c:v>
                </c:pt>
                <c:pt idx="10">
                  <c:v>Stockholm</c:v>
                </c:pt>
                <c:pt idx="11">
                  <c:v>London</c:v>
                </c:pt>
                <c:pt idx="12">
                  <c:v>Prague</c:v>
                </c:pt>
                <c:pt idx="13">
                  <c:v>Sofia</c:v>
                </c:pt>
                <c:pt idx="14">
                  <c:v>Paris</c:v>
                </c:pt>
                <c:pt idx="15">
                  <c:v>Brussels</c:v>
                </c:pt>
                <c:pt idx="16">
                  <c:v>Amsterdam</c:v>
                </c:pt>
                <c:pt idx="17">
                  <c:v>Bremen</c:v>
                </c:pt>
                <c:pt idx="18">
                  <c:v>Munich</c:v>
                </c:pt>
                <c:pt idx="19">
                  <c:v>Goteborg</c:v>
                </c:pt>
                <c:pt idx="20">
                  <c:v>Antwerp</c:v>
                </c:pt>
                <c:pt idx="21">
                  <c:v>AGGREGATED</c:v>
                </c:pt>
              </c:strCache>
            </c:strRef>
          </c:cat>
          <c:val>
            <c:numRef>
              <c:f>Aggregated!$N$961:$N$982</c:f>
              <c:numCache>
                <c:formatCode>0.0%</c:formatCode>
                <c:ptCount val="22"/>
                <c:pt idx="0">
                  <c:v>0</c:v>
                </c:pt>
                <c:pt idx="1">
                  <c:v>0</c:v>
                </c:pt>
                <c:pt idx="2">
                  <c:v>0</c:v>
                </c:pt>
                <c:pt idx="3">
                  <c:v>1.8023538741596527E-3</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7.6617143556625302E-5</c:v>
                </c:pt>
              </c:numCache>
            </c:numRef>
          </c:val>
          <c:extLst>
            <c:ext xmlns:c16="http://schemas.microsoft.com/office/drawing/2014/chart" uri="{C3380CC4-5D6E-409C-BE32-E72D297353CC}">
              <c16:uniqueId val="{00000001-7CC7-4D31-B49F-F0E444B43AE8}"/>
            </c:ext>
          </c:extLst>
        </c:ser>
        <c:ser>
          <c:idx val="2"/>
          <c:order val="2"/>
          <c:tx>
            <c:strRef>
              <c:f>Aggregated!$O$960</c:f>
              <c:strCache>
                <c:ptCount val="1"/>
                <c:pt idx="0">
                  <c:v>HGV Euro 2</c:v>
                </c:pt>
              </c:strCache>
            </c:strRef>
          </c:tx>
          <c:spPr>
            <a:solidFill>
              <a:schemeClr val="accent3"/>
            </a:solidFill>
            <a:ln>
              <a:noFill/>
            </a:ln>
            <a:effectLst/>
          </c:spPr>
          <c:invertIfNegative val="0"/>
          <c:cat>
            <c:strRef>
              <c:f>Aggregated!$L$961:$L$982</c:f>
              <c:strCache>
                <c:ptCount val="22"/>
                <c:pt idx="0">
                  <c:v>Rotterdam</c:v>
                </c:pt>
                <c:pt idx="1">
                  <c:v>Budapest</c:v>
                </c:pt>
                <c:pt idx="2">
                  <c:v>Milan</c:v>
                </c:pt>
                <c:pt idx="3">
                  <c:v>Rome</c:v>
                </c:pt>
                <c:pt idx="4">
                  <c:v>Hamburg</c:v>
                </c:pt>
                <c:pt idx="5">
                  <c:v>Berlin</c:v>
                </c:pt>
                <c:pt idx="6">
                  <c:v>Madrid</c:v>
                </c:pt>
                <c:pt idx="7">
                  <c:v>Barcelona</c:v>
                </c:pt>
                <c:pt idx="8">
                  <c:v>Bucharest</c:v>
                </c:pt>
                <c:pt idx="9">
                  <c:v>Lisbon</c:v>
                </c:pt>
                <c:pt idx="10">
                  <c:v>Stockholm</c:v>
                </c:pt>
                <c:pt idx="11">
                  <c:v>London</c:v>
                </c:pt>
                <c:pt idx="12">
                  <c:v>Prague</c:v>
                </c:pt>
                <c:pt idx="13">
                  <c:v>Sofia</c:v>
                </c:pt>
                <c:pt idx="14">
                  <c:v>Paris</c:v>
                </c:pt>
                <c:pt idx="15">
                  <c:v>Brussels</c:v>
                </c:pt>
                <c:pt idx="16">
                  <c:v>Amsterdam</c:v>
                </c:pt>
                <c:pt idx="17">
                  <c:v>Bremen</c:v>
                </c:pt>
                <c:pt idx="18">
                  <c:v>Munich</c:v>
                </c:pt>
                <c:pt idx="19">
                  <c:v>Goteborg</c:v>
                </c:pt>
                <c:pt idx="20">
                  <c:v>Antwerp</c:v>
                </c:pt>
                <c:pt idx="21">
                  <c:v>AGGREGATED</c:v>
                </c:pt>
              </c:strCache>
            </c:strRef>
          </c:cat>
          <c:val>
            <c:numRef>
              <c:f>Aggregated!$O$961:$O$982</c:f>
              <c:numCache>
                <c:formatCode>0.0%</c:formatCode>
                <c:ptCount val="22"/>
                <c:pt idx="0">
                  <c:v>0</c:v>
                </c:pt>
                <c:pt idx="1">
                  <c:v>0</c:v>
                </c:pt>
                <c:pt idx="2">
                  <c:v>0</c:v>
                </c:pt>
                <c:pt idx="3">
                  <c:v>0</c:v>
                </c:pt>
                <c:pt idx="4">
                  <c:v>0</c:v>
                </c:pt>
                <c:pt idx="5">
                  <c:v>0</c:v>
                </c:pt>
                <c:pt idx="6">
                  <c:v>0</c:v>
                </c:pt>
                <c:pt idx="7">
                  <c:v>0.18124428823828026</c:v>
                </c:pt>
                <c:pt idx="8">
                  <c:v>0</c:v>
                </c:pt>
                <c:pt idx="9">
                  <c:v>0</c:v>
                </c:pt>
                <c:pt idx="10">
                  <c:v>0</c:v>
                </c:pt>
                <c:pt idx="11">
                  <c:v>0</c:v>
                </c:pt>
                <c:pt idx="12">
                  <c:v>0</c:v>
                </c:pt>
                <c:pt idx="13">
                  <c:v>4.2742246547895893E-4</c:v>
                </c:pt>
                <c:pt idx="14">
                  <c:v>0</c:v>
                </c:pt>
                <c:pt idx="15">
                  <c:v>0</c:v>
                </c:pt>
                <c:pt idx="16">
                  <c:v>0</c:v>
                </c:pt>
                <c:pt idx="17">
                  <c:v>0</c:v>
                </c:pt>
                <c:pt idx="18">
                  <c:v>0</c:v>
                </c:pt>
                <c:pt idx="19">
                  <c:v>0</c:v>
                </c:pt>
                <c:pt idx="20">
                  <c:v>0</c:v>
                </c:pt>
                <c:pt idx="21">
                  <c:v>1.2576913717434203E-2</c:v>
                </c:pt>
              </c:numCache>
            </c:numRef>
          </c:val>
          <c:extLst>
            <c:ext xmlns:c16="http://schemas.microsoft.com/office/drawing/2014/chart" uri="{C3380CC4-5D6E-409C-BE32-E72D297353CC}">
              <c16:uniqueId val="{00000002-7CC7-4D31-B49F-F0E444B43AE8}"/>
            </c:ext>
          </c:extLst>
        </c:ser>
        <c:ser>
          <c:idx val="3"/>
          <c:order val="3"/>
          <c:tx>
            <c:strRef>
              <c:f>Aggregated!$P$960</c:f>
              <c:strCache>
                <c:ptCount val="1"/>
                <c:pt idx="0">
                  <c:v>HGV Euro 3</c:v>
                </c:pt>
              </c:strCache>
            </c:strRef>
          </c:tx>
          <c:spPr>
            <a:solidFill>
              <a:schemeClr val="accent4"/>
            </a:solidFill>
            <a:ln>
              <a:noFill/>
            </a:ln>
            <a:effectLst/>
          </c:spPr>
          <c:invertIfNegative val="0"/>
          <c:cat>
            <c:strRef>
              <c:f>Aggregated!$L$961:$L$982</c:f>
              <c:strCache>
                <c:ptCount val="22"/>
                <c:pt idx="0">
                  <c:v>Rotterdam</c:v>
                </c:pt>
                <c:pt idx="1">
                  <c:v>Budapest</c:v>
                </c:pt>
                <c:pt idx="2">
                  <c:v>Milan</c:v>
                </c:pt>
                <c:pt idx="3">
                  <c:v>Rome</c:v>
                </c:pt>
                <c:pt idx="4">
                  <c:v>Hamburg</c:v>
                </c:pt>
                <c:pt idx="5">
                  <c:v>Berlin</c:v>
                </c:pt>
                <c:pt idx="6">
                  <c:v>Madrid</c:v>
                </c:pt>
                <c:pt idx="7">
                  <c:v>Barcelona</c:v>
                </c:pt>
                <c:pt idx="8">
                  <c:v>Bucharest</c:v>
                </c:pt>
                <c:pt idx="9">
                  <c:v>Lisbon</c:v>
                </c:pt>
                <c:pt idx="10">
                  <c:v>Stockholm</c:v>
                </c:pt>
                <c:pt idx="11">
                  <c:v>London</c:v>
                </c:pt>
                <c:pt idx="12">
                  <c:v>Prague</c:v>
                </c:pt>
                <c:pt idx="13">
                  <c:v>Sofia</c:v>
                </c:pt>
                <c:pt idx="14">
                  <c:v>Paris</c:v>
                </c:pt>
                <c:pt idx="15">
                  <c:v>Brussels</c:v>
                </c:pt>
                <c:pt idx="16">
                  <c:v>Amsterdam</c:v>
                </c:pt>
                <c:pt idx="17">
                  <c:v>Bremen</c:v>
                </c:pt>
                <c:pt idx="18">
                  <c:v>Munich</c:v>
                </c:pt>
                <c:pt idx="19">
                  <c:v>Goteborg</c:v>
                </c:pt>
                <c:pt idx="20">
                  <c:v>Antwerp</c:v>
                </c:pt>
                <c:pt idx="21">
                  <c:v>AGGREGATED</c:v>
                </c:pt>
              </c:strCache>
            </c:strRef>
          </c:cat>
          <c:val>
            <c:numRef>
              <c:f>Aggregated!$P$961:$P$982</c:f>
              <c:numCache>
                <c:formatCode>0.0%</c:formatCode>
                <c:ptCount val="22"/>
                <c:pt idx="0">
                  <c:v>0</c:v>
                </c:pt>
                <c:pt idx="1">
                  <c:v>0.19232458491699181</c:v>
                </c:pt>
                <c:pt idx="2">
                  <c:v>4.8225192358236019E-3</c:v>
                </c:pt>
                <c:pt idx="3">
                  <c:v>0.42638543080119778</c:v>
                </c:pt>
                <c:pt idx="4">
                  <c:v>0</c:v>
                </c:pt>
                <c:pt idx="5">
                  <c:v>0.17493476391095822</c:v>
                </c:pt>
                <c:pt idx="6">
                  <c:v>3.3955414654789065E-3</c:v>
                </c:pt>
                <c:pt idx="7">
                  <c:v>2.653511148063711E-2</c:v>
                </c:pt>
                <c:pt idx="8">
                  <c:v>0.3819087371201581</c:v>
                </c:pt>
                <c:pt idx="9">
                  <c:v>6.7538939575612317E-4</c:v>
                </c:pt>
                <c:pt idx="10">
                  <c:v>0</c:v>
                </c:pt>
                <c:pt idx="11">
                  <c:v>0</c:v>
                </c:pt>
                <c:pt idx="12">
                  <c:v>4.3691971600218461E-2</c:v>
                </c:pt>
                <c:pt idx="13">
                  <c:v>4.369043990247147E-2</c:v>
                </c:pt>
                <c:pt idx="14">
                  <c:v>0</c:v>
                </c:pt>
                <c:pt idx="15">
                  <c:v>0</c:v>
                </c:pt>
                <c:pt idx="16">
                  <c:v>0</c:v>
                </c:pt>
                <c:pt idx="17">
                  <c:v>0</c:v>
                </c:pt>
                <c:pt idx="18">
                  <c:v>0</c:v>
                </c:pt>
                <c:pt idx="19">
                  <c:v>0</c:v>
                </c:pt>
                <c:pt idx="20">
                  <c:v>0</c:v>
                </c:pt>
                <c:pt idx="21">
                  <c:v>4.5896361535749261E-2</c:v>
                </c:pt>
              </c:numCache>
            </c:numRef>
          </c:val>
          <c:extLst>
            <c:ext xmlns:c16="http://schemas.microsoft.com/office/drawing/2014/chart" uri="{C3380CC4-5D6E-409C-BE32-E72D297353CC}">
              <c16:uniqueId val="{00000003-7CC7-4D31-B49F-F0E444B43AE8}"/>
            </c:ext>
          </c:extLst>
        </c:ser>
        <c:ser>
          <c:idx val="4"/>
          <c:order val="4"/>
          <c:tx>
            <c:strRef>
              <c:f>Aggregated!$Q$960</c:f>
              <c:strCache>
                <c:ptCount val="1"/>
                <c:pt idx="0">
                  <c:v>HGV Euro 4</c:v>
                </c:pt>
              </c:strCache>
            </c:strRef>
          </c:tx>
          <c:spPr>
            <a:solidFill>
              <a:schemeClr val="accent5"/>
            </a:solidFill>
            <a:ln>
              <a:noFill/>
            </a:ln>
            <a:effectLst/>
          </c:spPr>
          <c:invertIfNegative val="0"/>
          <c:cat>
            <c:strRef>
              <c:f>Aggregated!$L$961:$L$982</c:f>
              <c:strCache>
                <c:ptCount val="22"/>
                <c:pt idx="0">
                  <c:v>Rotterdam</c:v>
                </c:pt>
                <c:pt idx="1">
                  <c:v>Budapest</c:v>
                </c:pt>
                <c:pt idx="2">
                  <c:v>Milan</c:v>
                </c:pt>
                <c:pt idx="3">
                  <c:v>Rome</c:v>
                </c:pt>
                <c:pt idx="4">
                  <c:v>Hamburg</c:v>
                </c:pt>
                <c:pt idx="5">
                  <c:v>Berlin</c:v>
                </c:pt>
                <c:pt idx="6">
                  <c:v>Madrid</c:v>
                </c:pt>
                <c:pt idx="7">
                  <c:v>Barcelona</c:v>
                </c:pt>
                <c:pt idx="8">
                  <c:v>Bucharest</c:v>
                </c:pt>
                <c:pt idx="9">
                  <c:v>Lisbon</c:v>
                </c:pt>
                <c:pt idx="10">
                  <c:v>Stockholm</c:v>
                </c:pt>
                <c:pt idx="11">
                  <c:v>London</c:v>
                </c:pt>
                <c:pt idx="12">
                  <c:v>Prague</c:v>
                </c:pt>
                <c:pt idx="13">
                  <c:v>Sofia</c:v>
                </c:pt>
                <c:pt idx="14">
                  <c:v>Paris</c:v>
                </c:pt>
                <c:pt idx="15">
                  <c:v>Brussels</c:v>
                </c:pt>
                <c:pt idx="16">
                  <c:v>Amsterdam</c:v>
                </c:pt>
                <c:pt idx="17">
                  <c:v>Bremen</c:v>
                </c:pt>
                <c:pt idx="18">
                  <c:v>Munich</c:v>
                </c:pt>
                <c:pt idx="19">
                  <c:v>Goteborg</c:v>
                </c:pt>
                <c:pt idx="20">
                  <c:v>Antwerp</c:v>
                </c:pt>
                <c:pt idx="21">
                  <c:v>AGGREGATED</c:v>
                </c:pt>
              </c:strCache>
            </c:strRef>
          </c:cat>
          <c:val>
            <c:numRef>
              <c:f>Aggregated!$Q$961:$Q$982</c:f>
              <c:numCache>
                <c:formatCode>0.0%</c:formatCode>
                <c:ptCount val="22"/>
                <c:pt idx="0">
                  <c:v>0</c:v>
                </c:pt>
                <c:pt idx="1">
                  <c:v>0.13228898064388922</c:v>
                </c:pt>
                <c:pt idx="2">
                  <c:v>3.697264747464761E-2</c:v>
                </c:pt>
                <c:pt idx="3">
                  <c:v>2.4460516863595284E-2</c:v>
                </c:pt>
                <c:pt idx="4">
                  <c:v>1.4585988861166507E-2</c:v>
                </c:pt>
                <c:pt idx="5">
                  <c:v>0</c:v>
                </c:pt>
                <c:pt idx="6">
                  <c:v>2.3861343347701004E-2</c:v>
                </c:pt>
                <c:pt idx="7">
                  <c:v>7.9092006392434716E-2</c:v>
                </c:pt>
                <c:pt idx="8">
                  <c:v>0.2101506260964249</c:v>
                </c:pt>
                <c:pt idx="9">
                  <c:v>0.20261681872683696</c:v>
                </c:pt>
                <c:pt idx="10">
                  <c:v>0</c:v>
                </c:pt>
                <c:pt idx="11">
                  <c:v>0</c:v>
                </c:pt>
                <c:pt idx="12">
                  <c:v>0.10144729655925723</c:v>
                </c:pt>
                <c:pt idx="13">
                  <c:v>0.10119328676381051</c:v>
                </c:pt>
                <c:pt idx="14">
                  <c:v>2.3856517172485627E-2</c:v>
                </c:pt>
                <c:pt idx="15">
                  <c:v>0</c:v>
                </c:pt>
                <c:pt idx="16">
                  <c:v>0</c:v>
                </c:pt>
                <c:pt idx="17">
                  <c:v>2.4039830884213057E-5</c:v>
                </c:pt>
                <c:pt idx="18">
                  <c:v>0</c:v>
                </c:pt>
                <c:pt idx="19">
                  <c:v>0</c:v>
                </c:pt>
                <c:pt idx="20">
                  <c:v>0</c:v>
                </c:pt>
                <c:pt idx="21">
                  <c:v>4.3059381944134535E-2</c:v>
                </c:pt>
              </c:numCache>
            </c:numRef>
          </c:val>
          <c:extLst>
            <c:ext xmlns:c16="http://schemas.microsoft.com/office/drawing/2014/chart" uri="{C3380CC4-5D6E-409C-BE32-E72D297353CC}">
              <c16:uniqueId val="{00000004-7CC7-4D31-B49F-F0E444B43AE8}"/>
            </c:ext>
          </c:extLst>
        </c:ser>
        <c:ser>
          <c:idx val="5"/>
          <c:order val="5"/>
          <c:tx>
            <c:strRef>
              <c:f>Aggregated!$R$960</c:f>
              <c:strCache>
                <c:ptCount val="1"/>
                <c:pt idx="0">
                  <c:v>HGV Euro 5</c:v>
                </c:pt>
              </c:strCache>
            </c:strRef>
          </c:tx>
          <c:spPr>
            <a:solidFill>
              <a:schemeClr val="accent6"/>
            </a:solidFill>
            <a:ln>
              <a:noFill/>
            </a:ln>
            <a:effectLst/>
          </c:spPr>
          <c:invertIfNegative val="0"/>
          <c:cat>
            <c:strRef>
              <c:f>Aggregated!$L$961:$L$982</c:f>
              <c:strCache>
                <c:ptCount val="22"/>
                <c:pt idx="0">
                  <c:v>Rotterdam</c:v>
                </c:pt>
                <c:pt idx="1">
                  <c:v>Budapest</c:v>
                </c:pt>
                <c:pt idx="2">
                  <c:v>Milan</c:v>
                </c:pt>
                <c:pt idx="3">
                  <c:v>Rome</c:v>
                </c:pt>
                <c:pt idx="4">
                  <c:v>Hamburg</c:v>
                </c:pt>
                <c:pt idx="5">
                  <c:v>Berlin</c:v>
                </c:pt>
                <c:pt idx="6">
                  <c:v>Madrid</c:v>
                </c:pt>
                <c:pt idx="7">
                  <c:v>Barcelona</c:v>
                </c:pt>
                <c:pt idx="8">
                  <c:v>Bucharest</c:v>
                </c:pt>
                <c:pt idx="9">
                  <c:v>Lisbon</c:v>
                </c:pt>
                <c:pt idx="10">
                  <c:v>Stockholm</c:v>
                </c:pt>
                <c:pt idx="11">
                  <c:v>London</c:v>
                </c:pt>
                <c:pt idx="12">
                  <c:v>Prague</c:v>
                </c:pt>
                <c:pt idx="13">
                  <c:v>Sofia</c:v>
                </c:pt>
                <c:pt idx="14">
                  <c:v>Paris</c:v>
                </c:pt>
                <c:pt idx="15">
                  <c:v>Brussels</c:v>
                </c:pt>
                <c:pt idx="16">
                  <c:v>Amsterdam</c:v>
                </c:pt>
                <c:pt idx="17">
                  <c:v>Bremen</c:v>
                </c:pt>
                <c:pt idx="18">
                  <c:v>Munich</c:v>
                </c:pt>
                <c:pt idx="19">
                  <c:v>Goteborg</c:v>
                </c:pt>
                <c:pt idx="20">
                  <c:v>Antwerp</c:v>
                </c:pt>
                <c:pt idx="21">
                  <c:v>AGGREGATED</c:v>
                </c:pt>
              </c:strCache>
            </c:strRef>
          </c:cat>
          <c:val>
            <c:numRef>
              <c:f>Aggregated!$R$961:$R$982</c:f>
              <c:numCache>
                <c:formatCode>0.0%</c:formatCode>
                <c:ptCount val="22"/>
                <c:pt idx="0">
                  <c:v>0</c:v>
                </c:pt>
                <c:pt idx="1">
                  <c:v>0.38389145731268415</c:v>
                </c:pt>
                <c:pt idx="2">
                  <c:v>0.68542465898760851</c:v>
                </c:pt>
                <c:pt idx="3">
                  <c:v>0.27703080222770943</c:v>
                </c:pt>
                <c:pt idx="4">
                  <c:v>2.540717193072304E-2</c:v>
                </c:pt>
                <c:pt idx="5">
                  <c:v>7.1067247838826772E-2</c:v>
                </c:pt>
                <c:pt idx="6">
                  <c:v>0.13570596725747044</c:v>
                </c:pt>
                <c:pt idx="7">
                  <c:v>0.50916614359854651</c:v>
                </c:pt>
                <c:pt idx="8">
                  <c:v>0.29042405178150144</c:v>
                </c:pt>
                <c:pt idx="9">
                  <c:v>6.7538939575612317E-5</c:v>
                </c:pt>
                <c:pt idx="10">
                  <c:v>0.23695359296791946</c:v>
                </c:pt>
                <c:pt idx="11">
                  <c:v>1.4571500829419539E-2</c:v>
                </c:pt>
                <c:pt idx="12">
                  <c:v>0.61646641179683237</c:v>
                </c:pt>
                <c:pt idx="13">
                  <c:v>0.61681053659912632</c:v>
                </c:pt>
                <c:pt idx="14">
                  <c:v>0.35728449449378202</c:v>
                </c:pt>
                <c:pt idx="15">
                  <c:v>0</c:v>
                </c:pt>
                <c:pt idx="16">
                  <c:v>6.8502087682672227E-2</c:v>
                </c:pt>
                <c:pt idx="17">
                  <c:v>6.4907543387375255E-3</c:v>
                </c:pt>
                <c:pt idx="18">
                  <c:v>0.10346765217579235</c:v>
                </c:pt>
                <c:pt idx="19">
                  <c:v>0</c:v>
                </c:pt>
                <c:pt idx="20">
                  <c:v>0</c:v>
                </c:pt>
                <c:pt idx="21">
                  <c:v>0.25541387867467891</c:v>
                </c:pt>
              </c:numCache>
            </c:numRef>
          </c:val>
          <c:extLst>
            <c:ext xmlns:c16="http://schemas.microsoft.com/office/drawing/2014/chart" uri="{C3380CC4-5D6E-409C-BE32-E72D297353CC}">
              <c16:uniqueId val="{00000005-7CC7-4D31-B49F-F0E444B43AE8}"/>
            </c:ext>
          </c:extLst>
        </c:ser>
        <c:ser>
          <c:idx val="6"/>
          <c:order val="6"/>
          <c:tx>
            <c:strRef>
              <c:f>Aggregated!$S$960</c:f>
              <c:strCache>
                <c:ptCount val="1"/>
                <c:pt idx="0">
                  <c:v>HGV Euro 6</c:v>
                </c:pt>
              </c:strCache>
            </c:strRef>
          </c:tx>
          <c:spPr>
            <a:solidFill>
              <a:schemeClr val="accent1">
                <a:lumMod val="60000"/>
              </a:schemeClr>
            </a:solidFill>
            <a:ln>
              <a:noFill/>
            </a:ln>
            <a:effectLst/>
          </c:spPr>
          <c:invertIfNegative val="0"/>
          <c:cat>
            <c:strRef>
              <c:f>Aggregated!$L$961:$L$982</c:f>
              <c:strCache>
                <c:ptCount val="22"/>
                <c:pt idx="0">
                  <c:v>Rotterdam</c:v>
                </c:pt>
                <c:pt idx="1">
                  <c:v>Budapest</c:v>
                </c:pt>
                <c:pt idx="2">
                  <c:v>Milan</c:v>
                </c:pt>
                <c:pt idx="3">
                  <c:v>Rome</c:v>
                </c:pt>
                <c:pt idx="4">
                  <c:v>Hamburg</c:v>
                </c:pt>
                <c:pt idx="5">
                  <c:v>Berlin</c:v>
                </c:pt>
                <c:pt idx="6">
                  <c:v>Madrid</c:v>
                </c:pt>
                <c:pt idx="7">
                  <c:v>Barcelona</c:v>
                </c:pt>
                <c:pt idx="8">
                  <c:v>Bucharest</c:v>
                </c:pt>
                <c:pt idx="9">
                  <c:v>Lisbon</c:v>
                </c:pt>
                <c:pt idx="10">
                  <c:v>Stockholm</c:v>
                </c:pt>
                <c:pt idx="11">
                  <c:v>London</c:v>
                </c:pt>
                <c:pt idx="12">
                  <c:v>Prague</c:v>
                </c:pt>
                <c:pt idx="13">
                  <c:v>Sofia</c:v>
                </c:pt>
                <c:pt idx="14">
                  <c:v>Paris</c:v>
                </c:pt>
                <c:pt idx="15">
                  <c:v>Brussels</c:v>
                </c:pt>
                <c:pt idx="16">
                  <c:v>Amsterdam</c:v>
                </c:pt>
                <c:pt idx="17">
                  <c:v>Bremen</c:v>
                </c:pt>
                <c:pt idx="18">
                  <c:v>Munich</c:v>
                </c:pt>
                <c:pt idx="19">
                  <c:v>Goteborg</c:v>
                </c:pt>
                <c:pt idx="20">
                  <c:v>Antwerp</c:v>
                </c:pt>
                <c:pt idx="21">
                  <c:v>AGGREGATED</c:v>
                </c:pt>
              </c:strCache>
            </c:strRef>
          </c:cat>
          <c:val>
            <c:numRef>
              <c:f>Aggregated!$S$961:$S$982</c:f>
              <c:numCache>
                <c:formatCode>0.0%</c:formatCode>
                <c:ptCount val="22"/>
                <c:pt idx="0">
                  <c:v>1</c:v>
                </c:pt>
                <c:pt idx="1">
                  <c:v>0.2914949771264348</c:v>
                </c:pt>
                <c:pt idx="2">
                  <c:v>0.27278017430192025</c:v>
                </c:pt>
                <c:pt idx="3">
                  <c:v>0.27032089623333788</c:v>
                </c:pt>
                <c:pt idx="4">
                  <c:v>0.96000683920811047</c:v>
                </c:pt>
                <c:pt idx="5">
                  <c:v>0.75399798825021502</c:v>
                </c:pt>
                <c:pt idx="6">
                  <c:v>0.83703714792934969</c:v>
                </c:pt>
                <c:pt idx="7">
                  <c:v>0.20396245029010143</c:v>
                </c:pt>
                <c:pt idx="8">
                  <c:v>0.1175165850019156</c:v>
                </c:pt>
                <c:pt idx="9">
                  <c:v>0.79664025293783125</c:v>
                </c:pt>
                <c:pt idx="10">
                  <c:v>0.7630464070320806</c:v>
                </c:pt>
                <c:pt idx="11">
                  <c:v>0.9854284991705804</c:v>
                </c:pt>
                <c:pt idx="12">
                  <c:v>0.23839432004369196</c:v>
                </c:pt>
                <c:pt idx="13">
                  <c:v>0.23787831426911282</c:v>
                </c:pt>
                <c:pt idx="14">
                  <c:v>0.61885898833373243</c:v>
                </c:pt>
                <c:pt idx="15">
                  <c:v>1</c:v>
                </c:pt>
                <c:pt idx="16">
                  <c:v>0.93149791231732781</c:v>
                </c:pt>
                <c:pt idx="17">
                  <c:v>0.99348520583037825</c:v>
                </c:pt>
                <c:pt idx="18">
                  <c:v>0.89653234782420765</c:v>
                </c:pt>
                <c:pt idx="19">
                  <c:v>1</c:v>
                </c:pt>
                <c:pt idx="20">
                  <c:v>1</c:v>
                </c:pt>
                <c:pt idx="21">
                  <c:v>0.64297684698444657</c:v>
                </c:pt>
              </c:numCache>
            </c:numRef>
          </c:val>
          <c:extLst>
            <c:ext xmlns:c16="http://schemas.microsoft.com/office/drawing/2014/chart" uri="{C3380CC4-5D6E-409C-BE32-E72D297353CC}">
              <c16:uniqueId val="{00000000-34CE-4771-8E90-9372433FCF2F}"/>
            </c:ext>
          </c:extLst>
        </c:ser>
        <c:dLbls>
          <c:showLegendKey val="0"/>
          <c:showVal val="0"/>
          <c:showCatName val="0"/>
          <c:showSerName val="0"/>
          <c:showPercent val="0"/>
          <c:showBubbleSize val="0"/>
        </c:dLbls>
        <c:gapWidth val="55"/>
        <c:overlap val="100"/>
        <c:axId val="1175195391"/>
        <c:axId val="1175173759"/>
      </c:barChart>
      <c:catAx>
        <c:axId val="11751953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cs-CZ"/>
          </a:p>
        </c:txPr>
        <c:crossAx val="1175173759"/>
        <c:crosses val="autoZero"/>
        <c:auto val="1"/>
        <c:lblAlgn val="ctr"/>
        <c:lblOffset val="100"/>
        <c:noMultiLvlLbl val="0"/>
      </c:catAx>
      <c:valAx>
        <c:axId val="1175173759"/>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cs-CZ"/>
          </a:p>
        </c:txPr>
        <c:crossAx val="1175195391"/>
        <c:crosses val="autoZero"/>
        <c:crossBetween val="between"/>
      </c:valAx>
      <c:spPr>
        <a:noFill/>
        <a:ln>
          <a:noFill/>
        </a:ln>
        <a:effectLst/>
      </c:spPr>
    </c:plotArea>
    <c:legend>
      <c:legendPos val="r"/>
      <c:legendEntry>
        <c:idx val="6"/>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cs-CZ"/>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cs-CZ"/>
    </a:p>
  </c:txPr>
  <c:printSettings>
    <c:headerFooter/>
    <c:pageMargins b="0.75" l="0.7" r="0.7" t="0.75" header="0.3" footer="0.3"/>
    <c:pageSetup/>
  </c:printSettings>
</c:chartSpace>
</file>

<file path=xl/charts/chart4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barChart>
        <c:barDir val="col"/>
        <c:grouping val="stacked"/>
        <c:varyColors val="0"/>
        <c:ser>
          <c:idx val="12"/>
          <c:order val="0"/>
          <c:tx>
            <c:strRef>
              <c:f>Aggregated!$AE$986</c:f>
              <c:strCache>
                <c:ptCount val="1"/>
                <c:pt idx="0">
                  <c:v>Don't Know</c:v>
                </c:pt>
              </c:strCache>
            </c:strRef>
          </c:tx>
          <c:spPr>
            <a:solidFill>
              <a:srgbClr val="FF0000"/>
            </a:solidFill>
            <a:ln>
              <a:noFill/>
            </a:ln>
            <a:effectLst/>
          </c:spPr>
          <c:invertIfNegative val="0"/>
          <c:cat>
            <c:strRef>
              <c:f>Aggregated!$R$987:$R$1008</c:f>
              <c:strCache>
                <c:ptCount val="22"/>
                <c:pt idx="0">
                  <c:v>Rotterdam</c:v>
                </c:pt>
                <c:pt idx="1">
                  <c:v>Budapest</c:v>
                </c:pt>
                <c:pt idx="2">
                  <c:v>Milan</c:v>
                </c:pt>
                <c:pt idx="3">
                  <c:v>Rome</c:v>
                </c:pt>
                <c:pt idx="4">
                  <c:v>Hamburg</c:v>
                </c:pt>
                <c:pt idx="5">
                  <c:v>Berlin</c:v>
                </c:pt>
                <c:pt idx="6">
                  <c:v>Madrid</c:v>
                </c:pt>
                <c:pt idx="7">
                  <c:v>Barcelona</c:v>
                </c:pt>
                <c:pt idx="8">
                  <c:v>Bucharest</c:v>
                </c:pt>
                <c:pt idx="9">
                  <c:v>Lisbon</c:v>
                </c:pt>
                <c:pt idx="10">
                  <c:v>Stockholm</c:v>
                </c:pt>
                <c:pt idx="11">
                  <c:v>London</c:v>
                </c:pt>
                <c:pt idx="12">
                  <c:v>Prague</c:v>
                </c:pt>
                <c:pt idx="13">
                  <c:v>Sofia</c:v>
                </c:pt>
                <c:pt idx="14">
                  <c:v>Paris</c:v>
                </c:pt>
                <c:pt idx="15">
                  <c:v>Brussels</c:v>
                </c:pt>
                <c:pt idx="16">
                  <c:v>Amsterdam</c:v>
                </c:pt>
                <c:pt idx="17">
                  <c:v>Bremen</c:v>
                </c:pt>
                <c:pt idx="18">
                  <c:v>Munich</c:v>
                </c:pt>
                <c:pt idx="19">
                  <c:v>Goteborg</c:v>
                </c:pt>
                <c:pt idx="20">
                  <c:v>Antwerp</c:v>
                </c:pt>
                <c:pt idx="21">
                  <c:v>AGGREGATED</c:v>
                </c:pt>
              </c:strCache>
            </c:strRef>
          </c:cat>
          <c:val>
            <c:numRef>
              <c:f>Aggregated!$AE$987:$AE$1008</c:f>
              <c:numCache>
                <c:formatCode>0.0%</c:formatCode>
                <c:ptCount val="22"/>
                <c:pt idx="0">
                  <c:v>1.6226710981852182E-3</c:v>
                </c:pt>
                <c:pt idx="1">
                  <c:v>8.7753566591207005E-2</c:v>
                </c:pt>
                <c:pt idx="2">
                  <c:v>2.1627816016759484E-2</c:v>
                </c:pt>
                <c:pt idx="3">
                  <c:v>2.1767148837033897E-2</c:v>
                </c:pt>
                <c:pt idx="4">
                  <c:v>7.5603792256838526E-2</c:v>
                </c:pt>
                <c:pt idx="5">
                  <c:v>1.3199184158427166E-3</c:v>
                </c:pt>
                <c:pt idx="6">
                  <c:v>0</c:v>
                </c:pt>
                <c:pt idx="7">
                  <c:v>4.1999110432881029E-2</c:v>
                </c:pt>
                <c:pt idx="8">
                  <c:v>2.8265236093474411E-2</c:v>
                </c:pt>
                <c:pt idx="9">
                  <c:v>4.2620177350059109E-7</c:v>
                </c:pt>
                <c:pt idx="10">
                  <c:v>0</c:v>
                </c:pt>
                <c:pt idx="11">
                  <c:v>2.9862794604327398E-4</c:v>
                </c:pt>
                <c:pt idx="12">
                  <c:v>5.92632712484538E-3</c:v>
                </c:pt>
                <c:pt idx="13">
                  <c:v>1.8285449582063193E-3</c:v>
                </c:pt>
                <c:pt idx="14">
                  <c:v>2.2087827242294866E-2</c:v>
                </c:pt>
                <c:pt idx="15">
                  <c:v>1.0499108787188717E-2</c:v>
                </c:pt>
                <c:pt idx="16">
                  <c:v>0</c:v>
                </c:pt>
                <c:pt idx="17">
                  <c:v>0</c:v>
                </c:pt>
                <c:pt idx="18">
                  <c:v>1.603379760634375E-3</c:v>
                </c:pt>
                <c:pt idx="19">
                  <c:v>4.9016527927612389E-3</c:v>
                </c:pt>
                <c:pt idx="20">
                  <c:v>0</c:v>
                </c:pt>
                <c:pt idx="21">
                  <c:v>1.6372067487177171E-2</c:v>
                </c:pt>
              </c:numCache>
            </c:numRef>
          </c:val>
          <c:extLst>
            <c:ext xmlns:c16="http://schemas.microsoft.com/office/drawing/2014/chart" uri="{C3380CC4-5D6E-409C-BE32-E72D297353CC}">
              <c16:uniqueId val="{0000000C-CE8C-4681-A726-6884381ECB74}"/>
            </c:ext>
          </c:extLst>
        </c:ser>
        <c:ser>
          <c:idx val="11"/>
          <c:order val="1"/>
          <c:tx>
            <c:strRef>
              <c:f>Aggregated!$AD$986</c:f>
              <c:strCache>
                <c:ptCount val="1"/>
                <c:pt idx="0">
                  <c:v>Over 10</c:v>
                </c:pt>
              </c:strCache>
            </c:strRef>
          </c:tx>
          <c:spPr>
            <a:solidFill>
              <a:schemeClr val="accent1">
                <a:shade val="50000"/>
              </a:schemeClr>
            </a:solidFill>
            <a:ln>
              <a:noFill/>
            </a:ln>
            <a:effectLst/>
          </c:spPr>
          <c:invertIfNegative val="0"/>
          <c:cat>
            <c:strRef>
              <c:f>Aggregated!$R$987:$R$1008</c:f>
              <c:strCache>
                <c:ptCount val="22"/>
                <c:pt idx="0">
                  <c:v>Rotterdam</c:v>
                </c:pt>
                <c:pt idx="1">
                  <c:v>Budapest</c:v>
                </c:pt>
                <c:pt idx="2">
                  <c:v>Milan</c:v>
                </c:pt>
                <c:pt idx="3">
                  <c:v>Rome</c:v>
                </c:pt>
                <c:pt idx="4">
                  <c:v>Hamburg</c:v>
                </c:pt>
                <c:pt idx="5">
                  <c:v>Berlin</c:v>
                </c:pt>
                <c:pt idx="6">
                  <c:v>Madrid</c:v>
                </c:pt>
                <c:pt idx="7">
                  <c:v>Barcelona</c:v>
                </c:pt>
                <c:pt idx="8">
                  <c:v>Bucharest</c:v>
                </c:pt>
                <c:pt idx="9">
                  <c:v>Lisbon</c:v>
                </c:pt>
                <c:pt idx="10">
                  <c:v>Stockholm</c:v>
                </c:pt>
                <c:pt idx="11">
                  <c:v>London</c:v>
                </c:pt>
                <c:pt idx="12">
                  <c:v>Prague</c:v>
                </c:pt>
                <c:pt idx="13">
                  <c:v>Sofia</c:v>
                </c:pt>
                <c:pt idx="14">
                  <c:v>Paris</c:v>
                </c:pt>
                <c:pt idx="15">
                  <c:v>Brussels</c:v>
                </c:pt>
                <c:pt idx="16">
                  <c:v>Amsterdam</c:v>
                </c:pt>
                <c:pt idx="17">
                  <c:v>Bremen</c:v>
                </c:pt>
                <c:pt idx="18">
                  <c:v>Munich</c:v>
                </c:pt>
                <c:pt idx="19">
                  <c:v>Goteborg</c:v>
                </c:pt>
                <c:pt idx="20">
                  <c:v>Antwerp</c:v>
                </c:pt>
                <c:pt idx="21">
                  <c:v>AGGREGATED</c:v>
                </c:pt>
              </c:strCache>
            </c:strRef>
          </c:cat>
          <c:val>
            <c:numRef>
              <c:f>Aggregated!$AD$987:$AD$1008</c:f>
              <c:numCache>
                <c:formatCode>0.0%</c:formatCode>
                <c:ptCount val="22"/>
                <c:pt idx="0">
                  <c:v>0</c:v>
                </c:pt>
                <c:pt idx="1">
                  <c:v>0.37780083225823741</c:v>
                </c:pt>
                <c:pt idx="2">
                  <c:v>6.0788062570017775E-3</c:v>
                </c:pt>
                <c:pt idx="3">
                  <c:v>0.29194744217288854</c:v>
                </c:pt>
                <c:pt idx="4">
                  <c:v>0</c:v>
                </c:pt>
                <c:pt idx="5">
                  <c:v>0</c:v>
                </c:pt>
                <c:pt idx="6">
                  <c:v>3.4345225302098083E-2</c:v>
                </c:pt>
                <c:pt idx="7">
                  <c:v>0.35015947888646531</c:v>
                </c:pt>
                <c:pt idx="8">
                  <c:v>0.33645102641136015</c:v>
                </c:pt>
                <c:pt idx="9">
                  <c:v>0.17713371908458064</c:v>
                </c:pt>
                <c:pt idx="10">
                  <c:v>0</c:v>
                </c:pt>
                <c:pt idx="11">
                  <c:v>1.7917676762596441E-3</c:v>
                </c:pt>
                <c:pt idx="12">
                  <c:v>2.0636317666872309E-2</c:v>
                </c:pt>
                <c:pt idx="13">
                  <c:v>0.20820930338278279</c:v>
                </c:pt>
                <c:pt idx="14">
                  <c:v>4.5020214892183864E-3</c:v>
                </c:pt>
                <c:pt idx="15">
                  <c:v>2.0190593821516766E-6</c:v>
                </c:pt>
                <c:pt idx="16">
                  <c:v>4.2169932006326162E-2</c:v>
                </c:pt>
                <c:pt idx="17">
                  <c:v>0</c:v>
                </c:pt>
                <c:pt idx="18">
                  <c:v>2.672299601057292E-4</c:v>
                </c:pt>
                <c:pt idx="19">
                  <c:v>2.2280239967096542E-2</c:v>
                </c:pt>
                <c:pt idx="20">
                  <c:v>0</c:v>
                </c:pt>
                <c:pt idx="21">
                  <c:v>8.5183580659748057E-2</c:v>
                </c:pt>
              </c:numCache>
            </c:numRef>
          </c:val>
          <c:extLst>
            <c:ext xmlns:c16="http://schemas.microsoft.com/office/drawing/2014/chart" uri="{C3380CC4-5D6E-409C-BE32-E72D297353CC}">
              <c16:uniqueId val="{0000000B-CE8C-4681-A726-6884381ECB74}"/>
            </c:ext>
          </c:extLst>
        </c:ser>
        <c:ser>
          <c:idx val="10"/>
          <c:order val="2"/>
          <c:tx>
            <c:strRef>
              <c:f>Aggregated!$AC$986</c:f>
              <c:strCache>
                <c:ptCount val="1"/>
                <c:pt idx="0">
                  <c:v>10</c:v>
                </c:pt>
              </c:strCache>
            </c:strRef>
          </c:tx>
          <c:spPr>
            <a:solidFill>
              <a:schemeClr val="accent1">
                <a:shade val="60000"/>
              </a:schemeClr>
            </a:solidFill>
            <a:ln>
              <a:noFill/>
            </a:ln>
            <a:effectLst/>
          </c:spPr>
          <c:invertIfNegative val="0"/>
          <c:cat>
            <c:strRef>
              <c:f>Aggregated!$R$987:$R$1008</c:f>
              <c:strCache>
                <c:ptCount val="22"/>
                <c:pt idx="0">
                  <c:v>Rotterdam</c:v>
                </c:pt>
                <c:pt idx="1">
                  <c:v>Budapest</c:v>
                </c:pt>
                <c:pt idx="2">
                  <c:v>Milan</c:v>
                </c:pt>
                <c:pt idx="3">
                  <c:v>Rome</c:v>
                </c:pt>
                <c:pt idx="4">
                  <c:v>Hamburg</c:v>
                </c:pt>
                <c:pt idx="5">
                  <c:v>Berlin</c:v>
                </c:pt>
                <c:pt idx="6">
                  <c:v>Madrid</c:v>
                </c:pt>
                <c:pt idx="7">
                  <c:v>Barcelona</c:v>
                </c:pt>
                <c:pt idx="8">
                  <c:v>Bucharest</c:v>
                </c:pt>
                <c:pt idx="9">
                  <c:v>Lisbon</c:v>
                </c:pt>
                <c:pt idx="10">
                  <c:v>Stockholm</c:v>
                </c:pt>
                <c:pt idx="11">
                  <c:v>London</c:v>
                </c:pt>
                <c:pt idx="12">
                  <c:v>Prague</c:v>
                </c:pt>
                <c:pt idx="13">
                  <c:v>Sofia</c:v>
                </c:pt>
                <c:pt idx="14">
                  <c:v>Paris</c:v>
                </c:pt>
                <c:pt idx="15">
                  <c:v>Brussels</c:v>
                </c:pt>
                <c:pt idx="16">
                  <c:v>Amsterdam</c:v>
                </c:pt>
                <c:pt idx="17">
                  <c:v>Bremen</c:v>
                </c:pt>
                <c:pt idx="18">
                  <c:v>Munich</c:v>
                </c:pt>
                <c:pt idx="19">
                  <c:v>Goteborg</c:v>
                </c:pt>
                <c:pt idx="20">
                  <c:v>Antwerp</c:v>
                </c:pt>
                <c:pt idx="21">
                  <c:v>AGGREGATED</c:v>
                </c:pt>
              </c:strCache>
            </c:strRef>
          </c:cat>
          <c:val>
            <c:numRef>
              <c:f>Aggregated!$AC$987:$AC$1008</c:f>
              <c:numCache>
                <c:formatCode>0.0%</c:formatCode>
                <c:ptCount val="22"/>
                <c:pt idx="0">
                  <c:v>4.7658871415230189E-3</c:v>
                </c:pt>
                <c:pt idx="1">
                  <c:v>0.1437037878102326</c:v>
                </c:pt>
                <c:pt idx="2">
                  <c:v>9.1139295935480077E-2</c:v>
                </c:pt>
                <c:pt idx="3">
                  <c:v>5.6058797951482962E-2</c:v>
                </c:pt>
                <c:pt idx="4">
                  <c:v>2.7482294531747917E-4</c:v>
                </c:pt>
                <c:pt idx="5">
                  <c:v>0.13227782390770426</c:v>
                </c:pt>
                <c:pt idx="6">
                  <c:v>2.8056484969200368E-3</c:v>
                </c:pt>
                <c:pt idx="7">
                  <c:v>7.1153498360550793E-2</c:v>
                </c:pt>
                <c:pt idx="8">
                  <c:v>0.16675334228829264</c:v>
                </c:pt>
                <c:pt idx="9">
                  <c:v>1.4190047087283379E-3</c:v>
                </c:pt>
                <c:pt idx="10">
                  <c:v>0</c:v>
                </c:pt>
                <c:pt idx="11">
                  <c:v>6.1800267570639653E-3</c:v>
                </c:pt>
                <c:pt idx="12">
                  <c:v>4.366867326929336E-3</c:v>
                </c:pt>
                <c:pt idx="13">
                  <c:v>0.42873284120077498</c:v>
                </c:pt>
                <c:pt idx="14">
                  <c:v>8.9818309142251598E-2</c:v>
                </c:pt>
                <c:pt idx="15">
                  <c:v>0</c:v>
                </c:pt>
                <c:pt idx="16">
                  <c:v>4.4981260806747908E-4</c:v>
                </c:pt>
                <c:pt idx="17">
                  <c:v>6.6313034325751596E-3</c:v>
                </c:pt>
                <c:pt idx="18">
                  <c:v>5.344599202114584E-4</c:v>
                </c:pt>
                <c:pt idx="19">
                  <c:v>0</c:v>
                </c:pt>
                <c:pt idx="20">
                  <c:v>7.2329460693458707E-3</c:v>
                </c:pt>
                <c:pt idx="21">
                  <c:v>5.9467633279807454E-2</c:v>
                </c:pt>
              </c:numCache>
            </c:numRef>
          </c:val>
          <c:extLst>
            <c:ext xmlns:c16="http://schemas.microsoft.com/office/drawing/2014/chart" uri="{C3380CC4-5D6E-409C-BE32-E72D297353CC}">
              <c16:uniqueId val="{0000000A-CE8C-4681-A726-6884381ECB74}"/>
            </c:ext>
          </c:extLst>
        </c:ser>
        <c:ser>
          <c:idx val="9"/>
          <c:order val="3"/>
          <c:tx>
            <c:strRef>
              <c:f>Aggregated!$AB$986</c:f>
              <c:strCache>
                <c:ptCount val="1"/>
                <c:pt idx="0">
                  <c:v>9</c:v>
                </c:pt>
              </c:strCache>
            </c:strRef>
          </c:tx>
          <c:spPr>
            <a:solidFill>
              <a:schemeClr val="accent1">
                <a:shade val="70000"/>
              </a:schemeClr>
            </a:solidFill>
            <a:ln>
              <a:noFill/>
            </a:ln>
            <a:effectLst/>
          </c:spPr>
          <c:invertIfNegative val="0"/>
          <c:cat>
            <c:strRef>
              <c:f>Aggregated!$R$987:$R$1008</c:f>
              <c:strCache>
                <c:ptCount val="22"/>
                <c:pt idx="0">
                  <c:v>Rotterdam</c:v>
                </c:pt>
                <c:pt idx="1">
                  <c:v>Budapest</c:v>
                </c:pt>
                <c:pt idx="2">
                  <c:v>Milan</c:v>
                </c:pt>
                <c:pt idx="3">
                  <c:v>Rome</c:v>
                </c:pt>
                <c:pt idx="4">
                  <c:v>Hamburg</c:v>
                </c:pt>
                <c:pt idx="5">
                  <c:v>Berlin</c:v>
                </c:pt>
                <c:pt idx="6">
                  <c:v>Madrid</c:v>
                </c:pt>
                <c:pt idx="7">
                  <c:v>Barcelona</c:v>
                </c:pt>
                <c:pt idx="8">
                  <c:v>Bucharest</c:v>
                </c:pt>
                <c:pt idx="9">
                  <c:v>Lisbon</c:v>
                </c:pt>
                <c:pt idx="10">
                  <c:v>Stockholm</c:v>
                </c:pt>
                <c:pt idx="11">
                  <c:v>London</c:v>
                </c:pt>
                <c:pt idx="12">
                  <c:v>Prague</c:v>
                </c:pt>
                <c:pt idx="13">
                  <c:v>Sofia</c:v>
                </c:pt>
                <c:pt idx="14">
                  <c:v>Paris</c:v>
                </c:pt>
                <c:pt idx="15">
                  <c:v>Brussels</c:v>
                </c:pt>
                <c:pt idx="16">
                  <c:v>Amsterdam</c:v>
                </c:pt>
                <c:pt idx="17">
                  <c:v>Bremen</c:v>
                </c:pt>
                <c:pt idx="18">
                  <c:v>Munich</c:v>
                </c:pt>
                <c:pt idx="19">
                  <c:v>Goteborg</c:v>
                </c:pt>
                <c:pt idx="20">
                  <c:v>Antwerp</c:v>
                </c:pt>
                <c:pt idx="21">
                  <c:v>AGGREGATED</c:v>
                </c:pt>
              </c:strCache>
            </c:strRef>
          </c:cat>
          <c:val>
            <c:numRef>
              <c:f>Aggregated!$AB$987:$AB$1008</c:f>
              <c:numCache>
                <c:formatCode>0.0%</c:formatCode>
                <c:ptCount val="22"/>
                <c:pt idx="0">
                  <c:v>0</c:v>
                </c:pt>
                <c:pt idx="1">
                  <c:v>7.6238888039527582E-3</c:v>
                </c:pt>
                <c:pt idx="2">
                  <c:v>2.8832282641905665E-4</c:v>
                </c:pt>
                <c:pt idx="3">
                  <c:v>9.8702307302148858E-3</c:v>
                </c:pt>
                <c:pt idx="4">
                  <c:v>3.7475856179656255E-4</c:v>
                </c:pt>
                <c:pt idx="5">
                  <c:v>0</c:v>
                </c:pt>
                <c:pt idx="6">
                  <c:v>2.0438498984185699E-3</c:v>
                </c:pt>
                <c:pt idx="7">
                  <c:v>0.13705316173562604</c:v>
                </c:pt>
                <c:pt idx="8">
                  <c:v>5.9776416700893227E-4</c:v>
                </c:pt>
                <c:pt idx="9">
                  <c:v>0</c:v>
                </c:pt>
                <c:pt idx="10">
                  <c:v>1.9698446093777789E-2</c:v>
                </c:pt>
                <c:pt idx="11">
                  <c:v>4.2200843954010034E-3</c:v>
                </c:pt>
                <c:pt idx="12">
                  <c:v>1.7637878347754109E-3</c:v>
                </c:pt>
                <c:pt idx="13">
                  <c:v>1.8967852401882691E-2</c:v>
                </c:pt>
                <c:pt idx="14">
                  <c:v>3.8729933996098247E-2</c:v>
                </c:pt>
                <c:pt idx="15">
                  <c:v>0</c:v>
                </c:pt>
                <c:pt idx="16">
                  <c:v>0</c:v>
                </c:pt>
                <c:pt idx="17">
                  <c:v>0</c:v>
                </c:pt>
                <c:pt idx="18">
                  <c:v>0</c:v>
                </c:pt>
                <c:pt idx="19">
                  <c:v>0</c:v>
                </c:pt>
                <c:pt idx="20">
                  <c:v>0</c:v>
                </c:pt>
                <c:pt idx="21">
                  <c:v>1.6336860736499217E-2</c:v>
                </c:pt>
              </c:numCache>
            </c:numRef>
          </c:val>
          <c:extLst>
            <c:ext xmlns:c16="http://schemas.microsoft.com/office/drawing/2014/chart" uri="{C3380CC4-5D6E-409C-BE32-E72D297353CC}">
              <c16:uniqueId val="{00000009-CE8C-4681-A726-6884381ECB74}"/>
            </c:ext>
          </c:extLst>
        </c:ser>
        <c:ser>
          <c:idx val="8"/>
          <c:order val="4"/>
          <c:tx>
            <c:strRef>
              <c:f>Aggregated!$AA$986</c:f>
              <c:strCache>
                <c:ptCount val="1"/>
                <c:pt idx="0">
                  <c:v>8</c:v>
                </c:pt>
              </c:strCache>
            </c:strRef>
          </c:tx>
          <c:spPr>
            <a:solidFill>
              <a:schemeClr val="accent1">
                <a:shade val="80000"/>
              </a:schemeClr>
            </a:solidFill>
            <a:ln>
              <a:noFill/>
            </a:ln>
            <a:effectLst/>
          </c:spPr>
          <c:invertIfNegative val="0"/>
          <c:cat>
            <c:strRef>
              <c:f>Aggregated!$R$987:$R$1008</c:f>
              <c:strCache>
                <c:ptCount val="22"/>
                <c:pt idx="0">
                  <c:v>Rotterdam</c:v>
                </c:pt>
                <c:pt idx="1">
                  <c:v>Budapest</c:v>
                </c:pt>
                <c:pt idx="2">
                  <c:v>Milan</c:v>
                </c:pt>
                <c:pt idx="3">
                  <c:v>Rome</c:v>
                </c:pt>
                <c:pt idx="4">
                  <c:v>Hamburg</c:v>
                </c:pt>
                <c:pt idx="5">
                  <c:v>Berlin</c:v>
                </c:pt>
                <c:pt idx="6">
                  <c:v>Madrid</c:v>
                </c:pt>
                <c:pt idx="7">
                  <c:v>Barcelona</c:v>
                </c:pt>
                <c:pt idx="8">
                  <c:v>Bucharest</c:v>
                </c:pt>
                <c:pt idx="9">
                  <c:v>Lisbon</c:v>
                </c:pt>
                <c:pt idx="10">
                  <c:v>Stockholm</c:v>
                </c:pt>
                <c:pt idx="11">
                  <c:v>London</c:v>
                </c:pt>
                <c:pt idx="12">
                  <c:v>Prague</c:v>
                </c:pt>
                <c:pt idx="13">
                  <c:v>Sofia</c:v>
                </c:pt>
                <c:pt idx="14">
                  <c:v>Paris</c:v>
                </c:pt>
                <c:pt idx="15">
                  <c:v>Brussels</c:v>
                </c:pt>
                <c:pt idx="16">
                  <c:v>Amsterdam</c:v>
                </c:pt>
                <c:pt idx="17">
                  <c:v>Bremen</c:v>
                </c:pt>
                <c:pt idx="18">
                  <c:v>Munich</c:v>
                </c:pt>
                <c:pt idx="19">
                  <c:v>Goteborg</c:v>
                </c:pt>
                <c:pt idx="20">
                  <c:v>Antwerp</c:v>
                </c:pt>
                <c:pt idx="21">
                  <c:v>AGGREGATED</c:v>
                </c:pt>
              </c:strCache>
            </c:strRef>
          </c:cat>
          <c:val>
            <c:numRef>
              <c:f>Aggregated!$AA$987:$AA$1008</c:f>
              <c:numCache>
                <c:formatCode>0.0%</c:formatCode>
                <c:ptCount val="22"/>
                <c:pt idx="0">
                  <c:v>4.9928341482622096E-3</c:v>
                </c:pt>
                <c:pt idx="1">
                  <c:v>1.2028802335125462E-2</c:v>
                </c:pt>
                <c:pt idx="2">
                  <c:v>1.683565037265275E-2</c:v>
                </c:pt>
                <c:pt idx="3">
                  <c:v>2.0974240301706634E-3</c:v>
                </c:pt>
                <c:pt idx="4">
                  <c:v>8.00109529435661E-3</c:v>
                </c:pt>
                <c:pt idx="5">
                  <c:v>1.6498980198033958E-4</c:v>
                </c:pt>
                <c:pt idx="6">
                  <c:v>1.0219249492092849E-2</c:v>
                </c:pt>
                <c:pt idx="7">
                  <c:v>6.557509811103733E-2</c:v>
                </c:pt>
                <c:pt idx="8">
                  <c:v>4.31013563575336E-2</c:v>
                </c:pt>
                <c:pt idx="9">
                  <c:v>1.3766317284069091E-2</c:v>
                </c:pt>
                <c:pt idx="10">
                  <c:v>0.17582084116760341</c:v>
                </c:pt>
                <c:pt idx="11">
                  <c:v>9.4303561908402313E-6</c:v>
                </c:pt>
                <c:pt idx="12">
                  <c:v>1.5471404182700743E-2</c:v>
                </c:pt>
                <c:pt idx="13">
                  <c:v>3.9618474094470252E-2</c:v>
                </c:pt>
                <c:pt idx="14">
                  <c:v>6.0374774873042839E-2</c:v>
                </c:pt>
                <c:pt idx="15">
                  <c:v>0</c:v>
                </c:pt>
                <c:pt idx="16">
                  <c:v>5.4314872424148099E-2</c:v>
                </c:pt>
                <c:pt idx="17">
                  <c:v>0</c:v>
                </c:pt>
                <c:pt idx="18">
                  <c:v>1.3717804618760765E-5</c:v>
                </c:pt>
                <c:pt idx="19">
                  <c:v>0</c:v>
                </c:pt>
                <c:pt idx="20">
                  <c:v>0</c:v>
                </c:pt>
                <c:pt idx="21">
                  <c:v>2.4075682213673098E-2</c:v>
                </c:pt>
              </c:numCache>
            </c:numRef>
          </c:val>
          <c:extLst>
            <c:ext xmlns:c16="http://schemas.microsoft.com/office/drawing/2014/chart" uri="{C3380CC4-5D6E-409C-BE32-E72D297353CC}">
              <c16:uniqueId val="{00000008-CE8C-4681-A726-6884381ECB74}"/>
            </c:ext>
          </c:extLst>
        </c:ser>
        <c:ser>
          <c:idx val="7"/>
          <c:order val="5"/>
          <c:tx>
            <c:strRef>
              <c:f>Aggregated!$Z$986</c:f>
              <c:strCache>
                <c:ptCount val="1"/>
                <c:pt idx="0">
                  <c:v>7</c:v>
                </c:pt>
              </c:strCache>
            </c:strRef>
          </c:tx>
          <c:spPr>
            <a:solidFill>
              <a:schemeClr val="accent1">
                <a:shade val="90000"/>
              </a:schemeClr>
            </a:solidFill>
            <a:ln>
              <a:noFill/>
            </a:ln>
            <a:effectLst/>
          </c:spPr>
          <c:invertIfNegative val="0"/>
          <c:cat>
            <c:strRef>
              <c:f>Aggregated!$R$987:$R$1008</c:f>
              <c:strCache>
                <c:ptCount val="22"/>
                <c:pt idx="0">
                  <c:v>Rotterdam</c:v>
                </c:pt>
                <c:pt idx="1">
                  <c:v>Budapest</c:v>
                </c:pt>
                <c:pt idx="2">
                  <c:v>Milan</c:v>
                </c:pt>
                <c:pt idx="3">
                  <c:v>Rome</c:v>
                </c:pt>
                <c:pt idx="4">
                  <c:v>Hamburg</c:v>
                </c:pt>
                <c:pt idx="5">
                  <c:v>Berlin</c:v>
                </c:pt>
                <c:pt idx="6">
                  <c:v>Madrid</c:v>
                </c:pt>
                <c:pt idx="7">
                  <c:v>Barcelona</c:v>
                </c:pt>
                <c:pt idx="8">
                  <c:v>Bucharest</c:v>
                </c:pt>
                <c:pt idx="9">
                  <c:v>Lisbon</c:v>
                </c:pt>
                <c:pt idx="10">
                  <c:v>Stockholm</c:v>
                </c:pt>
                <c:pt idx="11">
                  <c:v>London</c:v>
                </c:pt>
                <c:pt idx="12">
                  <c:v>Prague</c:v>
                </c:pt>
                <c:pt idx="13">
                  <c:v>Sofia</c:v>
                </c:pt>
                <c:pt idx="14">
                  <c:v>Paris</c:v>
                </c:pt>
                <c:pt idx="15">
                  <c:v>Brussels</c:v>
                </c:pt>
                <c:pt idx="16">
                  <c:v>Amsterdam</c:v>
                </c:pt>
                <c:pt idx="17">
                  <c:v>Bremen</c:v>
                </c:pt>
                <c:pt idx="18">
                  <c:v>Munich</c:v>
                </c:pt>
                <c:pt idx="19">
                  <c:v>Goteborg</c:v>
                </c:pt>
                <c:pt idx="20">
                  <c:v>Antwerp</c:v>
                </c:pt>
                <c:pt idx="21">
                  <c:v>AGGREGATED</c:v>
                </c:pt>
              </c:strCache>
            </c:strRef>
          </c:cat>
          <c:val>
            <c:numRef>
              <c:f>Aggregated!$Z$987:$Z$1008</c:f>
              <c:numCache>
                <c:formatCode>0.0%</c:formatCode>
                <c:ptCount val="22"/>
                <c:pt idx="0">
                  <c:v>9.7019845381004305E-2</c:v>
                </c:pt>
                <c:pt idx="1">
                  <c:v>9.7742164153240491E-4</c:v>
                </c:pt>
                <c:pt idx="2">
                  <c:v>6.0968264336529682E-3</c:v>
                </c:pt>
                <c:pt idx="3">
                  <c:v>8.4464499473813889E-2</c:v>
                </c:pt>
                <c:pt idx="4">
                  <c:v>0</c:v>
                </c:pt>
                <c:pt idx="5">
                  <c:v>2.1718157600678703E-3</c:v>
                </c:pt>
                <c:pt idx="6">
                  <c:v>1.5603864951744682E-2</c:v>
                </c:pt>
                <c:pt idx="7">
                  <c:v>5.087638785160304E-4</c:v>
                </c:pt>
                <c:pt idx="8">
                  <c:v>8.2434322538265367E-2</c:v>
                </c:pt>
                <c:pt idx="9">
                  <c:v>2.0611117766488582E-4</c:v>
                </c:pt>
                <c:pt idx="10">
                  <c:v>7.6368107955298858E-2</c:v>
                </c:pt>
                <c:pt idx="11">
                  <c:v>7.2499792532163806E-2</c:v>
                </c:pt>
                <c:pt idx="12">
                  <c:v>8.7766082658424453E-3</c:v>
                </c:pt>
                <c:pt idx="13">
                  <c:v>4.3783493165940202E-3</c:v>
                </c:pt>
                <c:pt idx="14">
                  <c:v>5.2392863324004916E-4</c:v>
                </c:pt>
                <c:pt idx="15">
                  <c:v>1.1306732540049388E-3</c:v>
                </c:pt>
                <c:pt idx="16">
                  <c:v>0.12819659329923153</c:v>
                </c:pt>
                <c:pt idx="17">
                  <c:v>3.6170745995864504E-3</c:v>
                </c:pt>
                <c:pt idx="18">
                  <c:v>1.1134581671072049E-3</c:v>
                </c:pt>
                <c:pt idx="19">
                  <c:v>3.9747948101300232E-3</c:v>
                </c:pt>
                <c:pt idx="20">
                  <c:v>0</c:v>
                </c:pt>
                <c:pt idx="21">
                  <c:v>1.9727193356837255E-2</c:v>
                </c:pt>
              </c:numCache>
            </c:numRef>
          </c:val>
          <c:extLst>
            <c:ext xmlns:c16="http://schemas.microsoft.com/office/drawing/2014/chart" uri="{C3380CC4-5D6E-409C-BE32-E72D297353CC}">
              <c16:uniqueId val="{00000007-CE8C-4681-A726-6884381ECB74}"/>
            </c:ext>
          </c:extLst>
        </c:ser>
        <c:ser>
          <c:idx val="6"/>
          <c:order val="6"/>
          <c:tx>
            <c:strRef>
              <c:f>Aggregated!$Y$986</c:f>
              <c:strCache>
                <c:ptCount val="1"/>
                <c:pt idx="0">
                  <c:v>6</c:v>
                </c:pt>
              </c:strCache>
            </c:strRef>
          </c:tx>
          <c:spPr>
            <a:solidFill>
              <a:schemeClr val="accent1"/>
            </a:solidFill>
            <a:ln>
              <a:noFill/>
            </a:ln>
            <a:effectLst/>
          </c:spPr>
          <c:invertIfNegative val="0"/>
          <c:cat>
            <c:strRef>
              <c:f>Aggregated!$R$987:$R$1008</c:f>
              <c:strCache>
                <c:ptCount val="22"/>
                <c:pt idx="0">
                  <c:v>Rotterdam</c:v>
                </c:pt>
                <c:pt idx="1">
                  <c:v>Budapest</c:v>
                </c:pt>
                <c:pt idx="2">
                  <c:v>Milan</c:v>
                </c:pt>
                <c:pt idx="3">
                  <c:v>Rome</c:v>
                </c:pt>
                <c:pt idx="4">
                  <c:v>Hamburg</c:v>
                </c:pt>
                <c:pt idx="5">
                  <c:v>Berlin</c:v>
                </c:pt>
                <c:pt idx="6">
                  <c:v>Madrid</c:v>
                </c:pt>
                <c:pt idx="7">
                  <c:v>Barcelona</c:v>
                </c:pt>
                <c:pt idx="8">
                  <c:v>Bucharest</c:v>
                </c:pt>
                <c:pt idx="9">
                  <c:v>Lisbon</c:v>
                </c:pt>
                <c:pt idx="10">
                  <c:v>Stockholm</c:v>
                </c:pt>
                <c:pt idx="11">
                  <c:v>London</c:v>
                </c:pt>
                <c:pt idx="12">
                  <c:v>Prague</c:v>
                </c:pt>
                <c:pt idx="13">
                  <c:v>Sofia</c:v>
                </c:pt>
                <c:pt idx="14">
                  <c:v>Paris</c:v>
                </c:pt>
                <c:pt idx="15">
                  <c:v>Brussels</c:v>
                </c:pt>
                <c:pt idx="16">
                  <c:v>Amsterdam</c:v>
                </c:pt>
                <c:pt idx="17">
                  <c:v>Bremen</c:v>
                </c:pt>
                <c:pt idx="18">
                  <c:v>Munich</c:v>
                </c:pt>
                <c:pt idx="19">
                  <c:v>Goteborg</c:v>
                </c:pt>
                <c:pt idx="20">
                  <c:v>Antwerp</c:v>
                </c:pt>
                <c:pt idx="21">
                  <c:v>AGGREGATED</c:v>
                </c:pt>
              </c:strCache>
            </c:strRef>
          </c:cat>
          <c:val>
            <c:numRef>
              <c:f>Aggregated!$Y$987:$Y$1008</c:f>
              <c:numCache>
                <c:formatCode>0.0%</c:formatCode>
                <c:ptCount val="22"/>
                <c:pt idx="0">
                  <c:v>0.11107240403829503</c:v>
                </c:pt>
                <c:pt idx="1">
                  <c:v>1.513781767323312E-2</c:v>
                </c:pt>
                <c:pt idx="2">
                  <c:v>0.16568351085660082</c:v>
                </c:pt>
                <c:pt idx="3">
                  <c:v>2.601299308948133E-2</c:v>
                </c:pt>
                <c:pt idx="4">
                  <c:v>4.996780823954167E-4</c:v>
                </c:pt>
                <c:pt idx="5">
                  <c:v>1.8989226275923886E-2</c:v>
                </c:pt>
                <c:pt idx="6">
                  <c:v>9.4584379801900501E-2</c:v>
                </c:pt>
                <c:pt idx="7">
                  <c:v>8.0802140090469043E-2</c:v>
                </c:pt>
                <c:pt idx="8">
                  <c:v>6.2952356088797179E-2</c:v>
                </c:pt>
                <c:pt idx="9">
                  <c:v>1.3711081534223414E-2</c:v>
                </c:pt>
                <c:pt idx="10">
                  <c:v>0</c:v>
                </c:pt>
                <c:pt idx="11">
                  <c:v>1.9564845643929869E-3</c:v>
                </c:pt>
                <c:pt idx="12">
                  <c:v>4.114781342543743E-3</c:v>
                </c:pt>
                <c:pt idx="13">
                  <c:v>2.9053547669278184E-2</c:v>
                </c:pt>
                <c:pt idx="14">
                  <c:v>3.5137728696338626E-4</c:v>
                </c:pt>
                <c:pt idx="15">
                  <c:v>3.2934896641658148E-2</c:v>
                </c:pt>
                <c:pt idx="16">
                  <c:v>0.72144319676422797</c:v>
                </c:pt>
                <c:pt idx="17">
                  <c:v>0</c:v>
                </c:pt>
                <c:pt idx="18">
                  <c:v>1.166458775861508E-4</c:v>
                </c:pt>
                <c:pt idx="19">
                  <c:v>0.10694515184206339</c:v>
                </c:pt>
                <c:pt idx="20">
                  <c:v>4.8219640462305806E-2</c:v>
                </c:pt>
                <c:pt idx="21">
                  <c:v>3.9134796404074072E-2</c:v>
                </c:pt>
              </c:numCache>
            </c:numRef>
          </c:val>
          <c:extLst>
            <c:ext xmlns:c16="http://schemas.microsoft.com/office/drawing/2014/chart" uri="{C3380CC4-5D6E-409C-BE32-E72D297353CC}">
              <c16:uniqueId val="{00000006-CE8C-4681-A726-6884381ECB74}"/>
            </c:ext>
          </c:extLst>
        </c:ser>
        <c:ser>
          <c:idx val="5"/>
          <c:order val="7"/>
          <c:tx>
            <c:strRef>
              <c:f>Aggregated!$X$986</c:f>
              <c:strCache>
                <c:ptCount val="1"/>
                <c:pt idx="0">
                  <c:v>5</c:v>
                </c:pt>
              </c:strCache>
            </c:strRef>
          </c:tx>
          <c:spPr>
            <a:solidFill>
              <a:schemeClr val="accent1">
                <a:tint val="90000"/>
              </a:schemeClr>
            </a:solidFill>
            <a:ln>
              <a:noFill/>
            </a:ln>
            <a:effectLst/>
          </c:spPr>
          <c:invertIfNegative val="0"/>
          <c:cat>
            <c:strRef>
              <c:f>Aggregated!$R$987:$R$1008</c:f>
              <c:strCache>
                <c:ptCount val="22"/>
                <c:pt idx="0">
                  <c:v>Rotterdam</c:v>
                </c:pt>
                <c:pt idx="1">
                  <c:v>Budapest</c:v>
                </c:pt>
                <c:pt idx="2">
                  <c:v>Milan</c:v>
                </c:pt>
                <c:pt idx="3">
                  <c:v>Rome</c:v>
                </c:pt>
                <c:pt idx="4">
                  <c:v>Hamburg</c:v>
                </c:pt>
                <c:pt idx="5">
                  <c:v>Berlin</c:v>
                </c:pt>
                <c:pt idx="6">
                  <c:v>Madrid</c:v>
                </c:pt>
                <c:pt idx="7">
                  <c:v>Barcelona</c:v>
                </c:pt>
                <c:pt idx="8">
                  <c:v>Bucharest</c:v>
                </c:pt>
                <c:pt idx="9">
                  <c:v>Lisbon</c:v>
                </c:pt>
                <c:pt idx="10">
                  <c:v>Stockholm</c:v>
                </c:pt>
                <c:pt idx="11">
                  <c:v>London</c:v>
                </c:pt>
                <c:pt idx="12">
                  <c:v>Prague</c:v>
                </c:pt>
                <c:pt idx="13">
                  <c:v>Sofia</c:v>
                </c:pt>
                <c:pt idx="14">
                  <c:v>Paris</c:v>
                </c:pt>
                <c:pt idx="15">
                  <c:v>Brussels</c:v>
                </c:pt>
                <c:pt idx="16">
                  <c:v>Amsterdam</c:v>
                </c:pt>
                <c:pt idx="17">
                  <c:v>Bremen</c:v>
                </c:pt>
                <c:pt idx="18">
                  <c:v>Munich</c:v>
                </c:pt>
                <c:pt idx="19">
                  <c:v>Goteborg</c:v>
                </c:pt>
                <c:pt idx="20">
                  <c:v>Antwerp</c:v>
                </c:pt>
                <c:pt idx="21">
                  <c:v>AGGREGATED</c:v>
                </c:pt>
              </c:strCache>
            </c:strRef>
          </c:cat>
          <c:val>
            <c:numRef>
              <c:f>Aggregated!$X$987:$X$1008</c:f>
              <c:numCache>
                <c:formatCode>0.0%</c:formatCode>
                <c:ptCount val="22"/>
                <c:pt idx="0">
                  <c:v>0.10394059435151594</c:v>
                </c:pt>
                <c:pt idx="1">
                  <c:v>6.0519504489582682E-2</c:v>
                </c:pt>
                <c:pt idx="2">
                  <c:v>0.31429530702641828</c:v>
                </c:pt>
                <c:pt idx="3">
                  <c:v>0.21493583054557575</c:v>
                </c:pt>
                <c:pt idx="4">
                  <c:v>1.2996377084063593E-2</c:v>
                </c:pt>
                <c:pt idx="5">
                  <c:v>0.13848144046216501</c:v>
                </c:pt>
                <c:pt idx="6">
                  <c:v>8.149080381118734E-2</c:v>
                </c:pt>
                <c:pt idx="7">
                  <c:v>7.1881598174231676E-2</c:v>
                </c:pt>
                <c:pt idx="8">
                  <c:v>5.2990995485673618E-2</c:v>
                </c:pt>
                <c:pt idx="9">
                  <c:v>0.51697252241365299</c:v>
                </c:pt>
                <c:pt idx="10">
                  <c:v>0.21422963650750457</c:v>
                </c:pt>
                <c:pt idx="11">
                  <c:v>0.25825219035739794</c:v>
                </c:pt>
                <c:pt idx="12">
                  <c:v>1.3374732599588549E-2</c:v>
                </c:pt>
                <c:pt idx="13">
                  <c:v>6.2526078987554967E-2</c:v>
                </c:pt>
                <c:pt idx="14">
                  <c:v>0.28353158782357485</c:v>
                </c:pt>
                <c:pt idx="15">
                  <c:v>0.17289205489364806</c:v>
                </c:pt>
                <c:pt idx="16">
                  <c:v>3.4289215112983931E-3</c:v>
                </c:pt>
                <c:pt idx="17">
                  <c:v>0.12982283583682369</c:v>
                </c:pt>
                <c:pt idx="18">
                  <c:v>0.10779522130744904</c:v>
                </c:pt>
                <c:pt idx="19">
                  <c:v>4.4560479934193081E-3</c:v>
                </c:pt>
                <c:pt idx="20">
                  <c:v>0</c:v>
                </c:pt>
                <c:pt idx="21">
                  <c:v>0.16583389278989713</c:v>
                </c:pt>
              </c:numCache>
            </c:numRef>
          </c:val>
          <c:extLst>
            <c:ext xmlns:c16="http://schemas.microsoft.com/office/drawing/2014/chart" uri="{C3380CC4-5D6E-409C-BE32-E72D297353CC}">
              <c16:uniqueId val="{00000005-CE8C-4681-A726-6884381ECB74}"/>
            </c:ext>
          </c:extLst>
        </c:ser>
        <c:ser>
          <c:idx val="4"/>
          <c:order val="8"/>
          <c:tx>
            <c:strRef>
              <c:f>Aggregated!$W$986</c:f>
              <c:strCache>
                <c:ptCount val="1"/>
                <c:pt idx="0">
                  <c:v>4</c:v>
                </c:pt>
              </c:strCache>
            </c:strRef>
          </c:tx>
          <c:spPr>
            <a:solidFill>
              <a:schemeClr val="accent1">
                <a:tint val="80000"/>
              </a:schemeClr>
            </a:solidFill>
            <a:ln>
              <a:noFill/>
            </a:ln>
            <a:effectLst/>
          </c:spPr>
          <c:invertIfNegative val="0"/>
          <c:cat>
            <c:strRef>
              <c:f>Aggregated!$R$987:$R$1008</c:f>
              <c:strCache>
                <c:ptCount val="22"/>
                <c:pt idx="0">
                  <c:v>Rotterdam</c:v>
                </c:pt>
                <c:pt idx="1">
                  <c:v>Budapest</c:v>
                </c:pt>
                <c:pt idx="2">
                  <c:v>Milan</c:v>
                </c:pt>
                <c:pt idx="3">
                  <c:v>Rome</c:v>
                </c:pt>
                <c:pt idx="4">
                  <c:v>Hamburg</c:v>
                </c:pt>
                <c:pt idx="5">
                  <c:v>Berlin</c:v>
                </c:pt>
                <c:pt idx="6">
                  <c:v>Madrid</c:v>
                </c:pt>
                <c:pt idx="7">
                  <c:v>Barcelona</c:v>
                </c:pt>
                <c:pt idx="8">
                  <c:v>Bucharest</c:v>
                </c:pt>
                <c:pt idx="9">
                  <c:v>Lisbon</c:v>
                </c:pt>
                <c:pt idx="10">
                  <c:v>Stockholm</c:v>
                </c:pt>
                <c:pt idx="11">
                  <c:v>London</c:v>
                </c:pt>
                <c:pt idx="12">
                  <c:v>Prague</c:v>
                </c:pt>
                <c:pt idx="13">
                  <c:v>Sofia</c:v>
                </c:pt>
                <c:pt idx="14">
                  <c:v>Paris</c:v>
                </c:pt>
                <c:pt idx="15">
                  <c:v>Brussels</c:v>
                </c:pt>
                <c:pt idx="16">
                  <c:v>Amsterdam</c:v>
                </c:pt>
                <c:pt idx="17">
                  <c:v>Bremen</c:v>
                </c:pt>
                <c:pt idx="18">
                  <c:v>Munich</c:v>
                </c:pt>
                <c:pt idx="19">
                  <c:v>Goteborg</c:v>
                </c:pt>
                <c:pt idx="20">
                  <c:v>Antwerp</c:v>
                </c:pt>
                <c:pt idx="21">
                  <c:v>AGGREGATED</c:v>
                </c:pt>
              </c:strCache>
            </c:strRef>
          </c:cat>
          <c:val>
            <c:numRef>
              <c:f>Aggregated!$W$987:$W$1008</c:f>
              <c:numCache>
                <c:formatCode>0.0%</c:formatCode>
                <c:ptCount val="22"/>
                <c:pt idx="0">
                  <c:v>0.30870466591698503</c:v>
                </c:pt>
                <c:pt idx="1">
                  <c:v>6.0993146726708587E-2</c:v>
                </c:pt>
                <c:pt idx="2">
                  <c:v>4.0241997757629287E-2</c:v>
                </c:pt>
                <c:pt idx="3">
                  <c:v>0.15921915946677886</c:v>
                </c:pt>
                <c:pt idx="4">
                  <c:v>0.15777335451635283</c:v>
                </c:pt>
                <c:pt idx="5">
                  <c:v>8.3072365297100978E-2</c:v>
                </c:pt>
                <c:pt idx="6">
                  <c:v>0.6351630523294739</c:v>
                </c:pt>
                <c:pt idx="7">
                  <c:v>7.8900798159861049E-2</c:v>
                </c:pt>
                <c:pt idx="8">
                  <c:v>5.8221295004266954E-2</c:v>
                </c:pt>
                <c:pt idx="9">
                  <c:v>0.11770491095085053</c:v>
                </c:pt>
                <c:pt idx="10">
                  <c:v>4.9978702072642822E-2</c:v>
                </c:pt>
                <c:pt idx="11">
                  <c:v>0.31863309501775416</c:v>
                </c:pt>
                <c:pt idx="12">
                  <c:v>0.11803905867457314</c:v>
                </c:pt>
                <c:pt idx="13">
                  <c:v>6.7224423671835096E-3</c:v>
                </c:pt>
                <c:pt idx="14">
                  <c:v>3.4013415496971948E-2</c:v>
                </c:pt>
                <c:pt idx="15">
                  <c:v>8.0186270342359783E-2</c:v>
                </c:pt>
                <c:pt idx="16">
                  <c:v>1.6092046053614063E-2</c:v>
                </c:pt>
                <c:pt idx="17">
                  <c:v>1.7444849370922152E-2</c:v>
                </c:pt>
                <c:pt idx="18">
                  <c:v>0.32795796853975612</c:v>
                </c:pt>
                <c:pt idx="19">
                  <c:v>0.12681734347351614</c:v>
                </c:pt>
                <c:pt idx="20">
                  <c:v>3.5426367102150295E-2</c:v>
                </c:pt>
                <c:pt idx="21">
                  <c:v>0.16823502781964911</c:v>
                </c:pt>
              </c:numCache>
            </c:numRef>
          </c:val>
          <c:extLst>
            <c:ext xmlns:c16="http://schemas.microsoft.com/office/drawing/2014/chart" uri="{C3380CC4-5D6E-409C-BE32-E72D297353CC}">
              <c16:uniqueId val="{00000004-CE8C-4681-A726-6884381ECB74}"/>
            </c:ext>
          </c:extLst>
        </c:ser>
        <c:ser>
          <c:idx val="3"/>
          <c:order val="9"/>
          <c:tx>
            <c:strRef>
              <c:f>Aggregated!$V$986</c:f>
              <c:strCache>
                <c:ptCount val="1"/>
                <c:pt idx="0">
                  <c:v>3</c:v>
                </c:pt>
              </c:strCache>
            </c:strRef>
          </c:tx>
          <c:spPr>
            <a:solidFill>
              <a:schemeClr val="accent1">
                <a:tint val="70000"/>
              </a:schemeClr>
            </a:solidFill>
            <a:ln>
              <a:noFill/>
            </a:ln>
            <a:effectLst/>
          </c:spPr>
          <c:invertIfNegative val="0"/>
          <c:cat>
            <c:strRef>
              <c:f>Aggregated!$R$987:$R$1008</c:f>
              <c:strCache>
                <c:ptCount val="22"/>
                <c:pt idx="0">
                  <c:v>Rotterdam</c:v>
                </c:pt>
                <c:pt idx="1">
                  <c:v>Budapest</c:v>
                </c:pt>
                <c:pt idx="2">
                  <c:v>Milan</c:v>
                </c:pt>
                <c:pt idx="3">
                  <c:v>Rome</c:v>
                </c:pt>
                <c:pt idx="4">
                  <c:v>Hamburg</c:v>
                </c:pt>
                <c:pt idx="5">
                  <c:v>Berlin</c:v>
                </c:pt>
                <c:pt idx="6">
                  <c:v>Madrid</c:v>
                </c:pt>
                <c:pt idx="7">
                  <c:v>Barcelona</c:v>
                </c:pt>
                <c:pt idx="8">
                  <c:v>Bucharest</c:v>
                </c:pt>
                <c:pt idx="9">
                  <c:v>Lisbon</c:v>
                </c:pt>
                <c:pt idx="10">
                  <c:v>Stockholm</c:v>
                </c:pt>
                <c:pt idx="11">
                  <c:v>London</c:v>
                </c:pt>
                <c:pt idx="12">
                  <c:v>Prague</c:v>
                </c:pt>
                <c:pt idx="13">
                  <c:v>Sofia</c:v>
                </c:pt>
                <c:pt idx="14">
                  <c:v>Paris</c:v>
                </c:pt>
                <c:pt idx="15">
                  <c:v>Brussels</c:v>
                </c:pt>
                <c:pt idx="16">
                  <c:v>Amsterdam</c:v>
                </c:pt>
                <c:pt idx="17">
                  <c:v>Bremen</c:v>
                </c:pt>
                <c:pt idx="18">
                  <c:v>Munich</c:v>
                </c:pt>
                <c:pt idx="19">
                  <c:v>Goteborg</c:v>
                </c:pt>
                <c:pt idx="20">
                  <c:v>Antwerp</c:v>
                </c:pt>
                <c:pt idx="21">
                  <c:v>AGGREGATED</c:v>
                </c:pt>
              </c:strCache>
            </c:strRef>
          </c:cat>
          <c:val>
            <c:numRef>
              <c:f>Aggregated!$V$987:$V$1008</c:f>
              <c:numCache>
                <c:formatCode>0.0%</c:formatCode>
                <c:ptCount val="22"/>
                <c:pt idx="0">
                  <c:v>0.12663642976046877</c:v>
                </c:pt>
                <c:pt idx="1">
                  <c:v>4.5866935935468665E-2</c:v>
                </c:pt>
                <c:pt idx="2">
                  <c:v>0.17261022649229663</c:v>
                </c:pt>
                <c:pt idx="3">
                  <c:v>5.3436606654155873E-2</c:v>
                </c:pt>
                <c:pt idx="4">
                  <c:v>0.13463026445212672</c:v>
                </c:pt>
                <c:pt idx="5">
                  <c:v>0.14630470690606612</c:v>
                </c:pt>
                <c:pt idx="6">
                  <c:v>7.6412384936999048E-2</c:v>
                </c:pt>
                <c:pt idx="7">
                  <c:v>4.5363148514222601E-2</c:v>
                </c:pt>
                <c:pt idx="8">
                  <c:v>6.7481910503796261E-2</c:v>
                </c:pt>
                <c:pt idx="9">
                  <c:v>7.2920140033536626E-2</c:v>
                </c:pt>
                <c:pt idx="10">
                  <c:v>7.9181241413980516E-2</c:v>
                </c:pt>
                <c:pt idx="11">
                  <c:v>0.11249688798245702</c:v>
                </c:pt>
                <c:pt idx="12">
                  <c:v>0.77355097570707887</c:v>
                </c:pt>
                <c:pt idx="13">
                  <c:v>4.9980228857639392E-3</c:v>
                </c:pt>
                <c:pt idx="14">
                  <c:v>4.9476221643296077E-2</c:v>
                </c:pt>
                <c:pt idx="15">
                  <c:v>0.12408223655784295</c:v>
                </c:pt>
                <c:pt idx="16">
                  <c:v>1.8104957474716032E-2</c:v>
                </c:pt>
                <c:pt idx="17">
                  <c:v>1.8176372566400183E-2</c:v>
                </c:pt>
                <c:pt idx="18">
                  <c:v>0.45257293303538321</c:v>
                </c:pt>
                <c:pt idx="19">
                  <c:v>4.7345509930080149E-3</c:v>
                </c:pt>
                <c:pt idx="20">
                  <c:v>0.10548046351129395</c:v>
                </c:pt>
                <c:pt idx="21">
                  <c:v>0.16357359423510959</c:v>
                </c:pt>
              </c:numCache>
            </c:numRef>
          </c:val>
          <c:extLst>
            <c:ext xmlns:c16="http://schemas.microsoft.com/office/drawing/2014/chart" uri="{C3380CC4-5D6E-409C-BE32-E72D297353CC}">
              <c16:uniqueId val="{00000003-CE8C-4681-A726-6884381ECB74}"/>
            </c:ext>
          </c:extLst>
        </c:ser>
        <c:ser>
          <c:idx val="2"/>
          <c:order val="10"/>
          <c:tx>
            <c:strRef>
              <c:f>Aggregated!$U$986</c:f>
              <c:strCache>
                <c:ptCount val="1"/>
                <c:pt idx="0">
                  <c:v>2</c:v>
                </c:pt>
              </c:strCache>
            </c:strRef>
          </c:tx>
          <c:spPr>
            <a:solidFill>
              <a:schemeClr val="accent1">
                <a:tint val="60000"/>
              </a:schemeClr>
            </a:solidFill>
            <a:ln>
              <a:noFill/>
            </a:ln>
            <a:effectLst/>
          </c:spPr>
          <c:invertIfNegative val="0"/>
          <c:cat>
            <c:strRef>
              <c:f>Aggregated!$R$987:$R$1008</c:f>
              <c:strCache>
                <c:ptCount val="22"/>
                <c:pt idx="0">
                  <c:v>Rotterdam</c:v>
                </c:pt>
                <c:pt idx="1">
                  <c:v>Budapest</c:v>
                </c:pt>
                <c:pt idx="2">
                  <c:v>Milan</c:v>
                </c:pt>
                <c:pt idx="3">
                  <c:v>Rome</c:v>
                </c:pt>
                <c:pt idx="4">
                  <c:v>Hamburg</c:v>
                </c:pt>
                <c:pt idx="5">
                  <c:v>Berlin</c:v>
                </c:pt>
                <c:pt idx="6">
                  <c:v>Madrid</c:v>
                </c:pt>
                <c:pt idx="7">
                  <c:v>Barcelona</c:v>
                </c:pt>
                <c:pt idx="8">
                  <c:v>Bucharest</c:v>
                </c:pt>
                <c:pt idx="9">
                  <c:v>Lisbon</c:v>
                </c:pt>
                <c:pt idx="10">
                  <c:v>Stockholm</c:v>
                </c:pt>
                <c:pt idx="11">
                  <c:v>London</c:v>
                </c:pt>
                <c:pt idx="12">
                  <c:v>Prague</c:v>
                </c:pt>
                <c:pt idx="13">
                  <c:v>Sofia</c:v>
                </c:pt>
                <c:pt idx="14">
                  <c:v>Paris</c:v>
                </c:pt>
                <c:pt idx="15">
                  <c:v>Brussels</c:v>
                </c:pt>
                <c:pt idx="16">
                  <c:v>Amsterdam</c:v>
                </c:pt>
                <c:pt idx="17">
                  <c:v>Bremen</c:v>
                </c:pt>
                <c:pt idx="18">
                  <c:v>Munich</c:v>
                </c:pt>
                <c:pt idx="19">
                  <c:v>Goteborg</c:v>
                </c:pt>
                <c:pt idx="20">
                  <c:v>Antwerp</c:v>
                </c:pt>
                <c:pt idx="21">
                  <c:v>AGGREGATED</c:v>
                </c:pt>
              </c:strCache>
            </c:strRef>
          </c:cat>
          <c:val>
            <c:numRef>
              <c:f>Aggregated!$U$987:$U$1008</c:f>
              <c:numCache>
                <c:formatCode>0.0%</c:formatCode>
                <c:ptCount val="22"/>
                <c:pt idx="0">
                  <c:v>0.16272100383200019</c:v>
                </c:pt>
                <c:pt idx="1">
                  <c:v>0.1749934981097887</c:v>
                </c:pt>
                <c:pt idx="2">
                  <c:v>0.13589934241672375</c:v>
                </c:pt>
                <c:pt idx="3">
                  <c:v>4.3645337769782709E-2</c:v>
                </c:pt>
                <c:pt idx="4">
                  <c:v>0.57871278928550274</c:v>
                </c:pt>
                <c:pt idx="5">
                  <c:v>0.46424401507742802</c:v>
                </c:pt>
                <c:pt idx="6">
                  <c:v>3.4851050281276247E-2</c:v>
                </c:pt>
                <c:pt idx="7">
                  <c:v>4.5898785561706401E-2</c:v>
                </c:pt>
                <c:pt idx="8">
                  <c:v>3.9549974767844637E-2</c:v>
                </c:pt>
                <c:pt idx="9">
                  <c:v>8.3341114357044874E-2</c:v>
                </c:pt>
                <c:pt idx="10">
                  <c:v>0.22679488455774505</c:v>
                </c:pt>
                <c:pt idx="11">
                  <c:v>0.18012027476285797</c:v>
                </c:pt>
                <c:pt idx="12">
                  <c:v>3.08454364228429E-2</c:v>
                </c:pt>
                <c:pt idx="13">
                  <c:v>0.1829357644854411</c:v>
                </c:pt>
                <c:pt idx="14">
                  <c:v>0.40741477982344687</c:v>
                </c:pt>
                <c:pt idx="15">
                  <c:v>0.5075572046634349</c:v>
                </c:pt>
                <c:pt idx="16">
                  <c:v>1.6305707042446117E-3</c:v>
                </c:pt>
                <c:pt idx="17">
                  <c:v>0.82430756419369233</c:v>
                </c:pt>
                <c:pt idx="18">
                  <c:v>9.1373441429693128E-2</c:v>
                </c:pt>
                <c:pt idx="19">
                  <c:v>0.72589021812800525</c:v>
                </c:pt>
                <c:pt idx="20">
                  <c:v>0.60473456594789265</c:v>
                </c:pt>
                <c:pt idx="21">
                  <c:v>0.2180606796552948</c:v>
                </c:pt>
              </c:numCache>
            </c:numRef>
          </c:val>
          <c:extLst>
            <c:ext xmlns:c16="http://schemas.microsoft.com/office/drawing/2014/chart" uri="{C3380CC4-5D6E-409C-BE32-E72D297353CC}">
              <c16:uniqueId val="{00000002-CE8C-4681-A726-6884381ECB74}"/>
            </c:ext>
          </c:extLst>
        </c:ser>
        <c:ser>
          <c:idx val="1"/>
          <c:order val="11"/>
          <c:tx>
            <c:strRef>
              <c:f>Aggregated!$T$986</c:f>
              <c:strCache>
                <c:ptCount val="1"/>
                <c:pt idx="0">
                  <c:v>1</c:v>
                </c:pt>
              </c:strCache>
            </c:strRef>
          </c:tx>
          <c:spPr>
            <a:solidFill>
              <a:schemeClr val="accent1">
                <a:tint val="50000"/>
              </a:schemeClr>
            </a:solidFill>
            <a:ln>
              <a:noFill/>
            </a:ln>
            <a:effectLst/>
          </c:spPr>
          <c:invertIfNegative val="0"/>
          <c:cat>
            <c:strRef>
              <c:f>Aggregated!$R$987:$R$1008</c:f>
              <c:strCache>
                <c:ptCount val="22"/>
                <c:pt idx="0">
                  <c:v>Rotterdam</c:v>
                </c:pt>
                <c:pt idx="1">
                  <c:v>Budapest</c:v>
                </c:pt>
                <c:pt idx="2">
                  <c:v>Milan</c:v>
                </c:pt>
                <c:pt idx="3">
                  <c:v>Rome</c:v>
                </c:pt>
                <c:pt idx="4">
                  <c:v>Hamburg</c:v>
                </c:pt>
                <c:pt idx="5">
                  <c:v>Berlin</c:v>
                </c:pt>
                <c:pt idx="6">
                  <c:v>Madrid</c:v>
                </c:pt>
                <c:pt idx="7">
                  <c:v>Barcelona</c:v>
                </c:pt>
                <c:pt idx="8">
                  <c:v>Bucharest</c:v>
                </c:pt>
                <c:pt idx="9">
                  <c:v>Lisbon</c:v>
                </c:pt>
                <c:pt idx="10">
                  <c:v>Stockholm</c:v>
                </c:pt>
                <c:pt idx="11">
                  <c:v>London</c:v>
                </c:pt>
                <c:pt idx="12">
                  <c:v>Prague</c:v>
                </c:pt>
                <c:pt idx="13">
                  <c:v>Sofia</c:v>
                </c:pt>
                <c:pt idx="14">
                  <c:v>Paris</c:v>
                </c:pt>
                <c:pt idx="15">
                  <c:v>Brussels</c:v>
                </c:pt>
                <c:pt idx="16">
                  <c:v>Amsterdam</c:v>
                </c:pt>
                <c:pt idx="17">
                  <c:v>Bremen</c:v>
                </c:pt>
                <c:pt idx="18">
                  <c:v>Munich</c:v>
                </c:pt>
                <c:pt idx="19">
                  <c:v>Goteborg</c:v>
                </c:pt>
                <c:pt idx="20">
                  <c:v>Antwerp</c:v>
                </c:pt>
                <c:pt idx="21">
                  <c:v>AGGREGATED</c:v>
                </c:pt>
              </c:strCache>
            </c:strRef>
          </c:cat>
          <c:val>
            <c:numRef>
              <c:f>Aggregated!$T$987:$T$1008</c:f>
              <c:numCache>
                <c:formatCode>0.0%</c:formatCode>
                <c:ptCount val="22"/>
                <c:pt idx="0">
                  <c:v>7.852366433176021E-2</c:v>
                </c:pt>
                <c:pt idx="1">
                  <c:v>1.2600797624930573E-2</c:v>
                </c:pt>
                <c:pt idx="2">
                  <c:v>2.9202897608365159E-2</c:v>
                </c:pt>
                <c:pt idx="3">
                  <c:v>3.6544529278620612E-2</c:v>
                </c:pt>
                <c:pt idx="4">
                  <c:v>3.1133067521249433E-2</c:v>
                </c:pt>
                <c:pt idx="5">
                  <c:v>1.2973698095720703E-2</c:v>
                </c:pt>
                <c:pt idx="6">
                  <c:v>2.9275827238143264E-3</c:v>
                </c:pt>
                <c:pt idx="7">
                  <c:v>1.0704418094432589E-2</c:v>
                </c:pt>
                <c:pt idx="8">
                  <c:v>5.8461565597268075E-2</c:v>
                </c:pt>
                <c:pt idx="9">
                  <c:v>2.7085122705962561E-3</c:v>
                </c:pt>
                <c:pt idx="10">
                  <c:v>0.15792814023144697</c:v>
                </c:pt>
                <c:pt idx="11">
                  <c:v>3.4346740365948113E-2</c:v>
                </c:pt>
                <c:pt idx="12">
                  <c:v>3.1337028514072515E-3</c:v>
                </c:pt>
                <c:pt idx="13">
                  <c:v>1.2028778250067238E-2</c:v>
                </c:pt>
                <c:pt idx="14">
                  <c:v>9.1758225496009985E-3</c:v>
                </c:pt>
                <c:pt idx="15">
                  <c:v>7.0715535800480317E-2</c:v>
                </c:pt>
                <c:pt idx="16">
                  <c:v>1.4169097154125591E-2</c:v>
                </c:pt>
                <c:pt idx="17">
                  <c:v>0</c:v>
                </c:pt>
                <c:pt idx="18">
                  <c:v>6.6063699970804676E-3</c:v>
                </c:pt>
                <c:pt idx="19">
                  <c:v>0</c:v>
                </c:pt>
                <c:pt idx="20">
                  <c:v>0.19890601690701143</c:v>
                </c:pt>
                <c:pt idx="21">
                  <c:v>2.1422021791667325E-2</c:v>
                </c:pt>
              </c:numCache>
            </c:numRef>
          </c:val>
          <c:extLst>
            <c:ext xmlns:c16="http://schemas.microsoft.com/office/drawing/2014/chart" uri="{C3380CC4-5D6E-409C-BE32-E72D297353CC}">
              <c16:uniqueId val="{00000001-CE8C-4681-A726-6884381ECB74}"/>
            </c:ext>
          </c:extLst>
        </c:ser>
        <c:ser>
          <c:idx val="0"/>
          <c:order val="12"/>
          <c:tx>
            <c:strRef>
              <c:f>Aggregated!$S$986</c:f>
              <c:strCache>
                <c:ptCount val="1"/>
                <c:pt idx="0">
                  <c:v>0</c:v>
                </c:pt>
              </c:strCache>
            </c:strRef>
          </c:tx>
          <c:spPr>
            <a:solidFill>
              <a:schemeClr val="accent1">
                <a:tint val="40000"/>
              </a:schemeClr>
            </a:solidFill>
            <a:ln>
              <a:noFill/>
            </a:ln>
            <a:effectLst/>
          </c:spPr>
          <c:invertIfNegative val="0"/>
          <c:cat>
            <c:strRef>
              <c:f>Aggregated!$R$987:$R$1008</c:f>
              <c:strCache>
                <c:ptCount val="22"/>
                <c:pt idx="0">
                  <c:v>Rotterdam</c:v>
                </c:pt>
                <c:pt idx="1">
                  <c:v>Budapest</c:v>
                </c:pt>
                <c:pt idx="2">
                  <c:v>Milan</c:v>
                </c:pt>
                <c:pt idx="3">
                  <c:v>Rome</c:v>
                </c:pt>
                <c:pt idx="4">
                  <c:v>Hamburg</c:v>
                </c:pt>
                <c:pt idx="5">
                  <c:v>Berlin</c:v>
                </c:pt>
                <c:pt idx="6">
                  <c:v>Madrid</c:v>
                </c:pt>
                <c:pt idx="7">
                  <c:v>Barcelona</c:v>
                </c:pt>
                <c:pt idx="8">
                  <c:v>Bucharest</c:v>
                </c:pt>
                <c:pt idx="9">
                  <c:v>Lisbon</c:v>
                </c:pt>
                <c:pt idx="10">
                  <c:v>Stockholm</c:v>
                </c:pt>
                <c:pt idx="11">
                  <c:v>London</c:v>
                </c:pt>
                <c:pt idx="12">
                  <c:v>Prague</c:v>
                </c:pt>
                <c:pt idx="13">
                  <c:v>Sofia</c:v>
                </c:pt>
                <c:pt idx="14">
                  <c:v>Paris</c:v>
                </c:pt>
                <c:pt idx="15">
                  <c:v>Brussels</c:v>
                </c:pt>
                <c:pt idx="16">
                  <c:v>Amsterdam</c:v>
                </c:pt>
                <c:pt idx="17">
                  <c:v>Bremen</c:v>
                </c:pt>
                <c:pt idx="18">
                  <c:v>Munich</c:v>
                </c:pt>
                <c:pt idx="19">
                  <c:v>Goteborg</c:v>
                </c:pt>
                <c:pt idx="20">
                  <c:v>Antwerp</c:v>
                </c:pt>
                <c:pt idx="21">
                  <c:v>AGGREGATED</c:v>
                </c:pt>
              </c:strCache>
            </c:strRef>
          </c:cat>
          <c:val>
            <c:numRef>
              <c:f>Aggregated!$S$987:$S$1008</c:f>
              <c:numCache>
                <c:formatCode>0.0%</c:formatCode>
                <c:ptCount val="22"/>
                <c:pt idx="0">
                  <c:v>0</c:v>
                </c:pt>
                <c:pt idx="1">
                  <c:v>0</c:v>
                </c:pt>
                <c:pt idx="2">
                  <c:v>0</c:v>
                </c:pt>
                <c:pt idx="3">
                  <c:v>0</c:v>
                </c:pt>
                <c:pt idx="4">
                  <c:v>0</c:v>
                </c:pt>
                <c:pt idx="5">
                  <c:v>0</c:v>
                </c:pt>
                <c:pt idx="6">
                  <c:v>9.5529079740743414E-3</c:v>
                </c:pt>
                <c:pt idx="7">
                  <c:v>0</c:v>
                </c:pt>
                <c:pt idx="8">
                  <c:v>2.7388546964182245E-3</c:v>
                </c:pt>
                <c:pt idx="9">
                  <c:v>1.1613998327891106E-4</c:v>
                </c:pt>
                <c:pt idx="10">
                  <c:v>0</c:v>
                </c:pt>
                <c:pt idx="11">
                  <c:v>9.1945972860692261E-3</c:v>
                </c:pt>
                <c:pt idx="12">
                  <c:v>0</c:v>
                </c:pt>
                <c:pt idx="13">
                  <c:v>0</c:v>
                </c:pt>
                <c:pt idx="14">
                  <c:v>0</c:v>
                </c:pt>
                <c:pt idx="15">
                  <c:v>0</c:v>
                </c:pt>
                <c:pt idx="16">
                  <c:v>0</c:v>
                </c:pt>
                <c:pt idx="17">
                  <c:v>0</c:v>
                </c:pt>
                <c:pt idx="18">
                  <c:v>1.004517420037436E-2</c:v>
                </c:pt>
                <c:pt idx="19">
                  <c:v>0</c:v>
                </c:pt>
                <c:pt idx="20">
                  <c:v>0</c:v>
                </c:pt>
                <c:pt idx="21">
                  <c:v>2.5769695705654418E-3</c:v>
                </c:pt>
              </c:numCache>
            </c:numRef>
          </c:val>
          <c:extLst>
            <c:ext xmlns:c16="http://schemas.microsoft.com/office/drawing/2014/chart" uri="{C3380CC4-5D6E-409C-BE32-E72D297353CC}">
              <c16:uniqueId val="{00000000-CE8C-4681-A726-6884381ECB74}"/>
            </c:ext>
          </c:extLst>
        </c:ser>
        <c:dLbls>
          <c:showLegendKey val="0"/>
          <c:showVal val="0"/>
          <c:showCatName val="0"/>
          <c:showSerName val="0"/>
          <c:showPercent val="0"/>
          <c:showBubbleSize val="0"/>
        </c:dLbls>
        <c:gapWidth val="55"/>
        <c:overlap val="100"/>
        <c:axId val="1175182495"/>
        <c:axId val="1175178335"/>
      </c:barChart>
      <c:catAx>
        <c:axId val="11751824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cs-CZ"/>
          </a:p>
        </c:txPr>
        <c:crossAx val="1175178335"/>
        <c:crosses val="autoZero"/>
        <c:auto val="1"/>
        <c:lblAlgn val="ctr"/>
        <c:lblOffset val="100"/>
        <c:noMultiLvlLbl val="0"/>
      </c:catAx>
      <c:valAx>
        <c:axId val="1175178335"/>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cs-CZ"/>
          </a:p>
        </c:txPr>
        <c:crossAx val="1175182495"/>
        <c:crosses val="autoZero"/>
        <c:crossBetween val="between"/>
      </c:valAx>
      <c:spPr>
        <a:noFill/>
        <a:ln>
          <a:noFill/>
        </a:ln>
        <a:effectLst/>
      </c:spPr>
    </c:plotArea>
    <c:legend>
      <c:legendPos val="r"/>
      <c:layout>
        <c:manualLayout>
          <c:xMode val="edge"/>
          <c:yMode val="edge"/>
          <c:x val="0.80354204503051752"/>
          <c:y val="8.1114062011312382E-2"/>
          <c:w val="0.1630262936506387"/>
          <c:h val="0.8381758135737875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cs-CZ"/>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cs-CZ"/>
    </a:p>
  </c:txPr>
  <c:printSettings>
    <c:headerFooter/>
    <c:pageMargins b="0.75" l="0.7" r="0.7" t="0.75" header="0.3" footer="0.3"/>
    <c:pageSetup/>
  </c:printSettings>
</c:chartSpace>
</file>

<file path=xl/charts/chart4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0"/>
          <c:order val="0"/>
          <c:tx>
            <c:strRef>
              <c:f>Aggregated!$O$33</c:f>
              <c:strCache>
                <c:ptCount val="1"/>
                <c:pt idx="0">
                  <c:v>Diesel</c:v>
                </c:pt>
              </c:strCache>
            </c:strRef>
          </c:tx>
          <c:spPr>
            <a:solidFill>
              <a:schemeClr val="accent1"/>
            </a:solidFill>
            <a:ln>
              <a:noFill/>
            </a:ln>
            <a:effectLst/>
          </c:spPr>
          <c:invertIfNegative val="0"/>
          <c:cat>
            <c:strRef>
              <c:f>Aggregated!$N$34:$N$55</c:f>
              <c:strCache>
                <c:ptCount val="22"/>
                <c:pt idx="0">
                  <c:v>Rotterdam</c:v>
                </c:pt>
                <c:pt idx="1">
                  <c:v>Budapest</c:v>
                </c:pt>
                <c:pt idx="2">
                  <c:v>Milan</c:v>
                </c:pt>
                <c:pt idx="3">
                  <c:v>Rome</c:v>
                </c:pt>
                <c:pt idx="4">
                  <c:v>Hamburg</c:v>
                </c:pt>
                <c:pt idx="5">
                  <c:v>Berlin</c:v>
                </c:pt>
                <c:pt idx="6">
                  <c:v>Madrid</c:v>
                </c:pt>
                <c:pt idx="7">
                  <c:v>Barcelona</c:v>
                </c:pt>
                <c:pt idx="8">
                  <c:v>Bucharest</c:v>
                </c:pt>
                <c:pt idx="9">
                  <c:v>Lisbon</c:v>
                </c:pt>
                <c:pt idx="10">
                  <c:v>Stockholm</c:v>
                </c:pt>
                <c:pt idx="11">
                  <c:v>London</c:v>
                </c:pt>
                <c:pt idx="12">
                  <c:v>Prague</c:v>
                </c:pt>
                <c:pt idx="13">
                  <c:v>Sofia</c:v>
                </c:pt>
                <c:pt idx="14">
                  <c:v>Paris</c:v>
                </c:pt>
                <c:pt idx="15">
                  <c:v>Brussels</c:v>
                </c:pt>
                <c:pt idx="16">
                  <c:v>Amsterdam</c:v>
                </c:pt>
                <c:pt idx="17">
                  <c:v>Bremen</c:v>
                </c:pt>
                <c:pt idx="18">
                  <c:v>Munich</c:v>
                </c:pt>
                <c:pt idx="19">
                  <c:v>Goteborg</c:v>
                </c:pt>
                <c:pt idx="20">
                  <c:v>Antwerp</c:v>
                </c:pt>
                <c:pt idx="21">
                  <c:v>AGGREGATED</c:v>
                </c:pt>
              </c:strCache>
            </c:strRef>
          </c:cat>
          <c:val>
            <c:numRef>
              <c:f>Aggregated!$O$34:$O$55</c:f>
              <c:numCache>
                <c:formatCode>0.0%</c:formatCode>
                <c:ptCount val="22"/>
                <c:pt idx="0">
                  <c:v>0.71728971962616828</c:v>
                </c:pt>
                <c:pt idx="1">
                  <c:v>0.92537313432835822</c:v>
                </c:pt>
                <c:pt idx="2">
                  <c:v>0.82695035460992905</c:v>
                </c:pt>
                <c:pt idx="3">
                  <c:v>0.7879213483146067</c:v>
                </c:pt>
                <c:pt idx="4">
                  <c:v>0.96992481203007519</c:v>
                </c:pt>
                <c:pt idx="5">
                  <c:v>0.97644539614561032</c:v>
                </c:pt>
                <c:pt idx="6">
                  <c:v>0.81434058898847628</c:v>
                </c:pt>
                <c:pt idx="7">
                  <c:v>0.8188202247191011</c:v>
                </c:pt>
                <c:pt idx="8">
                  <c:v>0.94233289646133678</c:v>
                </c:pt>
                <c:pt idx="9">
                  <c:v>0.922425952045134</c:v>
                </c:pt>
                <c:pt idx="10">
                  <c:v>0.36180904522613067</c:v>
                </c:pt>
                <c:pt idx="11">
                  <c:v>0.93389592123769338</c:v>
                </c:pt>
                <c:pt idx="12">
                  <c:v>0.87072243346007605</c:v>
                </c:pt>
                <c:pt idx="13">
                  <c:v>0.8923512747875354</c:v>
                </c:pt>
                <c:pt idx="14">
                  <c:v>0.83436341161928307</c:v>
                </c:pt>
                <c:pt idx="15">
                  <c:v>0.85542168674698793</c:v>
                </c:pt>
                <c:pt idx="16">
                  <c:v>0.89964157706093195</c:v>
                </c:pt>
                <c:pt idx="17">
                  <c:v>1</c:v>
                </c:pt>
                <c:pt idx="18">
                  <c:v>0.9550561797752809</c:v>
                </c:pt>
                <c:pt idx="19">
                  <c:v>0.95495495495495497</c:v>
                </c:pt>
                <c:pt idx="20">
                  <c:v>1</c:v>
                </c:pt>
                <c:pt idx="21">
                  <c:v>0.85251644877381871</c:v>
                </c:pt>
              </c:numCache>
            </c:numRef>
          </c:val>
          <c:extLst>
            <c:ext xmlns:c16="http://schemas.microsoft.com/office/drawing/2014/chart" uri="{C3380CC4-5D6E-409C-BE32-E72D297353CC}">
              <c16:uniqueId val="{00000000-6221-4ACD-B818-F3F91354B34E}"/>
            </c:ext>
          </c:extLst>
        </c:ser>
        <c:ser>
          <c:idx val="1"/>
          <c:order val="1"/>
          <c:tx>
            <c:strRef>
              <c:f>Aggregated!$P$33</c:f>
              <c:strCache>
                <c:ptCount val="1"/>
                <c:pt idx="0">
                  <c:v>Petrol</c:v>
                </c:pt>
              </c:strCache>
            </c:strRef>
          </c:tx>
          <c:spPr>
            <a:solidFill>
              <a:schemeClr val="accent2"/>
            </a:solidFill>
            <a:ln>
              <a:noFill/>
            </a:ln>
            <a:effectLst/>
          </c:spPr>
          <c:invertIfNegative val="0"/>
          <c:cat>
            <c:strRef>
              <c:f>Aggregated!$N$34:$N$55</c:f>
              <c:strCache>
                <c:ptCount val="22"/>
                <c:pt idx="0">
                  <c:v>Rotterdam</c:v>
                </c:pt>
                <c:pt idx="1">
                  <c:v>Budapest</c:v>
                </c:pt>
                <c:pt idx="2">
                  <c:v>Milan</c:v>
                </c:pt>
                <c:pt idx="3">
                  <c:v>Rome</c:v>
                </c:pt>
                <c:pt idx="4">
                  <c:v>Hamburg</c:v>
                </c:pt>
                <c:pt idx="5">
                  <c:v>Berlin</c:v>
                </c:pt>
                <c:pt idx="6">
                  <c:v>Madrid</c:v>
                </c:pt>
                <c:pt idx="7">
                  <c:v>Barcelona</c:v>
                </c:pt>
                <c:pt idx="8">
                  <c:v>Bucharest</c:v>
                </c:pt>
                <c:pt idx="9">
                  <c:v>Lisbon</c:v>
                </c:pt>
                <c:pt idx="10">
                  <c:v>Stockholm</c:v>
                </c:pt>
                <c:pt idx="11">
                  <c:v>London</c:v>
                </c:pt>
                <c:pt idx="12">
                  <c:v>Prague</c:v>
                </c:pt>
                <c:pt idx="13">
                  <c:v>Sofia</c:v>
                </c:pt>
                <c:pt idx="14">
                  <c:v>Paris</c:v>
                </c:pt>
                <c:pt idx="15">
                  <c:v>Brussels</c:v>
                </c:pt>
                <c:pt idx="16">
                  <c:v>Amsterdam</c:v>
                </c:pt>
                <c:pt idx="17">
                  <c:v>Bremen</c:v>
                </c:pt>
                <c:pt idx="18">
                  <c:v>Munich</c:v>
                </c:pt>
                <c:pt idx="19">
                  <c:v>Goteborg</c:v>
                </c:pt>
                <c:pt idx="20">
                  <c:v>Antwerp</c:v>
                </c:pt>
                <c:pt idx="21">
                  <c:v>AGGREGATED</c:v>
                </c:pt>
              </c:strCache>
            </c:strRef>
          </c:cat>
          <c:val>
            <c:numRef>
              <c:f>Aggregated!$P$34:$P$55</c:f>
              <c:numCache>
                <c:formatCode>0.0%</c:formatCode>
                <c:ptCount val="22"/>
                <c:pt idx="0">
                  <c:v>1.4018691588785047E-2</c:v>
                </c:pt>
                <c:pt idx="1">
                  <c:v>1.0854816824966078E-2</c:v>
                </c:pt>
                <c:pt idx="2">
                  <c:v>3.5460992907801421E-2</c:v>
                </c:pt>
                <c:pt idx="3">
                  <c:v>3.9325842696629212E-2</c:v>
                </c:pt>
                <c:pt idx="4">
                  <c:v>3.007518796992481E-2</c:v>
                </c:pt>
                <c:pt idx="5">
                  <c:v>1.4989293361884369E-2</c:v>
                </c:pt>
                <c:pt idx="6">
                  <c:v>3.8412291933418692E-3</c:v>
                </c:pt>
                <c:pt idx="7">
                  <c:v>0</c:v>
                </c:pt>
                <c:pt idx="8">
                  <c:v>3.9318479685452164E-2</c:v>
                </c:pt>
                <c:pt idx="9">
                  <c:v>0</c:v>
                </c:pt>
                <c:pt idx="10">
                  <c:v>6.030150753768844E-2</c:v>
                </c:pt>
                <c:pt idx="11">
                  <c:v>8.4388185654008432E-3</c:v>
                </c:pt>
                <c:pt idx="12">
                  <c:v>2.9150823827629912E-2</c:v>
                </c:pt>
                <c:pt idx="13">
                  <c:v>2.4079320113314446E-2</c:v>
                </c:pt>
                <c:pt idx="14">
                  <c:v>1.6069221260815822E-2</c:v>
                </c:pt>
                <c:pt idx="15">
                  <c:v>6.3253012048192767E-2</c:v>
                </c:pt>
                <c:pt idx="16">
                  <c:v>6.8100358422939072E-2</c:v>
                </c:pt>
                <c:pt idx="17">
                  <c:v>0</c:v>
                </c:pt>
                <c:pt idx="18">
                  <c:v>1.8726591760299626E-2</c:v>
                </c:pt>
                <c:pt idx="19">
                  <c:v>0</c:v>
                </c:pt>
                <c:pt idx="20">
                  <c:v>0</c:v>
                </c:pt>
                <c:pt idx="21">
                  <c:v>2.3925489190805775E-2</c:v>
                </c:pt>
              </c:numCache>
            </c:numRef>
          </c:val>
          <c:extLst>
            <c:ext xmlns:c16="http://schemas.microsoft.com/office/drawing/2014/chart" uri="{C3380CC4-5D6E-409C-BE32-E72D297353CC}">
              <c16:uniqueId val="{00000001-6221-4ACD-B818-F3F91354B34E}"/>
            </c:ext>
          </c:extLst>
        </c:ser>
        <c:ser>
          <c:idx val="2"/>
          <c:order val="2"/>
          <c:tx>
            <c:strRef>
              <c:f>Aggregated!$Q$33</c:f>
              <c:strCache>
                <c:ptCount val="1"/>
                <c:pt idx="0">
                  <c:v>Hybrid diesel</c:v>
                </c:pt>
              </c:strCache>
            </c:strRef>
          </c:tx>
          <c:spPr>
            <a:solidFill>
              <a:schemeClr val="accent3"/>
            </a:solidFill>
            <a:ln>
              <a:noFill/>
            </a:ln>
            <a:effectLst/>
          </c:spPr>
          <c:invertIfNegative val="0"/>
          <c:cat>
            <c:strRef>
              <c:f>Aggregated!$N$34:$N$55</c:f>
              <c:strCache>
                <c:ptCount val="22"/>
                <c:pt idx="0">
                  <c:v>Rotterdam</c:v>
                </c:pt>
                <c:pt idx="1">
                  <c:v>Budapest</c:v>
                </c:pt>
                <c:pt idx="2">
                  <c:v>Milan</c:v>
                </c:pt>
                <c:pt idx="3">
                  <c:v>Rome</c:v>
                </c:pt>
                <c:pt idx="4">
                  <c:v>Hamburg</c:v>
                </c:pt>
                <c:pt idx="5">
                  <c:v>Berlin</c:v>
                </c:pt>
                <c:pt idx="6">
                  <c:v>Madrid</c:v>
                </c:pt>
                <c:pt idx="7">
                  <c:v>Barcelona</c:v>
                </c:pt>
                <c:pt idx="8">
                  <c:v>Bucharest</c:v>
                </c:pt>
                <c:pt idx="9">
                  <c:v>Lisbon</c:v>
                </c:pt>
                <c:pt idx="10">
                  <c:v>Stockholm</c:v>
                </c:pt>
                <c:pt idx="11">
                  <c:v>London</c:v>
                </c:pt>
                <c:pt idx="12">
                  <c:v>Prague</c:v>
                </c:pt>
                <c:pt idx="13">
                  <c:v>Sofia</c:v>
                </c:pt>
                <c:pt idx="14">
                  <c:v>Paris</c:v>
                </c:pt>
                <c:pt idx="15">
                  <c:v>Brussels</c:v>
                </c:pt>
                <c:pt idx="16">
                  <c:v>Amsterdam</c:v>
                </c:pt>
                <c:pt idx="17">
                  <c:v>Bremen</c:v>
                </c:pt>
                <c:pt idx="18">
                  <c:v>Munich</c:v>
                </c:pt>
                <c:pt idx="19">
                  <c:v>Goteborg</c:v>
                </c:pt>
                <c:pt idx="20">
                  <c:v>Antwerp</c:v>
                </c:pt>
                <c:pt idx="21">
                  <c:v>AGGREGATED</c:v>
                </c:pt>
              </c:strCache>
            </c:strRef>
          </c:cat>
          <c:val>
            <c:numRef>
              <c:f>Aggregated!$Q$34:$Q$55</c:f>
              <c:numCache>
                <c:formatCode>0.0%</c:formatCode>
                <c:ptCount val="22"/>
                <c:pt idx="0">
                  <c:v>9.3457943925233638E-3</c:v>
                </c:pt>
                <c:pt idx="1">
                  <c:v>1.3568521031207599E-2</c:v>
                </c:pt>
                <c:pt idx="2">
                  <c:v>8.5106382978723406E-3</c:v>
                </c:pt>
                <c:pt idx="3">
                  <c:v>5.6179775280898875E-3</c:v>
                </c:pt>
                <c:pt idx="4">
                  <c:v>0</c:v>
                </c:pt>
                <c:pt idx="5">
                  <c:v>0</c:v>
                </c:pt>
                <c:pt idx="6">
                  <c:v>3.2010243277848911E-2</c:v>
                </c:pt>
                <c:pt idx="7">
                  <c:v>8.2865168539325837E-2</c:v>
                </c:pt>
                <c:pt idx="8">
                  <c:v>5.2424639580602884E-3</c:v>
                </c:pt>
                <c:pt idx="9">
                  <c:v>1.4104372355430183E-3</c:v>
                </c:pt>
                <c:pt idx="10">
                  <c:v>0</c:v>
                </c:pt>
                <c:pt idx="11">
                  <c:v>9.8452883263009851E-3</c:v>
                </c:pt>
                <c:pt idx="12">
                  <c:v>5.0697084917617234E-3</c:v>
                </c:pt>
                <c:pt idx="13">
                  <c:v>0</c:v>
                </c:pt>
                <c:pt idx="14">
                  <c:v>3.4610630407911E-2</c:v>
                </c:pt>
                <c:pt idx="15">
                  <c:v>0</c:v>
                </c:pt>
                <c:pt idx="16">
                  <c:v>2.1505376344086023E-2</c:v>
                </c:pt>
                <c:pt idx="17">
                  <c:v>0</c:v>
                </c:pt>
                <c:pt idx="18">
                  <c:v>0</c:v>
                </c:pt>
                <c:pt idx="19">
                  <c:v>0</c:v>
                </c:pt>
                <c:pt idx="20">
                  <c:v>0</c:v>
                </c:pt>
                <c:pt idx="21">
                  <c:v>1.3500811757668974E-2</c:v>
                </c:pt>
              </c:numCache>
            </c:numRef>
          </c:val>
          <c:extLst>
            <c:ext xmlns:c16="http://schemas.microsoft.com/office/drawing/2014/chart" uri="{C3380CC4-5D6E-409C-BE32-E72D297353CC}">
              <c16:uniqueId val="{00000002-6221-4ACD-B818-F3F91354B34E}"/>
            </c:ext>
          </c:extLst>
        </c:ser>
        <c:ser>
          <c:idx val="3"/>
          <c:order val="3"/>
          <c:tx>
            <c:strRef>
              <c:f>Aggregated!$R$33</c:f>
              <c:strCache>
                <c:ptCount val="1"/>
                <c:pt idx="0">
                  <c:v>Hybrid petrol</c:v>
                </c:pt>
              </c:strCache>
            </c:strRef>
          </c:tx>
          <c:spPr>
            <a:solidFill>
              <a:schemeClr val="accent4"/>
            </a:solidFill>
            <a:ln>
              <a:noFill/>
            </a:ln>
            <a:effectLst/>
          </c:spPr>
          <c:invertIfNegative val="0"/>
          <c:cat>
            <c:strRef>
              <c:f>Aggregated!$N$34:$N$55</c:f>
              <c:strCache>
                <c:ptCount val="22"/>
                <c:pt idx="0">
                  <c:v>Rotterdam</c:v>
                </c:pt>
                <c:pt idx="1">
                  <c:v>Budapest</c:v>
                </c:pt>
                <c:pt idx="2">
                  <c:v>Milan</c:v>
                </c:pt>
                <c:pt idx="3">
                  <c:v>Rome</c:v>
                </c:pt>
                <c:pt idx="4">
                  <c:v>Hamburg</c:v>
                </c:pt>
                <c:pt idx="5">
                  <c:v>Berlin</c:v>
                </c:pt>
                <c:pt idx="6">
                  <c:v>Madrid</c:v>
                </c:pt>
                <c:pt idx="7">
                  <c:v>Barcelona</c:v>
                </c:pt>
                <c:pt idx="8">
                  <c:v>Bucharest</c:v>
                </c:pt>
                <c:pt idx="9">
                  <c:v>Lisbon</c:v>
                </c:pt>
                <c:pt idx="10">
                  <c:v>Stockholm</c:v>
                </c:pt>
                <c:pt idx="11">
                  <c:v>London</c:v>
                </c:pt>
                <c:pt idx="12">
                  <c:v>Prague</c:v>
                </c:pt>
                <c:pt idx="13">
                  <c:v>Sofia</c:v>
                </c:pt>
                <c:pt idx="14">
                  <c:v>Paris</c:v>
                </c:pt>
                <c:pt idx="15">
                  <c:v>Brussels</c:v>
                </c:pt>
                <c:pt idx="16">
                  <c:v>Amsterdam</c:v>
                </c:pt>
                <c:pt idx="17">
                  <c:v>Bremen</c:v>
                </c:pt>
                <c:pt idx="18">
                  <c:v>Munich</c:v>
                </c:pt>
                <c:pt idx="19">
                  <c:v>Goteborg</c:v>
                </c:pt>
                <c:pt idx="20">
                  <c:v>Antwerp</c:v>
                </c:pt>
                <c:pt idx="21">
                  <c:v>AGGREGATED</c:v>
                </c:pt>
              </c:strCache>
            </c:strRef>
          </c:cat>
          <c:val>
            <c:numRef>
              <c:f>Aggregated!$R$34:$R$55</c:f>
              <c:numCache>
                <c:formatCode>0.0%</c:formatCode>
                <c:ptCount val="22"/>
                <c:pt idx="0">
                  <c:v>0</c:v>
                </c:pt>
                <c:pt idx="1">
                  <c:v>0</c:v>
                </c:pt>
                <c:pt idx="2">
                  <c:v>0</c:v>
                </c:pt>
                <c:pt idx="3">
                  <c:v>1.6853932584269662E-2</c:v>
                </c:pt>
                <c:pt idx="4">
                  <c:v>0</c:v>
                </c:pt>
                <c:pt idx="5">
                  <c:v>0</c:v>
                </c:pt>
                <c:pt idx="6">
                  <c:v>0</c:v>
                </c:pt>
                <c:pt idx="7">
                  <c:v>2.1067415730337078E-2</c:v>
                </c:pt>
                <c:pt idx="8">
                  <c:v>1.0484927916120577E-2</c:v>
                </c:pt>
                <c:pt idx="9">
                  <c:v>0</c:v>
                </c:pt>
                <c:pt idx="10">
                  <c:v>3.350083752093802E-2</c:v>
                </c:pt>
                <c:pt idx="11">
                  <c:v>8.4388185654008432E-3</c:v>
                </c:pt>
                <c:pt idx="12">
                  <c:v>2.5348542458808617E-3</c:v>
                </c:pt>
                <c:pt idx="13">
                  <c:v>4.2492917847025496E-2</c:v>
                </c:pt>
                <c:pt idx="14">
                  <c:v>0</c:v>
                </c:pt>
                <c:pt idx="15">
                  <c:v>2.4096385542168676E-2</c:v>
                </c:pt>
                <c:pt idx="16">
                  <c:v>0</c:v>
                </c:pt>
                <c:pt idx="17">
                  <c:v>0</c:v>
                </c:pt>
                <c:pt idx="18">
                  <c:v>0</c:v>
                </c:pt>
                <c:pt idx="19">
                  <c:v>0</c:v>
                </c:pt>
                <c:pt idx="20">
                  <c:v>0</c:v>
                </c:pt>
                <c:pt idx="21">
                  <c:v>9.313851149277963E-3</c:v>
                </c:pt>
              </c:numCache>
            </c:numRef>
          </c:val>
          <c:extLst>
            <c:ext xmlns:c16="http://schemas.microsoft.com/office/drawing/2014/chart" uri="{C3380CC4-5D6E-409C-BE32-E72D297353CC}">
              <c16:uniqueId val="{00000003-6221-4ACD-B818-F3F91354B34E}"/>
            </c:ext>
          </c:extLst>
        </c:ser>
        <c:ser>
          <c:idx val="4"/>
          <c:order val="4"/>
          <c:tx>
            <c:strRef>
              <c:f>Aggregated!$S$33</c:f>
              <c:strCache>
                <c:ptCount val="1"/>
                <c:pt idx="0">
                  <c:v>Full electric</c:v>
                </c:pt>
              </c:strCache>
            </c:strRef>
          </c:tx>
          <c:spPr>
            <a:solidFill>
              <a:schemeClr val="accent5"/>
            </a:solidFill>
            <a:ln>
              <a:noFill/>
            </a:ln>
            <a:effectLst/>
          </c:spPr>
          <c:invertIfNegative val="0"/>
          <c:cat>
            <c:strRef>
              <c:f>Aggregated!$N$34:$N$55</c:f>
              <c:strCache>
                <c:ptCount val="22"/>
                <c:pt idx="0">
                  <c:v>Rotterdam</c:v>
                </c:pt>
                <c:pt idx="1">
                  <c:v>Budapest</c:v>
                </c:pt>
                <c:pt idx="2">
                  <c:v>Milan</c:v>
                </c:pt>
                <c:pt idx="3">
                  <c:v>Rome</c:v>
                </c:pt>
                <c:pt idx="4">
                  <c:v>Hamburg</c:v>
                </c:pt>
                <c:pt idx="5">
                  <c:v>Berlin</c:v>
                </c:pt>
                <c:pt idx="6">
                  <c:v>Madrid</c:v>
                </c:pt>
                <c:pt idx="7">
                  <c:v>Barcelona</c:v>
                </c:pt>
                <c:pt idx="8">
                  <c:v>Bucharest</c:v>
                </c:pt>
                <c:pt idx="9">
                  <c:v>Lisbon</c:v>
                </c:pt>
                <c:pt idx="10">
                  <c:v>Stockholm</c:v>
                </c:pt>
                <c:pt idx="11">
                  <c:v>London</c:v>
                </c:pt>
                <c:pt idx="12">
                  <c:v>Prague</c:v>
                </c:pt>
                <c:pt idx="13">
                  <c:v>Sofia</c:v>
                </c:pt>
                <c:pt idx="14">
                  <c:v>Paris</c:v>
                </c:pt>
                <c:pt idx="15">
                  <c:v>Brussels</c:v>
                </c:pt>
                <c:pt idx="16">
                  <c:v>Amsterdam</c:v>
                </c:pt>
                <c:pt idx="17">
                  <c:v>Bremen</c:v>
                </c:pt>
                <c:pt idx="18">
                  <c:v>Munich</c:v>
                </c:pt>
                <c:pt idx="19">
                  <c:v>Goteborg</c:v>
                </c:pt>
                <c:pt idx="20">
                  <c:v>Antwerp</c:v>
                </c:pt>
                <c:pt idx="21">
                  <c:v>AGGREGATED</c:v>
                </c:pt>
              </c:strCache>
            </c:strRef>
          </c:cat>
          <c:val>
            <c:numRef>
              <c:f>Aggregated!$S$34:$S$55</c:f>
              <c:numCache>
                <c:formatCode>0.0%</c:formatCode>
                <c:ptCount val="22"/>
                <c:pt idx="0">
                  <c:v>0.10046728971962617</c:v>
                </c:pt>
                <c:pt idx="1">
                  <c:v>6.7842605156037995E-3</c:v>
                </c:pt>
                <c:pt idx="2">
                  <c:v>2.9787234042553193E-2</c:v>
                </c:pt>
                <c:pt idx="3">
                  <c:v>9.8314606741573031E-3</c:v>
                </c:pt>
                <c:pt idx="4">
                  <c:v>0</c:v>
                </c:pt>
                <c:pt idx="5">
                  <c:v>8.5653104925053538E-3</c:v>
                </c:pt>
                <c:pt idx="6">
                  <c:v>2.6888604353393086E-2</c:v>
                </c:pt>
                <c:pt idx="7">
                  <c:v>7.02247191011236E-2</c:v>
                </c:pt>
                <c:pt idx="8">
                  <c:v>0</c:v>
                </c:pt>
                <c:pt idx="9">
                  <c:v>7.6163610719322997E-2</c:v>
                </c:pt>
                <c:pt idx="10">
                  <c:v>0.53433835845896149</c:v>
                </c:pt>
                <c:pt idx="11">
                  <c:v>3.2348804500703238E-2</c:v>
                </c:pt>
                <c:pt idx="12">
                  <c:v>2.5348542458808617E-3</c:v>
                </c:pt>
                <c:pt idx="13">
                  <c:v>2.8328611898016999E-3</c:v>
                </c:pt>
                <c:pt idx="14">
                  <c:v>4.0791100123609397E-2</c:v>
                </c:pt>
                <c:pt idx="15">
                  <c:v>5.7228915662650599E-2</c:v>
                </c:pt>
                <c:pt idx="16">
                  <c:v>0</c:v>
                </c:pt>
                <c:pt idx="17">
                  <c:v>0</c:v>
                </c:pt>
                <c:pt idx="18">
                  <c:v>1.1235955056179775E-2</c:v>
                </c:pt>
                <c:pt idx="19">
                  <c:v>0</c:v>
                </c:pt>
                <c:pt idx="20">
                  <c:v>0</c:v>
                </c:pt>
                <c:pt idx="21">
                  <c:v>5.3405109800905751E-2</c:v>
                </c:pt>
              </c:numCache>
            </c:numRef>
          </c:val>
          <c:extLst>
            <c:ext xmlns:c16="http://schemas.microsoft.com/office/drawing/2014/chart" uri="{C3380CC4-5D6E-409C-BE32-E72D297353CC}">
              <c16:uniqueId val="{00000004-6221-4ACD-B818-F3F91354B34E}"/>
            </c:ext>
          </c:extLst>
        </c:ser>
        <c:ser>
          <c:idx val="5"/>
          <c:order val="5"/>
          <c:tx>
            <c:strRef>
              <c:f>Aggregated!$T$33</c:f>
              <c:strCache>
                <c:ptCount val="1"/>
                <c:pt idx="0">
                  <c:v>CNG</c:v>
                </c:pt>
              </c:strCache>
            </c:strRef>
          </c:tx>
          <c:spPr>
            <a:solidFill>
              <a:schemeClr val="accent6"/>
            </a:solidFill>
            <a:ln>
              <a:noFill/>
            </a:ln>
            <a:effectLst/>
          </c:spPr>
          <c:invertIfNegative val="0"/>
          <c:cat>
            <c:strRef>
              <c:f>Aggregated!$N$34:$N$55</c:f>
              <c:strCache>
                <c:ptCount val="22"/>
                <c:pt idx="0">
                  <c:v>Rotterdam</c:v>
                </c:pt>
                <c:pt idx="1">
                  <c:v>Budapest</c:v>
                </c:pt>
                <c:pt idx="2">
                  <c:v>Milan</c:v>
                </c:pt>
                <c:pt idx="3">
                  <c:v>Rome</c:v>
                </c:pt>
                <c:pt idx="4">
                  <c:v>Hamburg</c:v>
                </c:pt>
                <c:pt idx="5">
                  <c:v>Berlin</c:v>
                </c:pt>
                <c:pt idx="6">
                  <c:v>Madrid</c:v>
                </c:pt>
                <c:pt idx="7">
                  <c:v>Barcelona</c:v>
                </c:pt>
                <c:pt idx="8">
                  <c:v>Bucharest</c:v>
                </c:pt>
                <c:pt idx="9">
                  <c:v>Lisbon</c:v>
                </c:pt>
                <c:pt idx="10">
                  <c:v>Stockholm</c:v>
                </c:pt>
                <c:pt idx="11">
                  <c:v>London</c:v>
                </c:pt>
                <c:pt idx="12">
                  <c:v>Prague</c:v>
                </c:pt>
                <c:pt idx="13">
                  <c:v>Sofia</c:v>
                </c:pt>
                <c:pt idx="14">
                  <c:v>Paris</c:v>
                </c:pt>
                <c:pt idx="15">
                  <c:v>Brussels</c:v>
                </c:pt>
                <c:pt idx="16">
                  <c:v>Amsterdam</c:v>
                </c:pt>
                <c:pt idx="17">
                  <c:v>Bremen</c:v>
                </c:pt>
                <c:pt idx="18">
                  <c:v>Munich</c:v>
                </c:pt>
                <c:pt idx="19">
                  <c:v>Goteborg</c:v>
                </c:pt>
                <c:pt idx="20">
                  <c:v>Antwerp</c:v>
                </c:pt>
                <c:pt idx="21">
                  <c:v>AGGREGATED</c:v>
                </c:pt>
              </c:strCache>
            </c:strRef>
          </c:cat>
          <c:val>
            <c:numRef>
              <c:f>Aggregated!$T$34:$T$55</c:f>
              <c:numCache>
                <c:formatCode>0.0%</c:formatCode>
                <c:ptCount val="22"/>
                <c:pt idx="0">
                  <c:v>0</c:v>
                </c:pt>
                <c:pt idx="1">
                  <c:v>0</c:v>
                </c:pt>
                <c:pt idx="2">
                  <c:v>3.8297872340425532E-2</c:v>
                </c:pt>
                <c:pt idx="3">
                  <c:v>9.4101123595505612E-2</c:v>
                </c:pt>
                <c:pt idx="4">
                  <c:v>0</c:v>
                </c:pt>
                <c:pt idx="5">
                  <c:v>0</c:v>
                </c:pt>
                <c:pt idx="6">
                  <c:v>0</c:v>
                </c:pt>
                <c:pt idx="7">
                  <c:v>7.0224719101123594E-3</c:v>
                </c:pt>
                <c:pt idx="8">
                  <c:v>0</c:v>
                </c:pt>
                <c:pt idx="9">
                  <c:v>0</c:v>
                </c:pt>
                <c:pt idx="10">
                  <c:v>0</c:v>
                </c:pt>
                <c:pt idx="11">
                  <c:v>0</c:v>
                </c:pt>
                <c:pt idx="12">
                  <c:v>5.3231939163498096E-2</c:v>
                </c:pt>
                <c:pt idx="13">
                  <c:v>3.1161473087818695E-2</c:v>
                </c:pt>
                <c:pt idx="14">
                  <c:v>6.6749072929542644E-2</c:v>
                </c:pt>
                <c:pt idx="15">
                  <c:v>0</c:v>
                </c:pt>
                <c:pt idx="16">
                  <c:v>0</c:v>
                </c:pt>
                <c:pt idx="17">
                  <c:v>0</c:v>
                </c:pt>
                <c:pt idx="18">
                  <c:v>0</c:v>
                </c:pt>
                <c:pt idx="19">
                  <c:v>4.5045045045045043E-2</c:v>
                </c:pt>
                <c:pt idx="20">
                  <c:v>0</c:v>
                </c:pt>
                <c:pt idx="21">
                  <c:v>1.8969495001281724E-2</c:v>
                </c:pt>
              </c:numCache>
            </c:numRef>
          </c:val>
          <c:extLst>
            <c:ext xmlns:c16="http://schemas.microsoft.com/office/drawing/2014/chart" uri="{C3380CC4-5D6E-409C-BE32-E72D297353CC}">
              <c16:uniqueId val="{00000005-6221-4ACD-B818-F3F91354B34E}"/>
            </c:ext>
          </c:extLst>
        </c:ser>
        <c:ser>
          <c:idx val="6"/>
          <c:order val="6"/>
          <c:tx>
            <c:strRef>
              <c:f>Aggregated!$U$33</c:f>
              <c:strCache>
                <c:ptCount val="1"/>
                <c:pt idx="0">
                  <c:v>LPG</c:v>
                </c:pt>
              </c:strCache>
            </c:strRef>
          </c:tx>
          <c:spPr>
            <a:solidFill>
              <a:schemeClr val="accent1">
                <a:lumMod val="60000"/>
              </a:schemeClr>
            </a:solidFill>
            <a:ln>
              <a:noFill/>
            </a:ln>
            <a:effectLst/>
          </c:spPr>
          <c:invertIfNegative val="0"/>
          <c:cat>
            <c:strRef>
              <c:f>Aggregated!$N$34:$N$55</c:f>
              <c:strCache>
                <c:ptCount val="22"/>
                <c:pt idx="0">
                  <c:v>Rotterdam</c:v>
                </c:pt>
                <c:pt idx="1">
                  <c:v>Budapest</c:v>
                </c:pt>
                <c:pt idx="2">
                  <c:v>Milan</c:v>
                </c:pt>
                <c:pt idx="3">
                  <c:v>Rome</c:v>
                </c:pt>
                <c:pt idx="4">
                  <c:v>Hamburg</c:v>
                </c:pt>
                <c:pt idx="5">
                  <c:v>Berlin</c:v>
                </c:pt>
                <c:pt idx="6">
                  <c:v>Madrid</c:v>
                </c:pt>
                <c:pt idx="7">
                  <c:v>Barcelona</c:v>
                </c:pt>
                <c:pt idx="8">
                  <c:v>Bucharest</c:v>
                </c:pt>
                <c:pt idx="9">
                  <c:v>Lisbon</c:v>
                </c:pt>
                <c:pt idx="10">
                  <c:v>Stockholm</c:v>
                </c:pt>
                <c:pt idx="11">
                  <c:v>London</c:v>
                </c:pt>
                <c:pt idx="12">
                  <c:v>Prague</c:v>
                </c:pt>
                <c:pt idx="13">
                  <c:v>Sofia</c:v>
                </c:pt>
                <c:pt idx="14">
                  <c:v>Paris</c:v>
                </c:pt>
                <c:pt idx="15">
                  <c:v>Brussels</c:v>
                </c:pt>
                <c:pt idx="16">
                  <c:v>Amsterdam</c:v>
                </c:pt>
                <c:pt idx="17">
                  <c:v>Bremen</c:v>
                </c:pt>
                <c:pt idx="18">
                  <c:v>Munich</c:v>
                </c:pt>
                <c:pt idx="19">
                  <c:v>Goteborg</c:v>
                </c:pt>
                <c:pt idx="20">
                  <c:v>Antwerp</c:v>
                </c:pt>
                <c:pt idx="21">
                  <c:v>AGGREGATED</c:v>
                </c:pt>
              </c:strCache>
            </c:strRef>
          </c:cat>
          <c:val>
            <c:numRef>
              <c:f>Aggregated!$U$34:$U$55</c:f>
              <c:numCache>
                <c:formatCode>0.0%</c:formatCode>
                <c:ptCount val="22"/>
                <c:pt idx="0">
                  <c:v>0</c:v>
                </c:pt>
                <c:pt idx="1">
                  <c:v>0</c:v>
                </c:pt>
                <c:pt idx="2">
                  <c:v>6.0992907801418438E-2</c:v>
                </c:pt>
                <c:pt idx="3">
                  <c:v>3.2303370786516857E-2</c:v>
                </c:pt>
                <c:pt idx="4">
                  <c:v>0</c:v>
                </c:pt>
                <c:pt idx="5">
                  <c:v>0</c:v>
                </c:pt>
                <c:pt idx="6">
                  <c:v>6.530089628681178E-2</c:v>
                </c:pt>
                <c:pt idx="7">
                  <c:v>0</c:v>
                </c:pt>
                <c:pt idx="8">
                  <c:v>2.6212319790301442E-3</c:v>
                </c:pt>
                <c:pt idx="9">
                  <c:v>0</c:v>
                </c:pt>
                <c:pt idx="10">
                  <c:v>0</c:v>
                </c:pt>
                <c:pt idx="11">
                  <c:v>7.0323488045007029E-3</c:v>
                </c:pt>
                <c:pt idx="12">
                  <c:v>3.6755386565272496E-2</c:v>
                </c:pt>
                <c:pt idx="13">
                  <c:v>5.6657223796033997E-3</c:v>
                </c:pt>
                <c:pt idx="14">
                  <c:v>0</c:v>
                </c:pt>
                <c:pt idx="15">
                  <c:v>0</c:v>
                </c:pt>
                <c:pt idx="16">
                  <c:v>0</c:v>
                </c:pt>
                <c:pt idx="17">
                  <c:v>0</c:v>
                </c:pt>
                <c:pt idx="18">
                  <c:v>0</c:v>
                </c:pt>
                <c:pt idx="19">
                  <c:v>0</c:v>
                </c:pt>
                <c:pt idx="20">
                  <c:v>0</c:v>
                </c:pt>
                <c:pt idx="21">
                  <c:v>1.3415363581987524E-2</c:v>
                </c:pt>
              </c:numCache>
            </c:numRef>
          </c:val>
          <c:extLst>
            <c:ext xmlns:c16="http://schemas.microsoft.com/office/drawing/2014/chart" uri="{C3380CC4-5D6E-409C-BE32-E72D297353CC}">
              <c16:uniqueId val="{00000006-6221-4ACD-B818-F3F91354B34E}"/>
            </c:ext>
          </c:extLst>
        </c:ser>
        <c:ser>
          <c:idx val="7"/>
          <c:order val="7"/>
          <c:tx>
            <c:strRef>
              <c:f>Aggregated!$V$33</c:f>
              <c:strCache>
                <c:ptCount val="1"/>
                <c:pt idx="0">
                  <c:v>LNG</c:v>
                </c:pt>
              </c:strCache>
            </c:strRef>
          </c:tx>
          <c:spPr>
            <a:solidFill>
              <a:schemeClr val="accent2">
                <a:lumMod val="60000"/>
              </a:schemeClr>
            </a:solidFill>
            <a:ln>
              <a:noFill/>
            </a:ln>
            <a:effectLst/>
          </c:spPr>
          <c:invertIfNegative val="0"/>
          <c:cat>
            <c:strRef>
              <c:f>Aggregated!$N$34:$N$55</c:f>
              <c:strCache>
                <c:ptCount val="22"/>
                <c:pt idx="0">
                  <c:v>Rotterdam</c:v>
                </c:pt>
                <c:pt idx="1">
                  <c:v>Budapest</c:v>
                </c:pt>
                <c:pt idx="2">
                  <c:v>Milan</c:v>
                </c:pt>
                <c:pt idx="3">
                  <c:v>Rome</c:v>
                </c:pt>
                <c:pt idx="4">
                  <c:v>Hamburg</c:v>
                </c:pt>
                <c:pt idx="5">
                  <c:v>Berlin</c:v>
                </c:pt>
                <c:pt idx="6">
                  <c:v>Madrid</c:v>
                </c:pt>
                <c:pt idx="7">
                  <c:v>Barcelona</c:v>
                </c:pt>
                <c:pt idx="8">
                  <c:v>Bucharest</c:v>
                </c:pt>
                <c:pt idx="9">
                  <c:v>Lisbon</c:v>
                </c:pt>
                <c:pt idx="10">
                  <c:v>Stockholm</c:v>
                </c:pt>
                <c:pt idx="11">
                  <c:v>London</c:v>
                </c:pt>
                <c:pt idx="12">
                  <c:v>Prague</c:v>
                </c:pt>
                <c:pt idx="13">
                  <c:v>Sofia</c:v>
                </c:pt>
                <c:pt idx="14">
                  <c:v>Paris</c:v>
                </c:pt>
                <c:pt idx="15">
                  <c:v>Brussels</c:v>
                </c:pt>
                <c:pt idx="16">
                  <c:v>Amsterdam</c:v>
                </c:pt>
                <c:pt idx="17">
                  <c:v>Bremen</c:v>
                </c:pt>
                <c:pt idx="18">
                  <c:v>Munich</c:v>
                </c:pt>
                <c:pt idx="19">
                  <c:v>Goteborg</c:v>
                </c:pt>
                <c:pt idx="20">
                  <c:v>Antwerp</c:v>
                </c:pt>
                <c:pt idx="21">
                  <c:v>AGGREGATED</c:v>
                </c:pt>
              </c:strCache>
            </c:strRef>
          </c:cat>
          <c:val>
            <c:numRef>
              <c:f>Aggregated!$V$34:$V$55</c:f>
              <c:numCache>
                <c:formatCode>0.0%</c:formatCode>
                <c:ptCount val="22"/>
                <c:pt idx="0">
                  <c:v>0.15887850467289719</c:v>
                </c:pt>
                <c:pt idx="1">
                  <c:v>0</c:v>
                </c:pt>
                <c:pt idx="2">
                  <c:v>0</c:v>
                </c:pt>
                <c:pt idx="3">
                  <c:v>1.4044943820224719E-2</c:v>
                </c:pt>
                <c:pt idx="4">
                  <c:v>0</c:v>
                </c:pt>
                <c:pt idx="5">
                  <c:v>0</c:v>
                </c:pt>
                <c:pt idx="6">
                  <c:v>2.6888604353393086E-2</c:v>
                </c:pt>
                <c:pt idx="7">
                  <c:v>0</c:v>
                </c:pt>
                <c:pt idx="8">
                  <c:v>0</c:v>
                </c:pt>
                <c:pt idx="9">
                  <c:v>0</c:v>
                </c:pt>
                <c:pt idx="10">
                  <c:v>8.3752093802345051E-3</c:v>
                </c:pt>
                <c:pt idx="11">
                  <c:v>0</c:v>
                </c:pt>
                <c:pt idx="12">
                  <c:v>0</c:v>
                </c:pt>
                <c:pt idx="13">
                  <c:v>1.4164305949008499E-3</c:v>
                </c:pt>
                <c:pt idx="14">
                  <c:v>0</c:v>
                </c:pt>
                <c:pt idx="15">
                  <c:v>0</c:v>
                </c:pt>
                <c:pt idx="16">
                  <c:v>0</c:v>
                </c:pt>
                <c:pt idx="17">
                  <c:v>0</c:v>
                </c:pt>
                <c:pt idx="18">
                  <c:v>0</c:v>
                </c:pt>
                <c:pt idx="19">
                  <c:v>0</c:v>
                </c:pt>
                <c:pt idx="20">
                  <c:v>0</c:v>
                </c:pt>
                <c:pt idx="21">
                  <c:v>8.9720584465521665E-3</c:v>
                </c:pt>
              </c:numCache>
            </c:numRef>
          </c:val>
          <c:extLst>
            <c:ext xmlns:c16="http://schemas.microsoft.com/office/drawing/2014/chart" uri="{C3380CC4-5D6E-409C-BE32-E72D297353CC}">
              <c16:uniqueId val="{00000007-6221-4ACD-B818-F3F91354B34E}"/>
            </c:ext>
          </c:extLst>
        </c:ser>
        <c:ser>
          <c:idx val="8"/>
          <c:order val="8"/>
          <c:tx>
            <c:strRef>
              <c:f>Aggregated!$W$33</c:f>
              <c:strCache>
                <c:ptCount val="1"/>
                <c:pt idx="0">
                  <c:v>Hydrogen fuel cells</c:v>
                </c:pt>
              </c:strCache>
            </c:strRef>
          </c:tx>
          <c:spPr>
            <a:solidFill>
              <a:schemeClr val="accent3">
                <a:lumMod val="60000"/>
              </a:schemeClr>
            </a:solidFill>
            <a:ln>
              <a:noFill/>
            </a:ln>
            <a:effectLst/>
          </c:spPr>
          <c:invertIfNegative val="0"/>
          <c:cat>
            <c:strRef>
              <c:f>Aggregated!$N$34:$N$55</c:f>
              <c:strCache>
                <c:ptCount val="22"/>
                <c:pt idx="0">
                  <c:v>Rotterdam</c:v>
                </c:pt>
                <c:pt idx="1">
                  <c:v>Budapest</c:v>
                </c:pt>
                <c:pt idx="2">
                  <c:v>Milan</c:v>
                </c:pt>
                <c:pt idx="3">
                  <c:v>Rome</c:v>
                </c:pt>
                <c:pt idx="4">
                  <c:v>Hamburg</c:v>
                </c:pt>
                <c:pt idx="5">
                  <c:v>Berlin</c:v>
                </c:pt>
                <c:pt idx="6">
                  <c:v>Madrid</c:v>
                </c:pt>
                <c:pt idx="7">
                  <c:v>Barcelona</c:v>
                </c:pt>
                <c:pt idx="8">
                  <c:v>Bucharest</c:v>
                </c:pt>
                <c:pt idx="9">
                  <c:v>Lisbon</c:v>
                </c:pt>
                <c:pt idx="10">
                  <c:v>Stockholm</c:v>
                </c:pt>
                <c:pt idx="11">
                  <c:v>London</c:v>
                </c:pt>
                <c:pt idx="12">
                  <c:v>Prague</c:v>
                </c:pt>
                <c:pt idx="13">
                  <c:v>Sofia</c:v>
                </c:pt>
                <c:pt idx="14">
                  <c:v>Paris</c:v>
                </c:pt>
                <c:pt idx="15">
                  <c:v>Brussels</c:v>
                </c:pt>
                <c:pt idx="16">
                  <c:v>Amsterdam</c:v>
                </c:pt>
                <c:pt idx="17">
                  <c:v>Bremen</c:v>
                </c:pt>
                <c:pt idx="18">
                  <c:v>Munich</c:v>
                </c:pt>
                <c:pt idx="19">
                  <c:v>Goteborg</c:v>
                </c:pt>
                <c:pt idx="20">
                  <c:v>Antwerp</c:v>
                </c:pt>
                <c:pt idx="21">
                  <c:v>AGGREGATED</c:v>
                </c:pt>
              </c:strCache>
            </c:strRef>
          </c:cat>
          <c:val>
            <c:numRef>
              <c:f>Aggregated!$W$34:$W$55</c:f>
              <c:numCache>
                <c:formatCode>0.0%</c:formatCode>
                <c:ptCount val="2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numCache>
            </c:numRef>
          </c:val>
          <c:extLst>
            <c:ext xmlns:c16="http://schemas.microsoft.com/office/drawing/2014/chart" uri="{C3380CC4-5D6E-409C-BE32-E72D297353CC}">
              <c16:uniqueId val="{00000008-6221-4ACD-B818-F3F91354B34E}"/>
            </c:ext>
          </c:extLst>
        </c:ser>
        <c:ser>
          <c:idx val="9"/>
          <c:order val="9"/>
          <c:tx>
            <c:strRef>
              <c:f>Aggregated!$X$33</c:f>
              <c:strCache>
                <c:ptCount val="1"/>
                <c:pt idx="0">
                  <c:v> Don't know</c:v>
                </c:pt>
              </c:strCache>
            </c:strRef>
          </c:tx>
          <c:spPr>
            <a:solidFill>
              <a:schemeClr val="accent4">
                <a:lumMod val="60000"/>
              </a:schemeClr>
            </a:solidFill>
            <a:ln>
              <a:noFill/>
            </a:ln>
            <a:effectLst/>
          </c:spPr>
          <c:invertIfNegative val="0"/>
          <c:cat>
            <c:strRef>
              <c:f>Aggregated!$N$34:$N$55</c:f>
              <c:strCache>
                <c:ptCount val="22"/>
                <c:pt idx="0">
                  <c:v>Rotterdam</c:v>
                </c:pt>
                <c:pt idx="1">
                  <c:v>Budapest</c:v>
                </c:pt>
                <c:pt idx="2">
                  <c:v>Milan</c:v>
                </c:pt>
                <c:pt idx="3">
                  <c:v>Rome</c:v>
                </c:pt>
                <c:pt idx="4">
                  <c:v>Hamburg</c:v>
                </c:pt>
                <c:pt idx="5">
                  <c:v>Berlin</c:v>
                </c:pt>
                <c:pt idx="6">
                  <c:v>Madrid</c:v>
                </c:pt>
                <c:pt idx="7">
                  <c:v>Barcelona</c:v>
                </c:pt>
                <c:pt idx="8">
                  <c:v>Bucharest</c:v>
                </c:pt>
                <c:pt idx="9">
                  <c:v>Lisbon</c:v>
                </c:pt>
                <c:pt idx="10">
                  <c:v>Stockholm</c:v>
                </c:pt>
                <c:pt idx="11">
                  <c:v>London</c:v>
                </c:pt>
                <c:pt idx="12">
                  <c:v>Prague</c:v>
                </c:pt>
                <c:pt idx="13">
                  <c:v>Sofia</c:v>
                </c:pt>
                <c:pt idx="14">
                  <c:v>Paris</c:v>
                </c:pt>
                <c:pt idx="15">
                  <c:v>Brussels</c:v>
                </c:pt>
                <c:pt idx="16">
                  <c:v>Amsterdam</c:v>
                </c:pt>
                <c:pt idx="17">
                  <c:v>Bremen</c:v>
                </c:pt>
                <c:pt idx="18">
                  <c:v>Munich</c:v>
                </c:pt>
                <c:pt idx="19">
                  <c:v>Goteborg</c:v>
                </c:pt>
                <c:pt idx="20">
                  <c:v>Antwerp</c:v>
                </c:pt>
                <c:pt idx="21">
                  <c:v>AGGREGATED</c:v>
                </c:pt>
              </c:strCache>
            </c:strRef>
          </c:cat>
          <c:val>
            <c:numRef>
              <c:f>Aggregated!$X$34:$X$55</c:f>
              <c:numCache>
                <c:formatCode>0.0%</c:formatCode>
                <c:ptCount val="22"/>
                <c:pt idx="0">
                  <c:v>0</c:v>
                </c:pt>
                <c:pt idx="1">
                  <c:v>4.3419267299864311E-2</c:v>
                </c:pt>
                <c:pt idx="2">
                  <c:v>0</c:v>
                </c:pt>
                <c:pt idx="3">
                  <c:v>0</c:v>
                </c:pt>
                <c:pt idx="4">
                  <c:v>0</c:v>
                </c:pt>
                <c:pt idx="5">
                  <c:v>0</c:v>
                </c:pt>
                <c:pt idx="6">
                  <c:v>3.0729833546734954E-2</c:v>
                </c:pt>
                <c:pt idx="7">
                  <c:v>0</c:v>
                </c:pt>
                <c:pt idx="8">
                  <c:v>0</c:v>
                </c:pt>
                <c:pt idx="9">
                  <c:v>0</c:v>
                </c:pt>
                <c:pt idx="10">
                  <c:v>1.6750418760469012E-3</c:v>
                </c:pt>
                <c:pt idx="11">
                  <c:v>0</c:v>
                </c:pt>
                <c:pt idx="12">
                  <c:v>0</c:v>
                </c:pt>
                <c:pt idx="13">
                  <c:v>0</c:v>
                </c:pt>
                <c:pt idx="14">
                  <c:v>7.4165636588380719E-3</c:v>
                </c:pt>
                <c:pt idx="15">
                  <c:v>0</c:v>
                </c:pt>
                <c:pt idx="16">
                  <c:v>1.0752688172043012E-2</c:v>
                </c:pt>
                <c:pt idx="17">
                  <c:v>0</c:v>
                </c:pt>
                <c:pt idx="18">
                  <c:v>1.4981273408239701E-2</c:v>
                </c:pt>
                <c:pt idx="19">
                  <c:v>0</c:v>
                </c:pt>
                <c:pt idx="20">
                  <c:v>0</c:v>
                </c:pt>
                <c:pt idx="21">
                  <c:v>5.9813722977014438E-3</c:v>
                </c:pt>
              </c:numCache>
            </c:numRef>
          </c:val>
          <c:extLst>
            <c:ext xmlns:c16="http://schemas.microsoft.com/office/drawing/2014/chart" uri="{C3380CC4-5D6E-409C-BE32-E72D297353CC}">
              <c16:uniqueId val="{00000009-6221-4ACD-B818-F3F91354B34E}"/>
            </c:ext>
          </c:extLst>
        </c:ser>
        <c:dLbls>
          <c:showLegendKey val="0"/>
          <c:showVal val="0"/>
          <c:showCatName val="0"/>
          <c:showSerName val="0"/>
          <c:showPercent val="0"/>
          <c:showBubbleSize val="0"/>
        </c:dLbls>
        <c:gapWidth val="150"/>
        <c:overlap val="100"/>
        <c:axId val="224935903"/>
        <c:axId val="224932575"/>
      </c:barChart>
      <c:catAx>
        <c:axId val="224935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cs-CZ"/>
          </a:p>
        </c:txPr>
        <c:crossAx val="224932575"/>
        <c:crosses val="autoZero"/>
        <c:auto val="1"/>
        <c:lblAlgn val="ctr"/>
        <c:lblOffset val="100"/>
        <c:noMultiLvlLbl val="0"/>
      </c:catAx>
      <c:valAx>
        <c:axId val="224932575"/>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cs-CZ"/>
          </a:p>
        </c:txPr>
        <c:crossAx val="2249359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cs-CZ"/>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cs-CZ"/>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t> </a:t>
            </a:r>
            <a:endParaRPr lang="en-US" sz="1200" baseline="0"/>
          </a:p>
          <a:p>
            <a:pPr>
              <a:defRPr/>
            </a:pPr>
            <a:r>
              <a:rPr lang="en-US" sz="1200" baseline="0"/>
              <a:t>             </a:t>
            </a:r>
            <a:r>
              <a:rPr lang="en-US" sz="1100" baseline="0">
                <a:solidFill>
                  <a:schemeClr val="tx2">
                    <a:lumMod val="60000"/>
                    <a:lumOff val="40000"/>
                  </a:schemeClr>
                </a:solidFill>
              </a:rPr>
              <a:t>Bikes                  Powered Two wheelers</a:t>
            </a:r>
            <a:r>
              <a:rPr lang="en-US" sz="1200">
                <a:solidFill>
                  <a:schemeClr val="tx2">
                    <a:lumMod val="60000"/>
                    <a:lumOff val="40000"/>
                  </a:schemeClr>
                </a:solidFill>
              </a:rPr>
              <a:t> </a:t>
            </a:r>
            <a:endParaRPr lang="en-US">
              <a:solidFill>
                <a:schemeClr val="tx2">
                  <a:lumMod val="60000"/>
                  <a:lumOff val="40000"/>
                </a:schemeClr>
              </a:solidFill>
            </a:endParaRPr>
          </a:p>
        </c:rich>
      </c:tx>
      <c:layout>
        <c:manualLayout>
          <c:xMode val="edge"/>
          <c:yMode val="edge"/>
          <c:x val="0.17448817961890237"/>
          <c:y val="9.746962708274173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cs-CZ"/>
        </a:p>
      </c:txPr>
    </c:title>
    <c:autoTitleDeleted val="0"/>
    <c:plotArea>
      <c:layout>
        <c:manualLayout>
          <c:layoutTarget val="inner"/>
          <c:xMode val="edge"/>
          <c:yMode val="edge"/>
          <c:x val="0.60144766509276604"/>
          <c:y val="0.4116029889433957"/>
          <c:w val="0.1472483941636831"/>
          <c:h val="0.30736692595090709"/>
        </c:manualLayout>
      </c:layout>
      <c:pieChart>
        <c:varyColors val="1"/>
        <c:ser>
          <c:idx val="0"/>
          <c:order val="0"/>
          <c:tx>
            <c:strRef>
              <c:f>Analysis!$D$273</c:f>
              <c:strCache>
                <c:ptCount val="1"/>
                <c:pt idx="0">
                  <c:v> Percent </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74E-4535-B116-E9F0A182B44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74E-4535-B116-E9F0A182B440}"/>
              </c:ext>
            </c:extLst>
          </c:dPt>
          <c:dLbls>
            <c:dLbl>
              <c:idx val="1"/>
              <c:layout>
                <c:manualLayout>
                  <c:x val="2.7694258377676684E-2"/>
                  <c:y val="-4.8255140179743203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F74E-4535-B116-E9F0A182B44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cs-CZ"/>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Analysis!$B$317:$B$318</c:f>
              <c:strCache>
                <c:ptCount val="2"/>
                <c:pt idx="0">
                  <c:v>1. Yes</c:v>
                </c:pt>
                <c:pt idx="1">
                  <c:v>2. No</c:v>
                </c:pt>
              </c:strCache>
            </c:strRef>
          </c:cat>
          <c:val>
            <c:numRef>
              <c:f>Analysis!$D$317:$D$318</c:f>
              <c:numCache>
                <c:formatCode>0.00%</c:formatCode>
                <c:ptCount val="2"/>
                <c:pt idx="0">
                  <c:v>3.6477987421383647E-2</c:v>
                </c:pt>
                <c:pt idx="1">
                  <c:v>0.96352201257861636</c:v>
                </c:pt>
              </c:numCache>
            </c:numRef>
          </c:val>
          <c:extLst>
            <c:ext xmlns:c16="http://schemas.microsoft.com/office/drawing/2014/chart" uri="{C3380CC4-5D6E-409C-BE32-E72D297353CC}">
              <c16:uniqueId val="{00000004-F74E-4535-B116-E9F0A182B440}"/>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cs-CZ"/>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cs-CZ"/>
    </a:p>
  </c:txPr>
  <c:printSettings>
    <c:headerFooter/>
    <c:pageMargins b="0.75" l="0.7" r="0.7" t="0.75" header="0.3" footer="0.3"/>
    <c:pageSetup/>
  </c:printSettings>
</c:chartSpace>
</file>

<file path=xl/charts/chart5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0"/>
          <c:order val="0"/>
          <c:tx>
            <c:strRef>
              <c:f>Aggregated!$O$457</c:f>
              <c:strCache>
                <c:ptCount val="1"/>
                <c:pt idx="0">
                  <c:v>Diesel</c:v>
                </c:pt>
              </c:strCache>
            </c:strRef>
          </c:tx>
          <c:spPr>
            <a:solidFill>
              <a:schemeClr val="accent1"/>
            </a:solidFill>
            <a:ln>
              <a:noFill/>
            </a:ln>
            <a:effectLst/>
          </c:spPr>
          <c:invertIfNegative val="0"/>
          <c:cat>
            <c:strRef>
              <c:f>Aggregated!$N$458:$N$479</c:f>
              <c:strCache>
                <c:ptCount val="22"/>
                <c:pt idx="0">
                  <c:v>Rotterdam</c:v>
                </c:pt>
                <c:pt idx="1">
                  <c:v>Budapest</c:v>
                </c:pt>
                <c:pt idx="2">
                  <c:v>Milan</c:v>
                </c:pt>
                <c:pt idx="3">
                  <c:v>Rome</c:v>
                </c:pt>
                <c:pt idx="4">
                  <c:v>Hamburg</c:v>
                </c:pt>
                <c:pt idx="5">
                  <c:v>Berlin</c:v>
                </c:pt>
                <c:pt idx="6">
                  <c:v>Madrid</c:v>
                </c:pt>
                <c:pt idx="7">
                  <c:v>Barcelona</c:v>
                </c:pt>
                <c:pt idx="8">
                  <c:v>Bucharest</c:v>
                </c:pt>
                <c:pt idx="9">
                  <c:v>Lisbon</c:v>
                </c:pt>
                <c:pt idx="10">
                  <c:v>Stockholm</c:v>
                </c:pt>
                <c:pt idx="11">
                  <c:v>London</c:v>
                </c:pt>
                <c:pt idx="12">
                  <c:v>Prague</c:v>
                </c:pt>
                <c:pt idx="13">
                  <c:v>Sofia</c:v>
                </c:pt>
                <c:pt idx="14">
                  <c:v>Paris</c:v>
                </c:pt>
                <c:pt idx="15">
                  <c:v>Brussels</c:v>
                </c:pt>
                <c:pt idx="16">
                  <c:v>Amsterdam</c:v>
                </c:pt>
                <c:pt idx="17">
                  <c:v>Bremen</c:v>
                </c:pt>
                <c:pt idx="18">
                  <c:v>Munich</c:v>
                </c:pt>
                <c:pt idx="19">
                  <c:v>Goteborg</c:v>
                </c:pt>
                <c:pt idx="20">
                  <c:v>Antwerp</c:v>
                </c:pt>
                <c:pt idx="21">
                  <c:v>AGGREGATED</c:v>
                </c:pt>
              </c:strCache>
            </c:strRef>
          </c:cat>
          <c:val>
            <c:numRef>
              <c:f>Aggregated!$O$458:$O$479</c:f>
              <c:numCache>
                <c:formatCode>0.0%</c:formatCode>
                <c:ptCount val="22"/>
                <c:pt idx="0">
                  <c:v>0.77795500335795831</c:v>
                </c:pt>
                <c:pt idx="1">
                  <c:v>0.98400330254399093</c:v>
                </c:pt>
                <c:pt idx="2">
                  <c:v>0.90293438729926767</c:v>
                </c:pt>
                <c:pt idx="3">
                  <c:v>0.80259567878475035</c:v>
                </c:pt>
                <c:pt idx="4">
                  <c:v>0.98269397173348716</c:v>
                </c:pt>
                <c:pt idx="5">
                  <c:v>0.98043281446219444</c:v>
                </c:pt>
                <c:pt idx="6">
                  <c:v>0.84574189942119404</c:v>
                </c:pt>
                <c:pt idx="7">
                  <c:v>0.9111646884272997</c:v>
                </c:pt>
                <c:pt idx="8">
                  <c:v>0.97373258621071512</c:v>
                </c:pt>
                <c:pt idx="9">
                  <c:v>0.95107186252386744</c:v>
                </c:pt>
                <c:pt idx="10">
                  <c:v>0.51834325963395067</c:v>
                </c:pt>
                <c:pt idx="11">
                  <c:v>0.96344422278535613</c:v>
                </c:pt>
                <c:pt idx="12">
                  <c:v>0.88852514854482834</c:v>
                </c:pt>
                <c:pt idx="13">
                  <c:v>0.87601089288661493</c:v>
                </c:pt>
                <c:pt idx="14">
                  <c:v>0.81434832829633386</c:v>
                </c:pt>
                <c:pt idx="15">
                  <c:v>0.88378538903187487</c:v>
                </c:pt>
                <c:pt idx="16">
                  <c:v>0.96669228798360241</c:v>
                </c:pt>
                <c:pt idx="17">
                  <c:v>1</c:v>
                </c:pt>
                <c:pt idx="18">
                  <c:v>0.99144815728150948</c:v>
                </c:pt>
                <c:pt idx="19">
                  <c:v>0.9964930738207961</c:v>
                </c:pt>
                <c:pt idx="20">
                  <c:v>1</c:v>
                </c:pt>
                <c:pt idx="21">
                  <c:v>0.89527993049138421</c:v>
                </c:pt>
              </c:numCache>
            </c:numRef>
          </c:val>
          <c:extLst>
            <c:ext xmlns:c16="http://schemas.microsoft.com/office/drawing/2014/chart" uri="{C3380CC4-5D6E-409C-BE32-E72D297353CC}">
              <c16:uniqueId val="{00000000-112E-4616-9DFB-A981D075A6A6}"/>
            </c:ext>
          </c:extLst>
        </c:ser>
        <c:ser>
          <c:idx val="1"/>
          <c:order val="1"/>
          <c:tx>
            <c:strRef>
              <c:f>Aggregated!$P$457</c:f>
              <c:strCache>
                <c:ptCount val="1"/>
                <c:pt idx="0">
                  <c:v>Petrol</c:v>
                </c:pt>
              </c:strCache>
            </c:strRef>
          </c:tx>
          <c:spPr>
            <a:solidFill>
              <a:schemeClr val="accent2"/>
            </a:solidFill>
            <a:ln>
              <a:noFill/>
            </a:ln>
            <a:effectLst/>
          </c:spPr>
          <c:invertIfNegative val="0"/>
          <c:cat>
            <c:strRef>
              <c:f>Aggregated!$N$458:$N$479</c:f>
              <c:strCache>
                <c:ptCount val="22"/>
                <c:pt idx="0">
                  <c:v>Rotterdam</c:v>
                </c:pt>
                <c:pt idx="1">
                  <c:v>Budapest</c:v>
                </c:pt>
                <c:pt idx="2">
                  <c:v>Milan</c:v>
                </c:pt>
                <c:pt idx="3">
                  <c:v>Rome</c:v>
                </c:pt>
                <c:pt idx="4">
                  <c:v>Hamburg</c:v>
                </c:pt>
                <c:pt idx="5">
                  <c:v>Berlin</c:v>
                </c:pt>
                <c:pt idx="6">
                  <c:v>Madrid</c:v>
                </c:pt>
                <c:pt idx="7">
                  <c:v>Barcelona</c:v>
                </c:pt>
                <c:pt idx="8">
                  <c:v>Bucharest</c:v>
                </c:pt>
                <c:pt idx="9">
                  <c:v>Lisbon</c:v>
                </c:pt>
                <c:pt idx="10">
                  <c:v>Stockholm</c:v>
                </c:pt>
                <c:pt idx="11">
                  <c:v>London</c:v>
                </c:pt>
                <c:pt idx="12">
                  <c:v>Prague</c:v>
                </c:pt>
                <c:pt idx="13">
                  <c:v>Sofia</c:v>
                </c:pt>
                <c:pt idx="14">
                  <c:v>Paris</c:v>
                </c:pt>
                <c:pt idx="15">
                  <c:v>Brussels</c:v>
                </c:pt>
                <c:pt idx="16">
                  <c:v>Amsterdam</c:v>
                </c:pt>
                <c:pt idx="17">
                  <c:v>Bremen</c:v>
                </c:pt>
                <c:pt idx="18">
                  <c:v>Munich</c:v>
                </c:pt>
                <c:pt idx="19">
                  <c:v>Goteborg</c:v>
                </c:pt>
                <c:pt idx="20">
                  <c:v>Antwerp</c:v>
                </c:pt>
                <c:pt idx="21">
                  <c:v>AGGREGATED</c:v>
                </c:pt>
              </c:strCache>
            </c:strRef>
          </c:cat>
          <c:val>
            <c:numRef>
              <c:f>Aggregated!$P$458:$P$479</c:f>
              <c:numCache>
                <c:formatCode>0.0%</c:formatCode>
                <c:ptCount val="22"/>
                <c:pt idx="0">
                  <c:v>7.135661517797179E-3</c:v>
                </c:pt>
                <c:pt idx="1">
                  <c:v>5.9170579837280902E-3</c:v>
                </c:pt>
                <c:pt idx="2">
                  <c:v>2.8231230383446534E-2</c:v>
                </c:pt>
                <c:pt idx="3">
                  <c:v>1.5190620160755107E-2</c:v>
                </c:pt>
                <c:pt idx="4">
                  <c:v>1.7306028266512834E-2</c:v>
                </c:pt>
                <c:pt idx="5">
                  <c:v>7.8852837241902979E-3</c:v>
                </c:pt>
                <c:pt idx="6">
                  <c:v>8.6550424638020878E-4</c:v>
                </c:pt>
                <c:pt idx="7">
                  <c:v>0</c:v>
                </c:pt>
                <c:pt idx="8">
                  <c:v>1.0763881198644548E-2</c:v>
                </c:pt>
                <c:pt idx="9">
                  <c:v>0</c:v>
                </c:pt>
                <c:pt idx="10">
                  <c:v>6.0237687307932879E-2</c:v>
                </c:pt>
                <c:pt idx="11">
                  <c:v>5.6612929314713975E-3</c:v>
                </c:pt>
                <c:pt idx="12">
                  <c:v>3.3020474586534461E-2</c:v>
                </c:pt>
                <c:pt idx="13">
                  <c:v>2.7851130549595642E-2</c:v>
                </c:pt>
                <c:pt idx="14">
                  <c:v>2.254782512381525E-2</c:v>
                </c:pt>
                <c:pt idx="15">
                  <c:v>6.4987131261136408E-2</c:v>
                </c:pt>
                <c:pt idx="16">
                  <c:v>2.2327147615387431E-2</c:v>
                </c:pt>
                <c:pt idx="17">
                  <c:v>0</c:v>
                </c:pt>
                <c:pt idx="18">
                  <c:v>2.2623922535689239E-3</c:v>
                </c:pt>
                <c:pt idx="19">
                  <c:v>0</c:v>
                </c:pt>
                <c:pt idx="20">
                  <c:v>0</c:v>
                </c:pt>
                <c:pt idx="21">
                  <c:v>1.6834327133737063E-2</c:v>
                </c:pt>
              </c:numCache>
            </c:numRef>
          </c:val>
          <c:extLst>
            <c:ext xmlns:c16="http://schemas.microsoft.com/office/drawing/2014/chart" uri="{C3380CC4-5D6E-409C-BE32-E72D297353CC}">
              <c16:uniqueId val="{00000001-112E-4616-9DFB-A981D075A6A6}"/>
            </c:ext>
          </c:extLst>
        </c:ser>
        <c:ser>
          <c:idx val="2"/>
          <c:order val="2"/>
          <c:tx>
            <c:strRef>
              <c:f>Aggregated!$Q$457</c:f>
              <c:strCache>
                <c:ptCount val="1"/>
                <c:pt idx="0">
                  <c:v>Hybrid diesel</c:v>
                </c:pt>
              </c:strCache>
            </c:strRef>
          </c:tx>
          <c:spPr>
            <a:solidFill>
              <a:schemeClr val="accent3"/>
            </a:solidFill>
            <a:ln>
              <a:noFill/>
            </a:ln>
            <a:effectLst/>
          </c:spPr>
          <c:invertIfNegative val="0"/>
          <c:cat>
            <c:strRef>
              <c:f>Aggregated!$N$458:$N$479</c:f>
              <c:strCache>
                <c:ptCount val="22"/>
                <c:pt idx="0">
                  <c:v>Rotterdam</c:v>
                </c:pt>
                <c:pt idx="1">
                  <c:v>Budapest</c:v>
                </c:pt>
                <c:pt idx="2">
                  <c:v>Milan</c:v>
                </c:pt>
                <c:pt idx="3">
                  <c:v>Rome</c:v>
                </c:pt>
                <c:pt idx="4">
                  <c:v>Hamburg</c:v>
                </c:pt>
                <c:pt idx="5">
                  <c:v>Berlin</c:v>
                </c:pt>
                <c:pt idx="6">
                  <c:v>Madrid</c:v>
                </c:pt>
                <c:pt idx="7">
                  <c:v>Barcelona</c:v>
                </c:pt>
                <c:pt idx="8">
                  <c:v>Bucharest</c:v>
                </c:pt>
                <c:pt idx="9">
                  <c:v>Lisbon</c:v>
                </c:pt>
                <c:pt idx="10">
                  <c:v>Stockholm</c:v>
                </c:pt>
                <c:pt idx="11">
                  <c:v>London</c:v>
                </c:pt>
                <c:pt idx="12">
                  <c:v>Prague</c:v>
                </c:pt>
                <c:pt idx="13">
                  <c:v>Sofia</c:v>
                </c:pt>
                <c:pt idx="14">
                  <c:v>Paris</c:v>
                </c:pt>
                <c:pt idx="15">
                  <c:v>Brussels</c:v>
                </c:pt>
                <c:pt idx="16">
                  <c:v>Amsterdam</c:v>
                </c:pt>
                <c:pt idx="17">
                  <c:v>Bremen</c:v>
                </c:pt>
                <c:pt idx="18">
                  <c:v>Munich</c:v>
                </c:pt>
                <c:pt idx="19">
                  <c:v>Goteborg</c:v>
                </c:pt>
                <c:pt idx="20">
                  <c:v>Antwerp</c:v>
                </c:pt>
                <c:pt idx="21">
                  <c:v>AGGREGATED</c:v>
                </c:pt>
              </c:strCache>
            </c:strRef>
          </c:cat>
          <c:val>
            <c:numRef>
              <c:f>Aggregated!$Q$458:$Q$479</c:f>
              <c:numCache>
                <c:formatCode>0.0%</c:formatCode>
                <c:ptCount val="22"/>
                <c:pt idx="0">
                  <c:v>6.7159167226326392E-3</c:v>
                </c:pt>
                <c:pt idx="1">
                  <c:v>7.9123449782410511E-4</c:v>
                </c:pt>
                <c:pt idx="2">
                  <c:v>4.9819818323729179E-3</c:v>
                </c:pt>
                <c:pt idx="3">
                  <c:v>5.1618612196740656E-3</c:v>
                </c:pt>
                <c:pt idx="4">
                  <c:v>0</c:v>
                </c:pt>
                <c:pt idx="5">
                  <c:v>0</c:v>
                </c:pt>
                <c:pt idx="6">
                  <c:v>4.0570511549072284E-2</c:v>
                </c:pt>
                <c:pt idx="7">
                  <c:v>5.8234421364985162E-2</c:v>
                </c:pt>
                <c:pt idx="8">
                  <c:v>1.3288742220548826E-3</c:v>
                </c:pt>
                <c:pt idx="9">
                  <c:v>6.5092865821905917E-4</c:v>
                </c:pt>
                <c:pt idx="10">
                  <c:v>0</c:v>
                </c:pt>
                <c:pt idx="11">
                  <c:v>1.6822127567800722E-2</c:v>
                </c:pt>
                <c:pt idx="12">
                  <c:v>0</c:v>
                </c:pt>
                <c:pt idx="13">
                  <c:v>0</c:v>
                </c:pt>
                <c:pt idx="14">
                  <c:v>5.0285605784901662E-2</c:v>
                </c:pt>
                <c:pt idx="15">
                  <c:v>0</c:v>
                </c:pt>
                <c:pt idx="16">
                  <c:v>1.0980564401010211E-2</c:v>
                </c:pt>
                <c:pt idx="17">
                  <c:v>0</c:v>
                </c:pt>
                <c:pt idx="18">
                  <c:v>0</c:v>
                </c:pt>
                <c:pt idx="19">
                  <c:v>0</c:v>
                </c:pt>
                <c:pt idx="20">
                  <c:v>0</c:v>
                </c:pt>
                <c:pt idx="21">
                  <c:v>1.2192412296978043E-2</c:v>
                </c:pt>
              </c:numCache>
            </c:numRef>
          </c:val>
          <c:extLst>
            <c:ext xmlns:c16="http://schemas.microsoft.com/office/drawing/2014/chart" uri="{C3380CC4-5D6E-409C-BE32-E72D297353CC}">
              <c16:uniqueId val="{00000002-112E-4616-9DFB-A981D075A6A6}"/>
            </c:ext>
          </c:extLst>
        </c:ser>
        <c:ser>
          <c:idx val="3"/>
          <c:order val="3"/>
          <c:tx>
            <c:strRef>
              <c:f>Aggregated!$R$457</c:f>
              <c:strCache>
                <c:ptCount val="1"/>
                <c:pt idx="0">
                  <c:v>Hybrid petrol</c:v>
                </c:pt>
              </c:strCache>
            </c:strRef>
          </c:tx>
          <c:spPr>
            <a:solidFill>
              <a:schemeClr val="accent4"/>
            </a:solidFill>
            <a:ln>
              <a:noFill/>
            </a:ln>
            <a:effectLst/>
          </c:spPr>
          <c:invertIfNegative val="0"/>
          <c:cat>
            <c:strRef>
              <c:f>Aggregated!$N$458:$N$479</c:f>
              <c:strCache>
                <c:ptCount val="22"/>
                <c:pt idx="0">
                  <c:v>Rotterdam</c:v>
                </c:pt>
                <c:pt idx="1">
                  <c:v>Budapest</c:v>
                </c:pt>
                <c:pt idx="2">
                  <c:v>Milan</c:v>
                </c:pt>
                <c:pt idx="3">
                  <c:v>Rome</c:v>
                </c:pt>
                <c:pt idx="4">
                  <c:v>Hamburg</c:v>
                </c:pt>
                <c:pt idx="5">
                  <c:v>Berlin</c:v>
                </c:pt>
                <c:pt idx="6">
                  <c:v>Madrid</c:v>
                </c:pt>
                <c:pt idx="7">
                  <c:v>Barcelona</c:v>
                </c:pt>
                <c:pt idx="8">
                  <c:v>Bucharest</c:v>
                </c:pt>
                <c:pt idx="9">
                  <c:v>Lisbon</c:v>
                </c:pt>
                <c:pt idx="10">
                  <c:v>Stockholm</c:v>
                </c:pt>
                <c:pt idx="11">
                  <c:v>London</c:v>
                </c:pt>
                <c:pt idx="12">
                  <c:v>Prague</c:v>
                </c:pt>
                <c:pt idx="13">
                  <c:v>Sofia</c:v>
                </c:pt>
                <c:pt idx="14">
                  <c:v>Paris</c:v>
                </c:pt>
                <c:pt idx="15">
                  <c:v>Brussels</c:v>
                </c:pt>
                <c:pt idx="16">
                  <c:v>Amsterdam</c:v>
                </c:pt>
                <c:pt idx="17">
                  <c:v>Bremen</c:v>
                </c:pt>
                <c:pt idx="18">
                  <c:v>Munich</c:v>
                </c:pt>
                <c:pt idx="19">
                  <c:v>Goteborg</c:v>
                </c:pt>
                <c:pt idx="20">
                  <c:v>Antwerp</c:v>
                </c:pt>
                <c:pt idx="21">
                  <c:v>AGGREGATED</c:v>
                </c:pt>
              </c:strCache>
            </c:strRef>
          </c:cat>
          <c:val>
            <c:numRef>
              <c:f>Aggregated!$R$458:$R$479</c:f>
              <c:numCache>
                <c:formatCode>0.0%</c:formatCode>
                <c:ptCount val="22"/>
                <c:pt idx="0">
                  <c:v>0</c:v>
                </c:pt>
                <c:pt idx="1">
                  <c:v>0</c:v>
                </c:pt>
                <c:pt idx="2">
                  <c:v>0</c:v>
                </c:pt>
                <c:pt idx="3">
                  <c:v>2.5366860850969692E-2</c:v>
                </c:pt>
                <c:pt idx="4">
                  <c:v>0</c:v>
                </c:pt>
                <c:pt idx="5">
                  <c:v>0</c:v>
                </c:pt>
                <c:pt idx="6">
                  <c:v>0</c:v>
                </c:pt>
                <c:pt idx="7">
                  <c:v>2.7818991097922848E-2</c:v>
                </c:pt>
                <c:pt idx="8">
                  <c:v>7.5302872583110012E-3</c:v>
                </c:pt>
                <c:pt idx="9">
                  <c:v>0</c:v>
                </c:pt>
                <c:pt idx="10">
                  <c:v>4.0113132631693457E-2</c:v>
                </c:pt>
                <c:pt idx="11">
                  <c:v>2.8845635412735209E-3</c:v>
                </c:pt>
                <c:pt idx="12">
                  <c:v>1.5138326458010066E-4</c:v>
                </c:pt>
                <c:pt idx="13">
                  <c:v>2.289981845188975E-2</c:v>
                </c:pt>
                <c:pt idx="14">
                  <c:v>0</c:v>
                </c:pt>
                <c:pt idx="15">
                  <c:v>3.217184715897842E-3</c:v>
                </c:pt>
                <c:pt idx="16">
                  <c:v>0</c:v>
                </c:pt>
                <c:pt idx="17">
                  <c:v>0</c:v>
                </c:pt>
                <c:pt idx="18">
                  <c:v>0</c:v>
                </c:pt>
                <c:pt idx="19">
                  <c:v>0</c:v>
                </c:pt>
                <c:pt idx="20">
                  <c:v>0</c:v>
                </c:pt>
                <c:pt idx="21">
                  <c:v>7.2751703084950508E-3</c:v>
                </c:pt>
              </c:numCache>
            </c:numRef>
          </c:val>
          <c:extLst>
            <c:ext xmlns:c16="http://schemas.microsoft.com/office/drawing/2014/chart" uri="{C3380CC4-5D6E-409C-BE32-E72D297353CC}">
              <c16:uniqueId val="{00000003-112E-4616-9DFB-A981D075A6A6}"/>
            </c:ext>
          </c:extLst>
        </c:ser>
        <c:ser>
          <c:idx val="4"/>
          <c:order val="4"/>
          <c:tx>
            <c:strRef>
              <c:f>Aggregated!$S$457</c:f>
              <c:strCache>
                <c:ptCount val="1"/>
                <c:pt idx="0">
                  <c:v>Full electric</c:v>
                </c:pt>
              </c:strCache>
            </c:strRef>
          </c:tx>
          <c:spPr>
            <a:solidFill>
              <a:schemeClr val="accent5"/>
            </a:solidFill>
            <a:ln>
              <a:noFill/>
            </a:ln>
            <a:effectLst/>
          </c:spPr>
          <c:invertIfNegative val="0"/>
          <c:cat>
            <c:strRef>
              <c:f>Aggregated!$N$458:$N$479</c:f>
              <c:strCache>
                <c:ptCount val="22"/>
                <c:pt idx="0">
                  <c:v>Rotterdam</c:v>
                </c:pt>
                <c:pt idx="1">
                  <c:v>Budapest</c:v>
                </c:pt>
                <c:pt idx="2">
                  <c:v>Milan</c:v>
                </c:pt>
                <c:pt idx="3">
                  <c:v>Rome</c:v>
                </c:pt>
                <c:pt idx="4">
                  <c:v>Hamburg</c:v>
                </c:pt>
                <c:pt idx="5">
                  <c:v>Berlin</c:v>
                </c:pt>
                <c:pt idx="6">
                  <c:v>Madrid</c:v>
                </c:pt>
                <c:pt idx="7">
                  <c:v>Barcelona</c:v>
                </c:pt>
                <c:pt idx="8">
                  <c:v>Bucharest</c:v>
                </c:pt>
                <c:pt idx="9">
                  <c:v>Lisbon</c:v>
                </c:pt>
                <c:pt idx="10">
                  <c:v>Stockholm</c:v>
                </c:pt>
                <c:pt idx="11">
                  <c:v>London</c:v>
                </c:pt>
                <c:pt idx="12">
                  <c:v>Prague</c:v>
                </c:pt>
                <c:pt idx="13">
                  <c:v>Sofia</c:v>
                </c:pt>
                <c:pt idx="14">
                  <c:v>Paris</c:v>
                </c:pt>
                <c:pt idx="15">
                  <c:v>Brussels</c:v>
                </c:pt>
                <c:pt idx="16">
                  <c:v>Amsterdam</c:v>
                </c:pt>
                <c:pt idx="17">
                  <c:v>Bremen</c:v>
                </c:pt>
                <c:pt idx="18">
                  <c:v>Munich</c:v>
                </c:pt>
                <c:pt idx="19">
                  <c:v>Goteborg</c:v>
                </c:pt>
                <c:pt idx="20">
                  <c:v>Antwerp</c:v>
                </c:pt>
                <c:pt idx="21">
                  <c:v>AGGREGATED</c:v>
                </c:pt>
              </c:strCache>
            </c:strRef>
          </c:cat>
          <c:val>
            <c:numRef>
              <c:f>Aggregated!$S$458:$S$479</c:f>
              <c:numCache>
                <c:formatCode>0.0%</c:formatCode>
                <c:ptCount val="22"/>
                <c:pt idx="0">
                  <c:v>6.0443250503693757E-2</c:v>
                </c:pt>
                <c:pt idx="1">
                  <c:v>4.3001874881744848E-3</c:v>
                </c:pt>
                <c:pt idx="2">
                  <c:v>2.1090389757045351E-2</c:v>
                </c:pt>
                <c:pt idx="3">
                  <c:v>5.4568247179411552E-3</c:v>
                </c:pt>
                <c:pt idx="4">
                  <c:v>0</c:v>
                </c:pt>
                <c:pt idx="5">
                  <c:v>1.1681901813615257E-2</c:v>
                </c:pt>
                <c:pt idx="6">
                  <c:v>3.2402315223859064E-2</c:v>
                </c:pt>
                <c:pt idx="7">
                  <c:v>0</c:v>
                </c:pt>
                <c:pt idx="8">
                  <c:v>0</c:v>
                </c:pt>
                <c:pt idx="9">
                  <c:v>4.8277208817913558E-2</c:v>
                </c:pt>
                <c:pt idx="10">
                  <c:v>0.36580457425688723</c:v>
                </c:pt>
                <c:pt idx="11">
                  <c:v>4.4481587318703827E-3</c:v>
                </c:pt>
                <c:pt idx="12">
                  <c:v>5.2984142603035235E-4</c:v>
                </c:pt>
                <c:pt idx="13">
                  <c:v>6.1891401221323651E-3</c:v>
                </c:pt>
                <c:pt idx="14">
                  <c:v>3.0380227535245812E-2</c:v>
                </c:pt>
                <c:pt idx="15">
                  <c:v>4.8010294991090871E-2</c:v>
                </c:pt>
                <c:pt idx="16">
                  <c:v>0</c:v>
                </c:pt>
                <c:pt idx="17">
                  <c:v>0</c:v>
                </c:pt>
                <c:pt idx="18">
                  <c:v>4.0723060564240631E-4</c:v>
                </c:pt>
                <c:pt idx="19">
                  <c:v>0</c:v>
                </c:pt>
                <c:pt idx="20">
                  <c:v>0</c:v>
                </c:pt>
                <c:pt idx="21">
                  <c:v>2.8935846609738001E-2</c:v>
                </c:pt>
              </c:numCache>
            </c:numRef>
          </c:val>
          <c:extLst>
            <c:ext xmlns:c16="http://schemas.microsoft.com/office/drawing/2014/chart" uri="{C3380CC4-5D6E-409C-BE32-E72D297353CC}">
              <c16:uniqueId val="{00000004-112E-4616-9DFB-A981D075A6A6}"/>
            </c:ext>
          </c:extLst>
        </c:ser>
        <c:ser>
          <c:idx val="5"/>
          <c:order val="5"/>
          <c:tx>
            <c:strRef>
              <c:f>Aggregated!$T$457</c:f>
              <c:strCache>
                <c:ptCount val="1"/>
                <c:pt idx="0">
                  <c:v>CNG</c:v>
                </c:pt>
              </c:strCache>
            </c:strRef>
          </c:tx>
          <c:spPr>
            <a:solidFill>
              <a:schemeClr val="accent6"/>
            </a:solidFill>
            <a:ln>
              <a:noFill/>
            </a:ln>
            <a:effectLst/>
          </c:spPr>
          <c:invertIfNegative val="0"/>
          <c:cat>
            <c:strRef>
              <c:f>Aggregated!$N$458:$N$479</c:f>
              <c:strCache>
                <c:ptCount val="22"/>
                <c:pt idx="0">
                  <c:v>Rotterdam</c:v>
                </c:pt>
                <c:pt idx="1">
                  <c:v>Budapest</c:v>
                </c:pt>
                <c:pt idx="2">
                  <c:v>Milan</c:v>
                </c:pt>
                <c:pt idx="3">
                  <c:v>Rome</c:v>
                </c:pt>
                <c:pt idx="4">
                  <c:v>Hamburg</c:v>
                </c:pt>
                <c:pt idx="5">
                  <c:v>Berlin</c:v>
                </c:pt>
                <c:pt idx="6">
                  <c:v>Madrid</c:v>
                </c:pt>
                <c:pt idx="7">
                  <c:v>Barcelona</c:v>
                </c:pt>
                <c:pt idx="8">
                  <c:v>Bucharest</c:v>
                </c:pt>
                <c:pt idx="9">
                  <c:v>Lisbon</c:v>
                </c:pt>
                <c:pt idx="10">
                  <c:v>Stockholm</c:v>
                </c:pt>
                <c:pt idx="11">
                  <c:v>London</c:v>
                </c:pt>
                <c:pt idx="12">
                  <c:v>Prague</c:v>
                </c:pt>
                <c:pt idx="13">
                  <c:v>Sofia</c:v>
                </c:pt>
                <c:pt idx="14">
                  <c:v>Paris</c:v>
                </c:pt>
                <c:pt idx="15">
                  <c:v>Brussels</c:v>
                </c:pt>
                <c:pt idx="16">
                  <c:v>Amsterdam</c:v>
                </c:pt>
                <c:pt idx="17">
                  <c:v>Bremen</c:v>
                </c:pt>
                <c:pt idx="18">
                  <c:v>Munich</c:v>
                </c:pt>
                <c:pt idx="19">
                  <c:v>Goteborg</c:v>
                </c:pt>
                <c:pt idx="20">
                  <c:v>Antwerp</c:v>
                </c:pt>
                <c:pt idx="21">
                  <c:v>AGGREGATED</c:v>
                </c:pt>
              </c:strCache>
            </c:strRef>
          </c:cat>
          <c:val>
            <c:numRef>
              <c:f>Aggregated!$T$458:$T$479</c:f>
              <c:numCache>
                <c:formatCode>0.0%</c:formatCode>
                <c:ptCount val="22"/>
                <c:pt idx="0">
                  <c:v>0</c:v>
                </c:pt>
                <c:pt idx="1">
                  <c:v>0</c:v>
                </c:pt>
                <c:pt idx="2">
                  <c:v>2.3913512795390005E-2</c:v>
                </c:pt>
                <c:pt idx="3">
                  <c:v>0.10522822800678416</c:v>
                </c:pt>
                <c:pt idx="4">
                  <c:v>0</c:v>
                </c:pt>
                <c:pt idx="5">
                  <c:v>0</c:v>
                </c:pt>
                <c:pt idx="6">
                  <c:v>0</c:v>
                </c:pt>
                <c:pt idx="7">
                  <c:v>2.7818991097922851E-3</c:v>
                </c:pt>
                <c:pt idx="8">
                  <c:v>0</c:v>
                </c:pt>
                <c:pt idx="9">
                  <c:v>0</c:v>
                </c:pt>
                <c:pt idx="10">
                  <c:v>0</c:v>
                </c:pt>
                <c:pt idx="11">
                  <c:v>0</c:v>
                </c:pt>
                <c:pt idx="12">
                  <c:v>2.5829769518979678E-2</c:v>
                </c:pt>
                <c:pt idx="13">
                  <c:v>5.4258128404027064E-2</c:v>
                </c:pt>
                <c:pt idx="14">
                  <c:v>6.9779585120017723E-2</c:v>
                </c:pt>
                <c:pt idx="15">
                  <c:v>0</c:v>
                </c:pt>
                <c:pt idx="16">
                  <c:v>0</c:v>
                </c:pt>
                <c:pt idx="17">
                  <c:v>0</c:v>
                </c:pt>
                <c:pt idx="18">
                  <c:v>0</c:v>
                </c:pt>
                <c:pt idx="19">
                  <c:v>3.5069261792039278E-3</c:v>
                </c:pt>
                <c:pt idx="20">
                  <c:v>0</c:v>
                </c:pt>
                <c:pt idx="21">
                  <c:v>1.9328476696980058E-2</c:v>
                </c:pt>
              </c:numCache>
            </c:numRef>
          </c:val>
          <c:extLst>
            <c:ext xmlns:c16="http://schemas.microsoft.com/office/drawing/2014/chart" uri="{C3380CC4-5D6E-409C-BE32-E72D297353CC}">
              <c16:uniqueId val="{00000005-112E-4616-9DFB-A981D075A6A6}"/>
            </c:ext>
          </c:extLst>
        </c:ser>
        <c:ser>
          <c:idx val="6"/>
          <c:order val="6"/>
          <c:tx>
            <c:strRef>
              <c:f>Aggregated!$U$457</c:f>
              <c:strCache>
                <c:ptCount val="1"/>
                <c:pt idx="0">
                  <c:v>LPG</c:v>
                </c:pt>
              </c:strCache>
            </c:strRef>
          </c:tx>
          <c:spPr>
            <a:solidFill>
              <a:schemeClr val="accent1">
                <a:lumMod val="60000"/>
              </a:schemeClr>
            </a:solidFill>
            <a:ln>
              <a:noFill/>
            </a:ln>
            <a:effectLst/>
          </c:spPr>
          <c:invertIfNegative val="0"/>
          <c:cat>
            <c:strRef>
              <c:f>Aggregated!$N$458:$N$479</c:f>
              <c:strCache>
                <c:ptCount val="22"/>
                <c:pt idx="0">
                  <c:v>Rotterdam</c:v>
                </c:pt>
                <c:pt idx="1">
                  <c:v>Budapest</c:v>
                </c:pt>
                <c:pt idx="2">
                  <c:v>Milan</c:v>
                </c:pt>
                <c:pt idx="3">
                  <c:v>Rome</c:v>
                </c:pt>
                <c:pt idx="4">
                  <c:v>Hamburg</c:v>
                </c:pt>
                <c:pt idx="5">
                  <c:v>Berlin</c:v>
                </c:pt>
                <c:pt idx="6">
                  <c:v>Madrid</c:v>
                </c:pt>
                <c:pt idx="7">
                  <c:v>Barcelona</c:v>
                </c:pt>
                <c:pt idx="8">
                  <c:v>Bucharest</c:v>
                </c:pt>
                <c:pt idx="9">
                  <c:v>Lisbon</c:v>
                </c:pt>
                <c:pt idx="10">
                  <c:v>Stockholm</c:v>
                </c:pt>
                <c:pt idx="11">
                  <c:v>London</c:v>
                </c:pt>
                <c:pt idx="12">
                  <c:v>Prague</c:v>
                </c:pt>
                <c:pt idx="13">
                  <c:v>Sofia</c:v>
                </c:pt>
                <c:pt idx="14">
                  <c:v>Paris</c:v>
                </c:pt>
                <c:pt idx="15">
                  <c:v>Brussels</c:v>
                </c:pt>
                <c:pt idx="16">
                  <c:v>Amsterdam</c:v>
                </c:pt>
                <c:pt idx="17">
                  <c:v>Bremen</c:v>
                </c:pt>
                <c:pt idx="18">
                  <c:v>Munich</c:v>
                </c:pt>
                <c:pt idx="19">
                  <c:v>Goteborg</c:v>
                </c:pt>
                <c:pt idx="20">
                  <c:v>Antwerp</c:v>
                </c:pt>
                <c:pt idx="21">
                  <c:v>AGGREGATED</c:v>
                </c:pt>
              </c:strCache>
            </c:strRef>
          </c:cat>
          <c:val>
            <c:numRef>
              <c:f>Aggregated!$U$458:$U$479</c:f>
              <c:numCache>
                <c:formatCode>0.0%</c:formatCode>
                <c:ptCount val="22"/>
                <c:pt idx="0">
                  <c:v>0</c:v>
                </c:pt>
                <c:pt idx="1">
                  <c:v>0</c:v>
                </c:pt>
                <c:pt idx="2">
                  <c:v>1.8848497932477538E-2</c:v>
                </c:pt>
                <c:pt idx="3">
                  <c:v>2.6251751345770961E-2</c:v>
                </c:pt>
                <c:pt idx="4">
                  <c:v>0</c:v>
                </c:pt>
                <c:pt idx="5">
                  <c:v>0</c:v>
                </c:pt>
                <c:pt idx="6">
                  <c:v>3.7865810779134132E-2</c:v>
                </c:pt>
                <c:pt idx="7">
                  <c:v>0</c:v>
                </c:pt>
                <c:pt idx="8">
                  <c:v>6.6443711102744125E-3</c:v>
                </c:pt>
                <c:pt idx="9">
                  <c:v>0</c:v>
                </c:pt>
                <c:pt idx="10">
                  <c:v>0</c:v>
                </c:pt>
                <c:pt idx="11">
                  <c:v>6.7396344422278529E-3</c:v>
                </c:pt>
                <c:pt idx="12">
                  <c:v>5.1943382659047042E-2</c:v>
                </c:pt>
                <c:pt idx="13">
                  <c:v>1.0727842878362766E-2</c:v>
                </c:pt>
                <c:pt idx="14">
                  <c:v>0</c:v>
                </c:pt>
                <c:pt idx="15">
                  <c:v>0</c:v>
                </c:pt>
                <c:pt idx="16">
                  <c:v>0</c:v>
                </c:pt>
                <c:pt idx="17">
                  <c:v>0</c:v>
                </c:pt>
                <c:pt idx="18">
                  <c:v>0</c:v>
                </c:pt>
                <c:pt idx="19">
                  <c:v>0</c:v>
                </c:pt>
                <c:pt idx="20">
                  <c:v>0</c:v>
                </c:pt>
                <c:pt idx="21">
                  <c:v>1.0123315028103111E-2</c:v>
                </c:pt>
              </c:numCache>
            </c:numRef>
          </c:val>
          <c:extLst>
            <c:ext xmlns:c16="http://schemas.microsoft.com/office/drawing/2014/chart" uri="{C3380CC4-5D6E-409C-BE32-E72D297353CC}">
              <c16:uniqueId val="{00000006-112E-4616-9DFB-A981D075A6A6}"/>
            </c:ext>
          </c:extLst>
        </c:ser>
        <c:ser>
          <c:idx val="7"/>
          <c:order val="7"/>
          <c:tx>
            <c:strRef>
              <c:f>Aggregated!$V$457</c:f>
              <c:strCache>
                <c:ptCount val="1"/>
                <c:pt idx="0">
                  <c:v>LNG</c:v>
                </c:pt>
              </c:strCache>
            </c:strRef>
          </c:tx>
          <c:spPr>
            <a:solidFill>
              <a:schemeClr val="accent2">
                <a:lumMod val="60000"/>
              </a:schemeClr>
            </a:solidFill>
            <a:ln>
              <a:noFill/>
            </a:ln>
            <a:effectLst/>
          </c:spPr>
          <c:invertIfNegative val="0"/>
          <c:cat>
            <c:strRef>
              <c:f>Aggregated!$N$458:$N$479</c:f>
              <c:strCache>
                <c:ptCount val="22"/>
                <c:pt idx="0">
                  <c:v>Rotterdam</c:v>
                </c:pt>
                <c:pt idx="1">
                  <c:v>Budapest</c:v>
                </c:pt>
                <c:pt idx="2">
                  <c:v>Milan</c:v>
                </c:pt>
                <c:pt idx="3">
                  <c:v>Rome</c:v>
                </c:pt>
                <c:pt idx="4">
                  <c:v>Hamburg</c:v>
                </c:pt>
                <c:pt idx="5">
                  <c:v>Berlin</c:v>
                </c:pt>
                <c:pt idx="6">
                  <c:v>Madrid</c:v>
                </c:pt>
                <c:pt idx="7">
                  <c:v>Barcelona</c:v>
                </c:pt>
                <c:pt idx="8">
                  <c:v>Bucharest</c:v>
                </c:pt>
                <c:pt idx="9">
                  <c:v>Lisbon</c:v>
                </c:pt>
                <c:pt idx="10">
                  <c:v>Stockholm</c:v>
                </c:pt>
                <c:pt idx="11">
                  <c:v>London</c:v>
                </c:pt>
                <c:pt idx="12">
                  <c:v>Prague</c:v>
                </c:pt>
                <c:pt idx="13">
                  <c:v>Sofia</c:v>
                </c:pt>
                <c:pt idx="14">
                  <c:v>Paris</c:v>
                </c:pt>
                <c:pt idx="15">
                  <c:v>Brussels</c:v>
                </c:pt>
                <c:pt idx="16">
                  <c:v>Amsterdam</c:v>
                </c:pt>
                <c:pt idx="17">
                  <c:v>Bremen</c:v>
                </c:pt>
                <c:pt idx="18">
                  <c:v>Munich</c:v>
                </c:pt>
                <c:pt idx="19">
                  <c:v>Goteborg</c:v>
                </c:pt>
                <c:pt idx="20">
                  <c:v>Antwerp</c:v>
                </c:pt>
                <c:pt idx="21">
                  <c:v>AGGREGATED</c:v>
                </c:pt>
              </c:strCache>
            </c:strRef>
          </c:cat>
          <c:val>
            <c:numRef>
              <c:f>Aggregated!$V$458:$V$479</c:f>
              <c:numCache>
                <c:formatCode>0.0%</c:formatCode>
                <c:ptCount val="22"/>
                <c:pt idx="0">
                  <c:v>0.14775016789791806</c:v>
                </c:pt>
                <c:pt idx="1">
                  <c:v>0</c:v>
                </c:pt>
                <c:pt idx="2">
                  <c:v>0</c:v>
                </c:pt>
                <c:pt idx="3">
                  <c:v>1.4748174913354473E-2</c:v>
                </c:pt>
                <c:pt idx="4">
                  <c:v>0</c:v>
                </c:pt>
                <c:pt idx="5">
                  <c:v>0</c:v>
                </c:pt>
                <c:pt idx="6">
                  <c:v>1.1359743233740241E-2</c:v>
                </c:pt>
                <c:pt idx="7">
                  <c:v>0</c:v>
                </c:pt>
                <c:pt idx="8">
                  <c:v>0</c:v>
                </c:pt>
                <c:pt idx="9">
                  <c:v>0</c:v>
                </c:pt>
                <c:pt idx="10">
                  <c:v>1.0878137662832124E-2</c:v>
                </c:pt>
                <c:pt idx="11">
                  <c:v>0</c:v>
                </c:pt>
                <c:pt idx="12">
                  <c:v>0</c:v>
                </c:pt>
                <c:pt idx="13">
                  <c:v>2.063046707377455E-3</c:v>
                </c:pt>
                <c:pt idx="14">
                  <c:v>0</c:v>
                </c:pt>
                <c:pt idx="15">
                  <c:v>0</c:v>
                </c:pt>
                <c:pt idx="16">
                  <c:v>0</c:v>
                </c:pt>
                <c:pt idx="17">
                  <c:v>0</c:v>
                </c:pt>
                <c:pt idx="18">
                  <c:v>0</c:v>
                </c:pt>
                <c:pt idx="19">
                  <c:v>0</c:v>
                </c:pt>
                <c:pt idx="20">
                  <c:v>0</c:v>
                </c:pt>
                <c:pt idx="21">
                  <c:v>6.3676905736406606E-3</c:v>
                </c:pt>
              </c:numCache>
            </c:numRef>
          </c:val>
          <c:extLst>
            <c:ext xmlns:c16="http://schemas.microsoft.com/office/drawing/2014/chart" uri="{C3380CC4-5D6E-409C-BE32-E72D297353CC}">
              <c16:uniqueId val="{00000007-112E-4616-9DFB-A981D075A6A6}"/>
            </c:ext>
          </c:extLst>
        </c:ser>
        <c:ser>
          <c:idx val="8"/>
          <c:order val="8"/>
          <c:tx>
            <c:strRef>
              <c:f>Aggregated!$W$457</c:f>
              <c:strCache>
                <c:ptCount val="1"/>
                <c:pt idx="0">
                  <c:v>Hydrogen fuel cells</c:v>
                </c:pt>
              </c:strCache>
            </c:strRef>
          </c:tx>
          <c:spPr>
            <a:solidFill>
              <a:schemeClr val="accent3">
                <a:lumMod val="60000"/>
              </a:schemeClr>
            </a:solidFill>
            <a:ln>
              <a:noFill/>
            </a:ln>
            <a:effectLst/>
          </c:spPr>
          <c:invertIfNegative val="0"/>
          <c:cat>
            <c:strRef>
              <c:f>Aggregated!$N$458:$N$479</c:f>
              <c:strCache>
                <c:ptCount val="22"/>
                <c:pt idx="0">
                  <c:v>Rotterdam</c:v>
                </c:pt>
                <c:pt idx="1">
                  <c:v>Budapest</c:v>
                </c:pt>
                <c:pt idx="2">
                  <c:v>Milan</c:v>
                </c:pt>
                <c:pt idx="3">
                  <c:v>Rome</c:v>
                </c:pt>
                <c:pt idx="4">
                  <c:v>Hamburg</c:v>
                </c:pt>
                <c:pt idx="5">
                  <c:v>Berlin</c:v>
                </c:pt>
                <c:pt idx="6">
                  <c:v>Madrid</c:v>
                </c:pt>
                <c:pt idx="7">
                  <c:v>Barcelona</c:v>
                </c:pt>
                <c:pt idx="8">
                  <c:v>Bucharest</c:v>
                </c:pt>
                <c:pt idx="9">
                  <c:v>Lisbon</c:v>
                </c:pt>
                <c:pt idx="10">
                  <c:v>Stockholm</c:v>
                </c:pt>
                <c:pt idx="11">
                  <c:v>London</c:v>
                </c:pt>
                <c:pt idx="12">
                  <c:v>Prague</c:v>
                </c:pt>
                <c:pt idx="13">
                  <c:v>Sofia</c:v>
                </c:pt>
                <c:pt idx="14">
                  <c:v>Paris</c:v>
                </c:pt>
                <c:pt idx="15">
                  <c:v>Brussels</c:v>
                </c:pt>
                <c:pt idx="16">
                  <c:v>Amsterdam</c:v>
                </c:pt>
                <c:pt idx="17">
                  <c:v>Bremen</c:v>
                </c:pt>
                <c:pt idx="18">
                  <c:v>Munich</c:v>
                </c:pt>
                <c:pt idx="19">
                  <c:v>Goteborg</c:v>
                </c:pt>
                <c:pt idx="20">
                  <c:v>Antwerp</c:v>
                </c:pt>
                <c:pt idx="21">
                  <c:v>AGGREGATED</c:v>
                </c:pt>
              </c:strCache>
            </c:strRef>
          </c:cat>
          <c:val>
            <c:numRef>
              <c:f>Aggregated!$W$458:$W$479</c:f>
              <c:numCache>
                <c:formatCode>0.0%</c:formatCode>
                <c:ptCount val="2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numCache>
            </c:numRef>
          </c:val>
          <c:extLst>
            <c:ext xmlns:c16="http://schemas.microsoft.com/office/drawing/2014/chart" uri="{C3380CC4-5D6E-409C-BE32-E72D297353CC}">
              <c16:uniqueId val="{00000008-112E-4616-9DFB-A981D075A6A6}"/>
            </c:ext>
          </c:extLst>
        </c:ser>
        <c:ser>
          <c:idx val="9"/>
          <c:order val="9"/>
          <c:tx>
            <c:strRef>
              <c:f>Aggregated!$X$457</c:f>
              <c:strCache>
                <c:ptCount val="1"/>
                <c:pt idx="0">
                  <c:v> Don't know</c:v>
                </c:pt>
              </c:strCache>
            </c:strRef>
          </c:tx>
          <c:spPr>
            <a:solidFill>
              <a:schemeClr val="accent4">
                <a:lumMod val="60000"/>
              </a:schemeClr>
            </a:solidFill>
            <a:ln>
              <a:noFill/>
            </a:ln>
            <a:effectLst/>
          </c:spPr>
          <c:invertIfNegative val="0"/>
          <c:cat>
            <c:strRef>
              <c:f>Aggregated!$N$458:$N$479</c:f>
              <c:strCache>
                <c:ptCount val="22"/>
                <c:pt idx="0">
                  <c:v>Rotterdam</c:v>
                </c:pt>
                <c:pt idx="1">
                  <c:v>Budapest</c:v>
                </c:pt>
                <c:pt idx="2">
                  <c:v>Milan</c:v>
                </c:pt>
                <c:pt idx="3">
                  <c:v>Rome</c:v>
                </c:pt>
                <c:pt idx="4">
                  <c:v>Hamburg</c:v>
                </c:pt>
                <c:pt idx="5">
                  <c:v>Berlin</c:v>
                </c:pt>
                <c:pt idx="6">
                  <c:v>Madrid</c:v>
                </c:pt>
                <c:pt idx="7">
                  <c:v>Barcelona</c:v>
                </c:pt>
                <c:pt idx="8">
                  <c:v>Bucharest</c:v>
                </c:pt>
                <c:pt idx="9">
                  <c:v>Lisbon</c:v>
                </c:pt>
                <c:pt idx="10">
                  <c:v>Stockholm</c:v>
                </c:pt>
                <c:pt idx="11">
                  <c:v>London</c:v>
                </c:pt>
                <c:pt idx="12">
                  <c:v>Prague</c:v>
                </c:pt>
                <c:pt idx="13">
                  <c:v>Sofia</c:v>
                </c:pt>
                <c:pt idx="14">
                  <c:v>Paris</c:v>
                </c:pt>
                <c:pt idx="15">
                  <c:v>Brussels</c:v>
                </c:pt>
                <c:pt idx="16">
                  <c:v>Amsterdam</c:v>
                </c:pt>
                <c:pt idx="17">
                  <c:v>Bremen</c:v>
                </c:pt>
                <c:pt idx="18">
                  <c:v>Munich</c:v>
                </c:pt>
                <c:pt idx="19">
                  <c:v>Goteborg</c:v>
                </c:pt>
                <c:pt idx="20">
                  <c:v>Antwerp</c:v>
                </c:pt>
                <c:pt idx="21">
                  <c:v>AGGREGATED</c:v>
                </c:pt>
              </c:strCache>
            </c:strRef>
          </c:cat>
          <c:val>
            <c:numRef>
              <c:f>Aggregated!$X$458:$X$479</c:f>
              <c:numCache>
                <c:formatCode>0.0%</c:formatCode>
                <c:ptCount val="22"/>
                <c:pt idx="0">
                  <c:v>0</c:v>
                </c:pt>
                <c:pt idx="1">
                  <c:v>4.988217486282402E-3</c:v>
                </c:pt>
                <c:pt idx="2">
                  <c:v>0</c:v>
                </c:pt>
                <c:pt idx="3">
                  <c:v>0</c:v>
                </c:pt>
                <c:pt idx="4">
                  <c:v>0</c:v>
                </c:pt>
                <c:pt idx="5">
                  <c:v>0</c:v>
                </c:pt>
                <c:pt idx="6">
                  <c:v>3.1194215546620024E-2</c:v>
                </c:pt>
                <c:pt idx="7">
                  <c:v>0</c:v>
                </c:pt>
                <c:pt idx="8">
                  <c:v>0</c:v>
                </c:pt>
                <c:pt idx="9">
                  <c:v>0</c:v>
                </c:pt>
                <c:pt idx="10">
                  <c:v>4.6232085067036523E-3</c:v>
                </c:pt>
                <c:pt idx="11">
                  <c:v>0</c:v>
                </c:pt>
                <c:pt idx="12">
                  <c:v>0</c:v>
                </c:pt>
                <c:pt idx="13">
                  <c:v>0</c:v>
                </c:pt>
                <c:pt idx="14">
                  <c:v>1.2658428139685755E-2</c:v>
                </c:pt>
                <c:pt idx="15">
                  <c:v>0</c:v>
                </c:pt>
                <c:pt idx="16">
                  <c:v>0</c:v>
                </c:pt>
                <c:pt idx="17">
                  <c:v>0</c:v>
                </c:pt>
                <c:pt idx="18">
                  <c:v>5.8822198592792018E-3</c:v>
                </c:pt>
                <c:pt idx="19">
                  <c:v>0</c:v>
                </c:pt>
                <c:pt idx="20">
                  <c:v>0</c:v>
                </c:pt>
                <c:pt idx="21">
                  <c:v>3.6628308609437427E-3</c:v>
                </c:pt>
              </c:numCache>
            </c:numRef>
          </c:val>
          <c:extLst>
            <c:ext xmlns:c16="http://schemas.microsoft.com/office/drawing/2014/chart" uri="{C3380CC4-5D6E-409C-BE32-E72D297353CC}">
              <c16:uniqueId val="{00000009-112E-4616-9DFB-A981D075A6A6}"/>
            </c:ext>
          </c:extLst>
        </c:ser>
        <c:dLbls>
          <c:showLegendKey val="0"/>
          <c:showVal val="0"/>
          <c:showCatName val="0"/>
          <c:showSerName val="0"/>
          <c:showPercent val="0"/>
          <c:showBubbleSize val="0"/>
        </c:dLbls>
        <c:gapWidth val="150"/>
        <c:overlap val="100"/>
        <c:axId val="423062144"/>
        <c:axId val="423061312"/>
      </c:barChart>
      <c:catAx>
        <c:axId val="4230621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cs-CZ"/>
          </a:p>
        </c:txPr>
        <c:crossAx val="423061312"/>
        <c:crosses val="autoZero"/>
        <c:auto val="1"/>
        <c:lblAlgn val="ctr"/>
        <c:lblOffset val="100"/>
        <c:noMultiLvlLbl val="0"/>
      </c:catAx>
      <c:valAx>
        <c:axId val="423061312"/>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cs-CZ"/>
          </a:p>
        </c:txPr>
        <c:crossAx val="4230621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cs-CZ"/>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cs-CZ"/>
    </a:p>
  </c:txPr>
  <c:printSettings>
    <c:headerFooter/>
    <c:pageMargins b="0.75" l="0.7" r="0.7" t="0.75" header="0.3" footer="0.3"/>
    <c:pageSetup/>
  </c:printSettings>
</c:chartSpace>
</file>

<file path=xl/charts/chart5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0"/>
          <c:order val="0"/>
          <c:tx>
            <c:strRef>
              <c:f>Aggregated!$O$908</c:f>
              <c:strCache>
                <c:ptCount val="1"/>
                <c:pt idx="0">
                  <c:v>Diesel</c:v>
                </c:pt>
              </c:strCache>
            </c:strRef>
          </c:tx>
          <c:spPr>
            <a:solidFill>
              <a:schemeClr val="accent1"/>
            </a:solidFill>
            <a:ln>
              <a:noFill/>
            </a:ln>
            <a:effectLst/>
          </c:spPr>
          <c:invertIfNegative val="0"/>
          <c:cat>
            <c:strRef>
              <c:f>Aggregated!$N$909:$N$930</c:f>
              <c:strCache>
                <c:ptCount val="22"/>
                <c:pt idx="0">
                  <c:v>Rotterdam</c:v>
                </c:pt>
                <c:pt idx="1">
                  <c:v>Budapest</c:v>
                </c:pt>
                <c:pt idx="2">
                  <c:v>Milan</c:v>
                </c:pt>
                <c:pt idx="3">
                  <c:v>Rome</c:v>
                </c:pt>
                <c:pt idx="4">
                  <c:v>Hamburg</c:v>
                </c:pt>
                <c:pt idx="5">
                  <c:v>Berlin</c:v>
                </c:pt>
                <c:pt idx="6">
                  <c:v>Madrid</c:v>
                </c:pt>
                <c:pt idx="7">
                  <c:v>Barcelona</c:v>
                </c:pt>
                <c:pt idx="8">
                  <c:v>Bucharest</c:v>
                </c:pt>
                <c:pt idx="9">
                  <c:v>Lisbon</c:v>
                </c:pt>
                <c:pt idx="10">
                  <c:v>Stockholm</c:v>
                </c:pt>
                <c:pt idx="11">
                  <c:v>London</c:v>
                </c:pt>
                <c:pt idx="12">
                  <c:v>Prague</c:v>
                </c:pt>
                <c:pt idx="13">
                  <c:v>Sofia</c:v>
                </c:pt>
                <c:pt idx="14">
                  <c:v>Paris</c:v>
                </c:pt>
                <c:pt idx="15">
                  <c:v>Brussels</c:v>
                </c:pt>
                <c:pt idx="16">
                  <c:v>Amsterdam</c:v>
                </c:pt>
                <c:pt idx="17">
                  <c:v>Bremen</c:v>
                </c:pt>
                <c:pt idx="18">
                  <c:v>Munich</c:v>
                </c:pt>
                <c:pt idx="19">
                  <c:v>Goteborg</c:v>
                </c:pt>
                <c:pt idx="20">
                  <c:v>Antwerp</c:v>
                </c:pt>
                <c:pt idx="21">
                  <c:v>AGGREGATED</c:v>
                </c:pt>
              </c:strCache>
            </c:strRef>
          </c:cat>
          <c:val>
            <c:numRef>
              <c:f>Aggregated!$O$909:$O$930</c:f>
              <c:numCache>
                <c:formatCode>0.0%</c:formatCode>
                <c:ptCount val="22"/>
                <c:pt idx="0">
                  <c:v>0.90902942708362888</c:v>
                </c:pt>
                <c:pt idx="1">
                  <c:v>0.99754443175515839</c:v>
                </c:pt>
                <c:pt idx="2">
                  <c:v>0.91986202191007205</c:v>
                </c:pt>
                <c:pt idx="3">
                  <c:v>0.84463989511892834</c:v>
                </c:pt>
                <c:pt idx="4">
                  <c:v>0.99991005794516863</c:v>
                </c:pt>
                <c:pt idx="5">
                  <c:v>0.99768794290824869</c:v>
                </c:pt>
                <c:pt idx="6">
                  <c:v>0.86768023784392745</c:v>
                </c:pt>
                <c:pt idx="7">
                  <c:v>0.97311623178476114</c:v>
                </c:pt>
                <c:pt idx="8">
                  <c:v>0.99679533915584628</c:v>
                </c:pt>
                <c:pt idx="9">
                  <c:v>0.99689938209778317</c:v>
                </c:pt>
                <c:pt idx="10">
                  <c:v>0.81333980397441386</c:v>
                </c:pt>
                <c:pt idx="11">
                  <c:v>0.95348206471990582</c:v>
                </c:pt>
                <c:pt idx="12">
                  <c:v>0.98977858899958104</c:v>
                </c:pt>
                <c:pt idx="13">
                  <c:v>0.98161118683488258</c:v>
                </c:pt>
                <c:pt idx="14">
                  <c:v>0.80441741297581482</c:v>
                </c:pt>
                <c:pt idx="15">
                  <c:v>0.94536802202982229</c:v>
                </c:pt>
                <c:pt idx="16">
                  <c:v>0.97093086020363917</c:v>
                </c:pt>
                <c:pt idx="17">
                  <c:v>1</c:v>
                </c:pt>
                <c:pt idx="18">
                  <c:v>0.99997015932112165</c:v>
                </c:pt>
                <c:pt idx="19">
                  <c:v>0.99821758080263223</c:v>
                </c:pt>
                <c:pt idx="20">
                  <c:v>1</c:v>
                </c:pt>
                <c:pt idx="21">
                  <c:v>0.9353613829513685</c:v>
                </c:pt>
              </c:numCache>
            </c:numRef>
          </c:val>
          <c:extLst>
            <c:ext xmlns:c16="http://schemas.microsoft.com/office/drawing/2014/chart" uri="{C3380CC4-5D6E-409C-BE32-E72D297353CC}">
              <c16:uniqueId val="{00000000-BCAB-4BE6-986F-BEECFE4966A3}"/>
            </c:ext>
          </c:extLst>
        </c:ser>
        <c:ser>
          <c:idx val="1"/>
          <c:order val="1"/>
          <c:tx>
            <c:strRef>
              <c:f>Aggregated!$P$908</c:f>
              <c:strCache>
                <c:ptCount val="1"/>
                <c:pt idx="0">
                  <c:v>Petrol</c:v>
                </c:pt>
              </c:strCache>
            </c:strRef>
          </c:tx>
          <c:spPr>
            <a:solidFill>
              <a:schemeClr val="accent2"/>
            </a:solidFill>
            <a:ln>
              <a:noFill/>
            </a:ln>
            <a:effectLst/>
          </c:spPr>
          <c:invertIfNegative val="0"/>
          <c:cat>
            <c:strRef>
              <c:f>Aggregated!$N$909:$N$930</c:f>
              <c:strCache>
                <c:ptCount val="22"/>
                <c:pt idx="0">
                  <c:v>Rotterdam</c:v>
                </c:pt>
                <c:pt idx="1">
                  <c:v>Budapest</c:v>
                </c:pt>
                <c:pt idx="2">
                  <c:v>Milan</c:v>
                </c:pt>
                <c:pt idx="3">
                  <c:v>Rome</c:v>
                </c:pt>
                <c:pt idx="4">
                  <c:v>Hamburg</c:v>
                </c:pt>
                <c:pt idx="5">
                  <c:v>Berlin</c:v>
                </c:pt>
                <c:pt idx="6">
                  <c:v>Madrid</c:v>
                </c:pt>
                <c:pt idx="7">
                  <c:v>Barcelona</c:v>
                </c:pt>
                <c:pt idx="8">
                  <c:v>Bucharest</c:v>
                </c:pt>
                <c:pt idx="9">
                  <c:v>Lisbon</c:v>
                </c:pt>
                <c:pt idx="10">
                  <c:v>Stockholm</c:v>
                </c:pt>
                <c:pt idx="11">
                  <c:v>London</c:v>
                </c:pt>
                <c:pt idx="12">
                  <c:v>Prague</c:v>
                </c:pt>
                <c:pt idx="13">
                  <c:v>Sofia</c:v>
                </c:pt>
                <c:pt idx="14">
                  <c:v>Paris</c:v>
                </c:pt>
                <c:pt idx="15">
                  <c:v>Brussels</c:v>
                </c:pt>
                <c:pt idx="16">
                  <c:v>Amsterdam</c:v>
                </c:pt>
                <c:pt idx="17">
                  <c:v>Bremen</c:v>
                </c:pt>
                <c:pt idx="18">
                  <c:v>Munich</c:v>
                </c:pt>
                <c:pt idx="19">
                  <c:v>Goteborg</c:v>
                </c:pt>
                <c:pt idx="20">
                  <c:v>Antwerp</c:v>
                </c:pt>
                <c:pt idx="21">
                  <c:v>AGGREGATED</c:v>
                </c:pt>
              </c:strCache>
            </c:strRef>
          </c:cat>
          <c:val>
            <c:numRef>
              <c:f>Aggregated!$P$909:$P$930</c:f>
              <c:numCache>
                <c:formatCode>0.0%</c:formatCode>
                <c:ptCount val="22"/>
                <c:pt idx="0">
                  <c:v>7.8296717325021021E-5</c:v>
                </c:pt>
                <c:pt idx="1">
                  <c:v>1.1490813173265337E-3</c:v>
                </c:pt>
                <c:pt idx="2">
                  <c:v>3.6040353302382081E-3</c:v>
                </c:pt>
                <c:pt idx="3">
                  <c:v>3.0799232474408033E-2</c:v>
                </c:pt>
                <c:pt idx="4">
                  <c:v>8.9942054831175015E-5</c:v>
                </c:pt>
                <c:pt idx="5">
                  <c:v>1.6520978838298005E-3</c:v>
                </c:pt>
                <c:pt idx="6">
                  <c:v>2.2296544346384398E-7</c:v>
                </c:pt>
                <c:pt idx="7">
                  <c:v>0</c:v>
                </c:pt>
                <c:pt idx="8">
                  <c:v>1.9009477496273423E-4</c:v>
                </c:pt>
                <c:pt idx="9">
                  <c:v>0</c:v>
                </c:pt>
                <c:pt idx="10">
                  <c:v>9.2161866201479453E-2</c:v>
                </c:pt>
                <c:pt idx="11">
                  <c:v>6.6012493335881624E-6</c:v>
                </c:pt>
                <c:pt idx="12">
                  <c:v>2.7299365402704647E-3</c:v>
                </c:pt>
                <c:pt idx="13">
                  <c:v>8.634795635974285E-4</c:v>
                </c:pt>
                <c:pt idx="14">
                  <c:v>8.9271791969135325E-4</c:v>
                </c:pt>
                <c:pt idx="15">
                  <c:v>4.4294393933561105E-2</c:v>
                </c:pt>
                <c:pt idx="16">
                  <c:v>1.8948356114842555E-2</c:v>
                </c:pt>
                <c:pt idx="17">
                  <c:v>0</c:v>
                </c:pt>
                <c:pt idx="18">
                  <c:v>0</c:v>
                </c:pt>
                <c:pt idx="19">
                  <c:v>0</c:v>
                </c:pt>
                <c:pt idx="20">
                  <c:v>0</c:v>
                </c:pt>
                <c:pt idx="21">
                  <c:v>5.3392795442312579E-3</c:v>
                </c:pt>
              </c:numCache>
            </c:numRef>
          </c:val>
          <c:extLst>
            <c:ext xmlns:c16="http://schemas.microsoft.com/office/drawing/2014/chart" uri="{C3380CC4-5D6E-409C-BE32-E72D297353CC}">
              <c16:uniqueId val="{00000001-BCAB-4BE6-986F-BEECFE4966A3}"/>
            </c:ext>
          </c:extLst>
        </c:ser>
        <c:ser>
          <c:idx val="2"/>
          <c:order val="2"/>
          <c:tx>
            <c:strRef>
              <c:f>Aggregated!$Q$908</c:f>
              <c:strCache>
                <c:ptCount val="1"/>
                <c:pt idx="0">
                  <c:v>Hybrid diesel</c:v>
                </c:pt>
              </c:strCache>
            </c:strRef>
          </c:tx>
          <c:spPr>
            <a:solidFill>
              <a:schemeClr val="accent3"/>
            </a:solidFill>
            <a:ln>
              <a:noFill/>
            </a:ln>
            <a:effectLst/>
          </c:spPr>
          <c:invertIfNegative val="0"/>
          <c:cat>
            <c:strRef>
              <c:f>Aggregated!$N$909:$N$930</c:f>
              <c:strCache>
                <c:ptCount val="22"/>
                <c:pt idx="0">
                  <c:v>Rotterdam</c:v>
                </c:pt>
                <c:pt idx="1">
                  <c:v>Budapest</c:v>
                </c:pt>
                <c:pt idx="2">
                  <c:v>Milan</c:v>
                </c:pt>
                <c:pt idx="3">
                  <c:v>Rome</c:v>
                </c:pt>
                <c:pt idx="4">
                  <c:v>Hamburg</c:v>
                </c:pt>
                <c:pt idx="5">
                  <c:v>Berlin</c:v>
                </c:pt>
                <c:pt idx="6">
                  <c:v>Madrid</c:v>
                </c:pt>
                <c:pt idx="7">
                  <c:v>Barcelona</c:v>
                </c:pt>
                <c:pt idx="8">
                  <c:v>Bucharest</c:v>
                </c:pt>
                <c:pt idx="9">
                  <c:v>Lisbon</c:v>
                </c:pt>
                <c:pt idx="10">
                  <c:v>Stockholm</c:v>
                </c:pt>
                <c:pt idx="11">
                  <c:v>London</c:v>
                </c:pt>
                <c:pt idx="12">
                  <c:v>Prague</c:v>
                </c:pt>
                <c:pt idx="13">
                  <c:v>Sofia</c:v>
                </c:pt>
                <c:pt idx="14">
                  <c:v>Paris</c:v>
                </c:pt>
                <c:pt idx="15">
                  <c:v>Brussels</c:v>
                </c:pt>
                <c:pt idx="16">
                  <c:v>Amsterdam</c:v>
                </c:pt>
                <c:pt idx="17">
                  <c:v>Bremen</c:v>
                </c:pt>
                <c:pt idx="18">
                  <c:v>Munich</c:v>
                </c:pt>
                <c:pt idx="19">
                  <c:v>Goteborg</c:v>
                </c:pt>
                <c:pt idx="20">
                  <c:v>Antwerp</c:v>
                </c:pt>
                <c:pt idx="21">
                  <c:v>AGGREGATED</c:v>
                </c:pt>
              </c:strCache>
            </c:strRef>
          </c:cat>
          <c:val>
            <c:numRef>
              <c:f>Aggregated!$Q$909:$Q$930</c:f>
              <c:numCache>
                <c:formatCode>0.0%</c:formatCode>
                <c:ptCount val="22"/>
                <c:pt idx="0">
                  <c:v>0</c:v>
                </c:pt>
                <c:pt idx="1">
                  <c:v>0</c:v>
                </c:pt>
                <c:pt idx="2">
                  <c:v>2.7030264976786559E-4</c:v>
                </c:pt>
                <c:pt idx="3">
                  <c:v>6.5801538201432574E-4</c:v>
                </c:pt>
                <c:pt idx="4">
                  <c:v>0</c:v>
                </c:pt>
                <c:pt idx="5">
                  <c:v>0</c:v>
                </c:pt>
                <c:pt idx="6">
                  <c:v>3.0920197383689112E-2</c:v>
                </c:pt>
                <c:pt idx="7">
                  <c:v>2.3328943679453814E-2</c:v>
                </c:pt>
                <c:pt idx="8">
                  <c:v>7.6687931499710288E-4</c:v>
                </c:pt>
                <c:pt idx="9">
                  <c:v>5.1144212820070924E-4</c:v>
                </c:pt>
                <c:pt idx="10">
                  <c:v>0</c:v>
                </c:pt>
                <c:pt idx="11">
                  <c:v>4.2662931407361208E-2</c:v>
                </c:pt>
                <c:pt idx="12">
                  <c:v>0</c:v>
                </c:pt>
                <c:pt idx="13">
                  <c:v>0</c:v>
                </c:pt>
                <c:pt idx="14">
                  <c:v>1.6597557133491954E-4</c:v>
                </c:pt>
                <c:pt idx="15">
                  <c:v>0</c:v>
                </c:pt>
                <c:pt idx="16">
                  <c:v>1.0120783681518279E-2</c:v>
                </c:pt>
                <c:pt idx="17">
                  <c:v>0</c:v>
                </c:pt>
                <c:pt idx="18">
                  <c:v>0</c:v>
                </c:pt>
                <c:pt idx="19">
                  <c:v>0</c:v>
                </c:pt>
                <c:pt idx="20">
                  <c:v>0</c:v>
                </c:pt>
                <c:pt idx="21">
                  <c:v>7.8745014343833651E-3</c:v>
                </c:pt>
              </c:numCache>
            </c:numRef>
          </c:val>
          <c:extLst>
            <c:ext xmlns:c16="http://schemas.microsoft.com/office/drawing/2014/chart" uri="{C3380CC4-5D6E-409C-BE32-E72D297353CC}">
              <c16:uniqueId val="{00000002-BCAB-4BE6-986F-BEECFE4966A3}"/>
            </c:ext>
          </c:extLst>
        </c:ser>
        <c:ser>
          <c:idx val="3"/>
          <c:order val="3"/>
          <c:tx>
            <c:strRef>
              <c:f>Aggregated!$R$908</c:f>
              <c:strCache>
                <c:ptCount val="1"/>
                <c:pt idx="0">
                  <c:v>Hybrid petrol</c:v>
                </c:pt>
              </c:strCache>
            </c:strRef>
          </c:tx>
          <c:spPr>
            <a:solidFill>
              <a:schemeClr val="accent4"/>
            </a:solidFill>
            <a:ln>
              <a:noFill/>
            </a:ln>
            <a:effectLst/>
          </c:spPr>
          <c:invertIfNegative val="0"/>
          <c:cat>
            <c:strRef>
              <c:f>Aggregated!$N$909:$N$930</c:f>
              <c:strCache>
                <c:ptCount val="22"/>
                <c:pt idx="0">
                  <c:v>Rotterdam</c:v>
                </c:pt>
                <c:pt idx="1">
                  <c:v>Budapest</c:v>
                </c:pt>
                <c:pt idx="2">
                  <c:v>Milan</c:v>
                </c:pt>
                <c:pt idx="3">
                  <c:v>Rome</c:v>
                </c:pt>
                <c:pt idx="4">
                  <c:v>Hamburg</c:v>
                </c:pt>
                <c:pt idx="5">
                  <c:v>Berlin</c:v>
                </c:pt>
                <c:pt idx="6">
                  <c:v>Madrid</c:v>
                </c:pt>
                <c:pt idx="7">
                  <c:v>Barcelona</c:v>
                </c:pt>
                <c:pt idx="8">
                  <c:v>Bucharest</c:v>
                </c:pt>
                <c:pt idx="9">
                  <c:v>Lisbon</c:v>
                </c:pt>
                <c:pt idx="10">
                  <c:v>Stockholm</c:v>
                </c:pt>
                <c:pt idx="11">
                  <c:v>London</c:v>
                </c:pt>
                <c:pt idx="12">
                  <c:v>Prague</c:v>
                </c:pt>
                <c:pt idx="13">
                  <c:v>Sofia</c:v>
                </c:pt>
                <c:pt idx="14">
                  <c:v>Paris</c:v>
                </c:pt>
                <c:pt idx="15">
                  <c:v>Brussels</c:v>
                </c:pt>
                <c:pt idx="16">
                  <c:v>Amsterdam</c:v>
                </c:pt>
                <c:pt idx="17">
                  <c:v>Bremen</c:v>
                </c:pt>
                <c:pt idx="18">
                  <c:v>Munich</c:v>
                </c:pt>
                <c:pt idx="19">
                  <c:v>Goteborg</c:v>
                </c:pt>
                <c:pt idx="20">
                  <c:v>Antwerp</c:v>
                </c:pt>
                <c:pt idx="21">
                  <c:v>AGGREGATED</c:v>
                </c:pt>
              </c:strCache>
            </c:strRef>
          </c:cat>
          <c:val>
            <c:numRef>
              <c:f>Aggregated!$R$909:$R$930</c:f>
              <c:numCache>
                <c:formatCode>0.0%</c:formatCode>
                <c:ptCount val="22"/>
                <c:pt idx="0">
                  <c:v>0</c:v>
                </c:pt>
                <c:pt idx="1">
                  <c:v>0</c:v>
                </c:pt>
                <c:pt idx="2">
                  <c:v>0</c:v>
                </c:pt>
                <c:pt idx="3">
                  <c:v>4.9351153651074429E-3</c:v>
                </c:pt>
                <c:pt idx="4">
                  <c:v>0</c:v>
                </c:pt>
                <c:pt idx="5">
                  <c:v>0</c:v>
                </c:pt>
                <c:pt idx="6">
                  <c:v>0</c:v>
                </c:pt>
                <c:pt idx="7">
                  <c:v>3.2613069135642978E-3</c:v>
                </c:pt>
                <c:pt idx="8">
                  <c:v>6.0437393634295495E-4</c:v>
                </c:pt>
                <c:pt idx="9">
                  <c:v>0</c:v>
                </c:pt>
                <c:pt idx="10">
                  <c:v>1.5465722139742892E-2</c:v>
                </c:pt>
                <c:pt idx="11">
                  <c:v>2.538966231780552E-4</c:v>
                </c:pt>
                <c:pt idx="12">
                  <c:v>4.3416315932933193E-8</c:v>
                </c:pt>
                <c:pt idx="13">
                  <c:v>9.9046185236175628E-6</c:v>
                </c:pt>
                <c:pt idx="14">
                  <c:v>0</c:v>
                </c:pt>
                <c:pt idx="15">
                  <c:v>0</c:v>
                </c:pt>
                <c:pt idx="16">
                  <c:v>0</c:v>
                </c:pt>
                <c:pt idx="17">
                  <c:v>0</c:v>
                </c:pt>
                <c:pt idx="18">
                  <c:v>0</c:v>
                </c:pt>
                <c:pt idx="19">
                  <c:v>0</c:v>
                </c:pt>
                <c:pt idx="20">
                  <c:v>0</c:v>
                </c:pt>
                <c:pt idx="21">
                  <c:v>8.6570801919521299E-4</c:v>
                </c:pt>
              </c:numCache>
            </c:numRef>
          </c:val>
          <c:extLst>
            <c:ext xmlns:c16="http://schemas.microsoft.com/office/drawing/2014/chart" uri="{C3380CC4-5D6E-409C-BE32-E72D297353CC}">
              <c16:uniqueId val="{00000003-BCAB-4BE6-986F-BEECFE4966A3}"/>
            </c:ext>
          </c:extLst>
        </c:ser>
        <c:ser>
          <c:idx val="4"/>
          <c:order val="4"/>
          <c:tx>
            <c:strRef>
              <c:f>Aggregated!$S$908</c:f>
              <c:strCache>
                <c:ptCount val="1"/>
                <c:pt idx="0">
                  <c:v>Full electric</c:v>
                </c:pt>
              </c:strCache>
            </c:strRef>
          </c:tx>
          <c:spPr>
            <a:solidFill>
              <a:schemeClr val="accent5"/>
            </a:solidFill>
            <a:ln>
              <a:noFill/>
            </a:ln>
            <a:effectLst/>
          </c:spPr>
          <c:invertIfNegative val="0"/>
          <c:cat>
            <c:strRef>
              <c:f>Aggregated!$N$909:$N$930</c:f>
              <c:strCache>
                <c:ptCount val="22"/>
                <c:pt idx="0">
                  <c:v>Rotterdam</c:v>
                </c:pt>
                <c:pt idx="1">
                  <c:v>Budapest</c:v>
                </c:pt>
                <c:pt idx="2">
                  <c:v>Milan</c:v>
                </c:pt>
                <c:pt idx="3">
                  <c:v>Rome</c:v>
                </c:pt>
                <c:pt idx="4">
                  <c:v>Hamburg</c:v>
                </c:pt>
                <c:pt idx="5">
                  <c:v>Berlin</c:v>
                </c:pt>
                <c:pt idx="6">
                  <c:v>Madrid</c:v>
                </c:pt>
                <c:pt idx="7">
                  <c:v>Barcelona</c:v>
                </c:pt>
                <c:pt idx="8">
                  <c:v>Bucharest</c:v>
                </c:pt>
                <c:pt idx="9">
                  <c:v>Lisbon</c:v>
                </c:pt>
                <c:pt idx="10">
                  <c:v>Stockholm</c:v>
                </c:pt>
                <c:pt idx="11">
                  <c:v>London</c:v>
                </c:pt>
                <c:pt idx="12">
                  <c:v>Prague</c:v>
                </c:pt>
                <c:pt idx="13">
                  <c:v>Sofia</c:v>
                </c:pt>
                <c:pt idx="14">
                  <c:v>Paris</c:v>
                </c:pt>
                <c:pt idx="15">
                  <c:v>Brussels</c:v>
                </c:pt>
                <c:pt idx="16">
                  <c:v>Amsterdam</c:v>
                </c:pt>
                <c:pt idx="17">
                  <c:v>Bremen</c:v>
                </c:pt>
                <c:pt idx="18">
                  <c:v>Munich</c:v>
                </c:pt>
                <c:pt idx="19">
                  <c:v>Goteborg</c:v>
                </c:pt>
                <c:pt idx="20">
                  <c:v>Antwerp</c:v>
                </c:pt>
                <c:pt idx="21">
                  <c:v>AGGREGATED</c:v>
                </c:pt>
              </c:strCache>
            </c:strRef>
          </c:cat>
          <c:val>
            <c:numRef>
              <c:f>Aggregated!$S$909:$S$930</c:f>
              <c:numCache>
                <c:formatCode>0.0%</c:formatCode>
                <c:ptCount val="22"/>
                <c:pt idx="0">
                  <c:v>1.8995464464070317E-2</c:v>
                </c:pt>
                <c:pt idx="1">
                  <c:v>1.0181475432629217E-3</c:v>
                </c:pt>
                <c:pt idx="2">
                  <c:v>5.5261875063652519E-3</c:v>
                </c:pt>
                <c:pt idx="3">
                  <c:v>3.9480922920859544E-4</c:v>
                </c:pt>
                <c:pt idx="4">
                  <c:v>0</c:v>
                </c:pt>
                <c:pt idx="5">
                  <c:v>6.599592079213583E-4</c:v>
                </c:pt>
                <c:pt idx="6">
                  <c:v>2.0213210984019107E-3</c:v>
                </c:pt>
                <c:pt idx="7">
                  <c:v>0</c:v>
                </c:pt>
                <c:pt idx="8">
                  <c:v>0</c:v>
                </c:pt>
                <c:pt idx="9">
                  <c:v>2.5891757740160908E-3</c:v>
                </c:pt>
                <c:pt idx="10">
                  <c:v>5.9431839835679144E-2</c:v>
                </c:pt>
                <c:pt idx="11">
                  <c:v>5.8122428656211963E-5</c:v>
                </c:pt>
                <c:pt idx="12">
                  <c:v>7.5978552882633088E-6</c:v>
                </c:pt>
                <c:pt idx="13">
                  <c:v>1.5237874651719326E-3</c:v>
                </c:pt>
                <c:pt idx="14">
                  <c:v>1.210228083326438E-3</c:v>
                </c:pt>
                <c:pt idx="15">
                  <c:v>1.0337584036616583E-2</c:v>
                </c:pt>
                <c:pt idx="16">
                  <c:v>0</c:v>
                </c:pt>
                <c:pt idx="17">
                  <c:v>0</c:v>
                </c:pt>
                <c:pt idx="18">
                  <c:v>2.4050696409515628E-5</c:v>
                </c:pt>
                <c:pt idx="19">
                  <c:v>0</c:v>
                </c:pt>
                <c:pt idx="20">
                  <c:v>0</c:v>
                </c:pt>
                <c:pt idx="21">
                  <c:v>2.9658451427293439E-3</c:v>
                </c:pt>
              </c:numCache>
            </c:numRef>
          </c:val>
          <c:extLst>
            <c:ext xmlns:c16="http://schemas.microsoft.com/office/drawing/2014/chart" uri="{C3380CC4-5D6E-409C-BE32-E72D297353CC}">
              <c16:uniqueId val="{00000004-BCAB-4BE6-986F-BEECFE4966A3}"/>
            </c:ext>
          </c:extLst>
        </c:ser>
        <c:ser>
          <c:idx val="5"/>
          <c:order val="5"/>
          <c:tx>
            <c:strRef>
              <c:f>Aggregated!$T$908</c:f>
              <c:strCache>
                <c:ptCount val="1"/>
                <c:pt idx="0">
                  <c:v>CNG</c:v>
                </c:pt>
              </c:strCache>
            </c:strRef>
          </c:tx>
          <c:spPr>
            <a:solidFill>
              <a:schemeClr val="accent6"/>
            </a:solidFill>
            <a:ln>
              <a:noFill/>
            </a:ln>
            <a:effectLst/>
          </c:spPr>
          <c:invertIfNegative val="0"/>
          <c:cat>
            <c:strRef>
              <c:f>Aggregated!$N$909:$N$930</c:f>
              <c:strCache>
                <c:ptCount val="22"/>
                <c:pt idx="0">
                  <c:v>Rotterdam</c:v>
                </c:pt>
                <c:pt idx="1">
                  <c:v>Budapest</c:v>
                </c:pt>
                <c:pt idx="2">
                  <c:v>Milan</c:v>
                </c:pt>
                <c:pt idx="3">
                  <c:v>Rome</c:v>
                </c:pt>
                <c:pt idx="4">
                  <c:v>Hamburg</c:v>
                </c:pt>
                <c:pt idx="5">
                  <c:v>Berlin</c:v>
                </c:pt>
                <c:pt idx="6">
                  <c:v>Madrid</c:v>
                </c:pt>
                <c:pt idx="7">
                  <c:v>Barcelona</c:v>
                </c:pt>
                <c:pt idx="8">
                  <c:v>Bucharest</c:v>
                </c:pt>
                <c:pt idx="9">
                  <c:v>Lisbon</c:v>
                </c:pt>
                <c:pt idx="10">
                  <c:v>Stockholm</c:v>
                </c:pt>
                <c:pt idx="11">
                  <c:v>London</c:v>
                </c:pt>
                <c:pt idx="12">
                  <c:v>Prague</c:v>
                </c:pt>
                <c:pt idx="13">
                  <c:v>Sofia</c:v>
                </c:pt>
                <c:pt idx="14">
                  <c:v>Paris</c:v>
                </c:pt>
                <c:pt idx="15">
                  <c:v>Brussels</c:v>
                </c:pt>
                <c:pt idx="16">
                  <c:v>Amsterdam</c:v>
                </c:pt>
                <c:pt idx="17">
                  <c:v>Bremen</c:v>
                </c:pt>
                <c:pt idx="18">
                  <c:v>Munich</c:v>
                </c:pt>
                <c:pt idx="19">
                  <c:v>Goteborg</c:v>
                </c:pt>
                <c:pt idx="20">
                  <c:v>Antwerp</c:v>
                </c:pt>
                <c:pt idx="21">
                  <c:v>AGGREGATED</c:v>
                </c:pt>
              </c:strCache>
            </c:strRef>
          </c:cat>
          <c:val>
            <c:numRef>
              <c:f>Aggregated!$T$909:$T$930</c:f>
              <c:numCache>
                <c:formatCode>0.0%</c:formatCode>
                <c:ptCount val="22"/>
                <c:pt idx="0">
                  <c:v>0</c:v>
                </c:pt>
                <c:pt idx="1">
                  <c:v>0</c:v>
                </c:pt>
                <c:pt idx="2">
                  <c:v>2.4267171223603935E-2</c:v>
                </c:pt>
                <c:pt idx="3">
                  <c:v>0.11643438243878679</c:v>
                </c:pt>
                <c:pt idx="4">
                  <c:v>0</c:v>
                </c:pt>
                <c:pt idx="5">
                  <c:v>0</c:v>
                </c:pt>
                <c:pt idx="6">
                  <c:v>0</c:v>
                </c:pt>
                <c:pt idx="7">
                  <c:v>2.9351762222078681E-4</c:v>
                </c:pt>
                <c:pt idx="8">
                  <c:v>0</c:v>
                </c:pt>
                <c:pt idx="9">
                  <c:v>0</c:v>
                </c:pt>
                <c:pt idx="10">
                  <c:v>0</c:v>
                </c:pt>
                <c:pt idx="11">
                  <c:v>0</c:v>
                </c:pt>
                <c:pt idx="12">
                  <c:v>2.96316356242269E-3</c:v>
                </c:pt>
                <c:pt idx="13">
                  <c:v>1.5351650782452165E-2</c:v>
                </c:pt>
                <c:pt idx="14">
                  <c:v>0.17135101636601832</c:v>
                </c:pt>
                <c:pt idx="15">
                  <c:v>0</c:v>
                </c:pt>
                <c:pt idx="16">
                  <c:v>0</c:v>
                </c:pt>
                <c:pt idx="17">
                  <c:v>0</c:v>
                </c:pt>
                <c:pt idx="18">
                  <c:v>0</c:v>
                </c:pt>
                <c:pt idx="19">
                  <c:v>1.7824191973677232E-3</c:v>
                </c:pt>
                <c:pt idx="20">
                  <c:v>0</c:v>
                </c:pt>
                <c:pt idx="21">
                  <c:v>3.0364913316943427E-2</c:v>
                </c:pt>
              </c:numCache>
            </c:numRef>
          </c:val>
          <c:extLst>
            <c:ext xmlns:c16="http://schemas.microsoft.com/office/drawing/2014/chart" uri="{C3380CC4-5D6E-409C-BE32-E72D297353CC}">
              <c16:uniqueId val="{00000005-BCAB-4BE6-986F-BEECFE4966A3}"/>
            </c:ext>
          </c:extLst>
        </c:ser>
        <c:ser>
          <c:idx val="6"/>
          <c:order val="6"/>
          <c:tx>
            <c:strRef>
              <c:f>Aggregated!$U$908</c:f>
              <c:strCache>
                <c:ptCount val="1"/>
                <c:pt idx="0">
                  <c:v>LPG</c:v>
                </c:pt>
              </c:strCache>
            </c:strRef>
          </c:tx>
          <c:spPr>
            <a:solidFill>
              <a:schemeClr val="accent1">
                <a:lumMod val="60000"/>
              </a:schemeClr>
            </a:solidFill>
            <a:ln>
              <a:noFill/>
            </a:ln>
            <a:effectLst/>
          </c:spPr>
          <c:invertIfNegative val="0"/>
          <c:cat>
            <c:strRef>
              <c:f>Aggregated!$N$909:$N$930</c:f>
              <c:strCache>
                <c:ptCount val="22"/>
                <c:pt idx="0">
                  <c:v>Rotterdam</c:v>
                </c:pt>
                <c:pt idx="1">
                  <c:v>Budapest</c:v>
                </c:pt>
                <c:pt idx="2">
                  <c:v>Milan</c:v>
                </c:pt>
                <c:pt idx="3">
                  <c:v>Rome</c:v>
                </c:pt>
                <c:pt idx="4">
                  <c:v>Hamburg</c:v>
                </c:pt>
                <c:pt idx="5">
                  <c:v>Berlin</c:v>
                </c:pt>
                <c:pt idx="6">
                  <c:v>Madrid</c:v>
                </c:pt>
                <c:pt idx="7">
                  <c:v>Barcelona</c:v>
                </c:pt>
                <c:pt idx="8">
                  <c:v>Bucharest</c:v>
                </c:pt>
                <c:pt idx="9">
                  <c:v>Lisbon</c:v>
                </c:pt>
                <c:pt idx="10">
                  <c:v>Stockholm</c:v>
                </c:pt>
                <c:pt idx="11">
                  <c:v>London</c:v>
                </c:pt>
                <c:pt idx="12">
                  <c:v>Prague</c:v>
                </c:pt>
                <c:pt idx="13">
                  <c:v>Sofia</c:v>
                </c:pt>
                <c:pt idx="14">
                  <c:v>Paris</c:v>
                </c:pt>
                <c:pt idx="15">
                  <c:v>Brussels</c:v>
                </c:pt>
                <c:pt idx="16">
                  <c:v>Amsterdam</c:v>
                </c:pt>
                <c:pt idx="17">
                  <c:v>Bremen</c:v>
                </c:pt>
                <c:pt idx="18">
                  <c:v>Munich</c:v>
                </c:pt>
                <c:pt idx="19">
                  <c:v>Goteborg</c:v>
                </c:pt>
                <c:pt idx="20">
                  <c:v>Antwerp</c:v>
                </c:pt>
                <c:pt idx="21">
                  <c:v>AGGREGATED</c:v>
                </c:pt>
              </c:strCache>
            </c:strRef>
          </c:cat>
          <c:val>
            <c:numRef>
              <c:f>Aggregated!$U$909:$U$930</c:f>
              <c:numCache>
                <c:formatCode>0.0%</c:formatCode>
                <c:ptCount val="22"/>
                <c:pt idx="0">
                  <c:v>0</c:v>
                </c:pt>
                <c:pt idx="1">
                  <c:v>0</c:v>
                </c:pt>
                <c:pt idx="2">
                  <c:v>4.6470281379952696E-2</c:v>
                </c:pt>
                <c:pt idx="3">
                  <c:v>0</c:v>
                </c:pt>
                <c:pt idx="4">
                  <c:v>0</c:v>
                </c:pt>
                <c:pt idx="5">
                  <c:v>0</c:v>
                </c:pt>
                <c:pt idx="6">
                  <c:v>9.7129321308937029E-4</c:v>
                </c:pt>
                <c:pt idx="7">
                  <c:v>0</c:v>
                </c:pt>
                <c:pt idx="8">
                  <c:v>1.6433128178509346E-3</c:v>
                </c:pt>
                <c:pt idx="9">
                  <c:v>0</c:v>
                </c:pt>
                <c:pt idx="10">
                  <c:v>0</c:v>
                </c:pt>
                <c:pt idx="11">
                  <c:v>3.5363835715650871E-3</c:v>
                </c:pt>
                <c:pt idx="12">
                  <c:v>4.5206696261217523E-3</c:v>
                </c:pt>
                <c:pt idx="13">
                  <c:v>6.399907353722117E-4</c:v>
                </c:pt>
                <c:pt idx="14">
                  <c:v>0</c:v>
                </c:pt>
                <c:pt idx="15">
                  <c:v>0</c:v>
                </c:pt>
                <c:pt idx="16">
                  <c:v>0</c:v>
                </c:pt>
                <c:pt idx="17">
                  <c:v>0</c:v>
                </c:pt>
                <c:pt idx="18">
                  <c:v>0</c:v>
                </c:pt>
                <c:pt idx="19">
                  <c:v>0</c:v>
                </c:pt>
                <c:pt idx="20">
                  <c:v>0</c:v>
                </c:pt>
                <c:pt idx="21">
                  <c:v>3.9132423782973682E-3</c:v>
                </c:pt>
              </c:numCache>
            </c:numRef>
          </c:val>
          <c:extLst>
            <c:ext xmlns:c16="http://schemas.microsoft.com/office/drawing/2014/chart" uri="{C3380CC4-5D6E-409C-BE32-E72D297353CC}">
              <c16:uniqueId val="{00000006-BCAB-4BE6-986F-BEECFE4966A3}"/>
            </c:ext>
          </c:extLst>
        </c:ser>
        <c:ser>
          <c:idx val="7"/>
          <c:order val="7"/>
          <c:tx>
            <c:strRef>
              <c:f>Aggregated!$V$908</c:f>
              <c:strCache>
                <c:ptCount val="1"/>
                <c:pt idx="0">
                  <c:v>LNG</c:v>
                </c:pt>
              </c:strCache>
            </c:strRef>
          </c:tx>
          <c:spPr>
            <a:solidFill>
              <a:schemeClr val="accent2">
                <a:lumMod val="60000"/>
              </a:schemeClr>
            </a:solidFill>
            <a:ln>
              <a:noFill/>
            </a:ln>
            <a:effectLst/>
          </c:spPr>
          <c:invertIfNegative val="0"/>
          <c:cat>
            <c:strRef>
              <c:f>Aggregated!$N$909:$N$930</c:f>
              <c:strCache>
                <c:ptCount val="22"/>
                <c:pt idx="0">
                  <c:v>Rotterdam</c:v>
                </c:pt>
                <c:pt idx="1">
                  <c:v>Budapest</c:v>
                </c:pt>
                <c:pt idx="2">
                  <c:v>Milan</c:v>
                </c:pt>
                <c:pt idx="3">
                  <c:v>Rome</c:v>
                </c:pt>
                <c:pt idx="4">
                  <c:v>Hamburg</c:v>
                </c:pt>
                <c:pt idx="5">
                  <c:v>Berlin</c:v>
                </c:pt>
                <c:pt idx="6">
                  <c:v>Madrid</c:v>
                </c:pt>
                <c:pt idx="7">
                  <c:v>Barcelona</c:v>
                </c:pt>
                <c:pt idx="8">
                  <c:v>Bucharest</c:v>
                </c:pt>
                <c:pt idx="9">
                  <c:v>Lisbon</c:v>
                </c:pt>
                <c:pt idx="10">
                  <c:v>Stockholm</c:v>
                </c:pt>
                <c:pt idx="11">
                  <c:v>London</c:v>
                </c:pt>
                <c:pt idx="12">
                  <c:v>Prague</c:v>
                </c:pt>
                <c:pt idx="13">
                  <c:v>Sofia</c:v>
                </c:pt>
                <c:pt idx="14">
                  <c:v>Paris</c:v>
                </c:pt>
                <c:pt idx="15">
                  <c:v>Brussels</c:v>
                </c:pt>
                <c:pt idx="16">
                  <c:v>Amsterdam</c:v>
                </c:pt>
                <c:pt idx="17">
                  <c:v>Bremen</c:v>
                </c:pt>
                <c:pt idx="18">
                  <c:v>Munich</c:v>
                </c:pt>
                <c:pt idx="19">
                  <c:v>Goteborg</c:v>
                </c:pt>
                <c:pt idx="20">
                  <c:v>Antwerp</c:v>
                </c:pt>
                <c:pt idx="21">
                  <c:v>AGGREGATED</c:v>
                </c:pt>
              </c:strCache>
            </c:strRef>
          </c:cat>
          <c:val>
            <c:numRef>
              <c:f>Aggregated!$V$909:$V$930</c:f>
              <c:numCache>
                <c:formatCode>0.0%</c:formatCode>
                <c:ptCount val="22"/>
                <c:pt idx="0">
                  <c:v>7.1896811734975821E-2</c:v>
                </c:pt>
                <c:pt idx="1">
                  <c:v>0</c:v>
                </c:pt>
                <c:pt idx="2">
                  <c:v>0</c:v>
                </c:pt>
                <c:pt idx="3">
                  <c:v>2.1385499915465584E-3</c:v>
                </c:pt>
                <c:pt idx="4">
                  <c:v>0</c:v>
                </c:pt>
                <c:pt idx="5">
                  <c:v>0</c:v>
                </c:pt>
                <c:pt idx="6">
                  <c:v>4.3896321681944281E-3</c:v>
                </c:pt>
                <c:pt idx="7">
                  <c:v>0</c:v>
                </c:pt>
                <c:pt idx="8">
                  <c:v>0</c:v>
                </c:pt>
                <c:pt idx="9">
                  <c:v>0</c:v>
                </c:pt>
                <c:pt idx="10">
                  <c:v>1.6279707515518833E-2</c:v>
                </c:pt>
                <c:pt idx="11">
                  <c:v>0</c:v>
                </c:pt>
                <c:pt idx="12">
                  <c:v>0</c:v>
                </c:pt>
                <c:pt idx="13">
                  <c:v>0</c:v>
                </c:pt>
                <c:pt idx="14">
                  <c:v>0</c:v>
                </c:pt>
                <c:pt idx="15">
                  <c:v>0</c:v>
                </c:pt>
                <c:pt idx="16">
                  <c:v>0</c:v>
                </c:pt>
                <c:pt idx="17">
                  <c:v>0</c:v>
                </c:pt>
                <c:pt idx="18">
                  <c:v>0</c:v>
                </c:pt>
                <c:pt idx="19">
                  <c:v>0</c:v>
                </c:pt>
                <c:pt idx="20">
                  <c:v>0</c:v>
                </c:pt>
                <c:pt idx="21">
                  <c:v>2.1775656845897931E-3</c:v>
                </c:pt>
              </c:numCache>
            </c:numRef>
          </c:val>
          <c:extLst>
            <c:ext xmlns:c16="http://schemas.microsoft.com/office/drawing/2014/chart" uri="{C3380CC4-5D6E-409C-BE32-E72D297353CC}">
              <c16:uniqueId val="{00000007-BCAB-4BE6-986F-BEECFE4966A3}"/>
            </c:ext>
          </c:extLst>
        </c:ser>
        <c:ser>
          <c:idx val="8"/>
          <c:order val="8"/>
          <c:tx>
            <c:strRef>
              <c:f>Aggregated!$W$908</c:f>
              <c:strCache>
                <c:ptCount val="1"/>
                <c:pt idx="0">
                  <c:v>Hydrogen fuel cells</c:v>
                </c:pt>
              </c:strCache>
            </c:strRef>
          </c:tx>
          <c:spPr>
            <a:solidFill>
              <a:schemeClr val="accent3">
                <a:lumMod val="60000"/>
              </a:schemeClr>
            </a:solidFill>
            <a:ln>
              <a:noFill/>
            </a:ln>
            <a:effectLst/>
          </c:spPr>
          <c:invertIfNegative val="0"/>
          <c:cat>
            <c:strRef>
              <c:f>Aggregated!$N$909:$N$930</c:f>
              <c:strCache>
                <c:ptCount val="22"/>
                <c:pt idx="0">
                  <c:v>Rotterdam</c:v>
                </c:pt>
                <c:pt idx="1">
                  <c:v>Budapest</c:v>
                </c:pt>
                <c:pt idx="2">
                  <c:v>Milan</c:v>
                </c:pt>
                <c:pt idx="3">
                  <c:v>Rome</c:v>
                </c:pt>
                <c:pt idx="4">
                  <c:v>Hamburg</c:v>
                </c:pt>
                <c:pt idx="5">
                  <c:v>Berlin</c:v>
                </c:pt>
                <c:pt idx="6">
                  <c:v>Madrid</c:v>
                </c:pt>
                <c:pt idx="7">
                  <c:v>Barcelona</c:v>
                </c:pt>
                <c:pt idx="8">
                  <c:v>Bucharest</c:v>
                </c:pt>
                <c:pt idx="9">
                  <c:v>Lisbon</c:v>
                </c:pt>
                <c:pt idx="10">
                  <c:v>Stockholm</c:v>
                </c:pt>
                <c:pt idx="11">
                  <c:v>London</c:v>
                </c:pt>
                <c:pt idx="12">
                  <c:v>Prague</c:v>
                </c:pt>
                <c:pt idx="13">
                  <c:v>Sofia</c:v>
                </c:pt>
                <c:pt idx="14">
                  <c:v>Paris</c:v>
                </c:pt>
                <c:pt idx="15">
                  <c:v>Brussels</c:v>
                </c:pt>
                <c:pt idx="16">
                  <c:v>Amsterdam</c:v>
                </c:pt>
                <c:pt idx="17">
                  <c:v>Bremen</c:v>
                </c:pt>
                <c:pt idx="18">
                  <c:v>Munich</c:v>
                </c:pt>
                <c:pt idx="19">
                  <c:v>Goteborg</c:v>
                </c:pt>
                <c:pt idx="20">
                  <c:v>Antwerp</c:v>
                </c:pt>
                <c:pt idx="21">
                  <c:v>AGGREGATED</c:v>
                </c:pt>
              </c:strCache>
            </c:strRef>
          </c:cat>
          <c:val>
            <c:numRef>
              <c:f>Aggregated!$W$909:$W$930</c:f>
              <c:numCache>
                <c:formatCode>0.0%</c:formatCode>
                <c:ptCount val="2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numCache>
            </c:numRef>
          </c:val>
          <c:extLst>
            <c:ext xmlns:c16="http://schemas.microsoft.com/office/drawing/2014/chart" uri="{C3380CC4-5D6E-409C-BE32-E72D297353CC}">
              <c16:uniqueId val="{00000008-BCAB-4BE6-986F-BEECFE4966A3}"/>
            </c:ext>
          </c:extLst>
        </c:ser>
        <c:ser>
          <c:idx val="9"/>
          <c:order val="9"/>
          <c:tx>
            <c:strRef>
              <c:f>Aggregated!$X$908</c:f>
              <c:strCache>
                <c:ptCount val="1"/>
                <c:pt idx="0">
                  <c:v> Don't know</c:v>
                </c:pt>
              </c:strCache>
            </c:strRef>
          </c:tx>
          <c:spPr>
            <a:solidFill>
              <a:schemeClr val="accent4">
                <a:lumMod val="60000"/>
              </a:schemeClr>
            </a:solidFill>
            <a:ln>
              <a:noFill/>
            </a:ln>
            <a:effectLst/>
          </c:spPr>
          <c:invertIfNegative val="0"/>
          <c:cat>
            <c:strRef>
              <c:f>Aggregated!$N$909:$N$930</c:f>
              <c:strCache>
                <c:ptCount val="22"/>
                <c:pt idx="0">
                  <c:v>Rotterdam</c:v>
                </c:pt>
                <c:pt idx="1">
                  <c:v>Budapest</c:v>
                </c:pt>
                <c:pt idx="2">
                  <c:v>Milan</c:v>
                </c:pt>
                <c:pt idx="3">
                  <c:v>Rome</c:v>
                </c:pt>
                <c:pt idx="4">
                  <c:v>Hamburg</c:v>
                </c:pt>
                <c:pt idx="5">
                  <c:v>Berlin</c:v>
                </c:pt>
                <c:pt idx="6">
                  <c:v>Madrid</c:v>
                </c:pt>
                <c:pt idx="7">
                  <c:v>Barcelona</c:v>
                </c:pt>
                <c:pt idx="8">
                  <c:v>Bucharest</c:v>
                </c:pt>
                <c:pt idx="9">
                  <c:v>Lisbon</c:v>
                </c:pt>
                <c:pt idx="10">
                  <c:v>Stockholm</c:v>
                </c:pt>
                <c:pt idx="11">
                  <c:v>London</c:v>
                </c:pt>
                <c:pt idx="12">
                  <c:v>Prague</c:v>
                </c:pt>
                <c:pt idx="13">
                  <c:v>Sofia</c:v>
                </c:pt>
                <c:pt idx="14">
                  <c:v>Paris</c:v>
                </c:pt>
                <c:pt idx="15">
                  <c:v>Brussels</c:v>
                </c:pt>
                <c:pt idx="16">
                  <c:v>Amsterdam</c:v>
                </c:pt>
                <c:pt idx="17">
                  <c:v>Bremen</c:v>
                </c:pt>
                <c:pt idx="18">
                  <c:v>Munich</c:v>
                </c:pt>
                <c:pt idx="19">
                  <c:v>Goteborg</c:v>
                </c:pt>
                <c:pt idx="20">
                  <c:v>Antwerp</c:v>
                </c:pt>
                <c:pt idx="21">
                  <c:v>AGGREGATED</c:v>
                </c:pt>
              </c:strCache>
            </c:strRef>
          </c:cat>
          <c:val>
            <c:numRef>
              <c:f>Aggregated!$X$909:$X$930</c:f>
              <c:numCache>
                <c:formatCode>0.0%</c:formatCode>
                <c:ptCount val="22"/>
                <c:pt idx="0">
                  <c:v>0</c:v>
                </c:pt>
                <c:pt idx="1">
                  <c:v>2.883393842520594E-4</c:v>
                </c:pt>
                <c:pt idx="2">
                  <c:v>0</c:v>
                </c:pt>
                <c:pt idx="3">
                  <c:v>0</c:v>
                </c:pt>
                <c:pt idx="4">
                  <c:v>0</c:v>
                </c:pt>
                <c:pt idx="5">
                  <c:v>0</c:v>
                </c:pt>
                <c:pt idx="6">
                  <c:v>9.4017095327254205E-2</c:v>
                </c:pt>
                <c:pt idx="7">
                  <c:v>0</c:v>
                </c:pt>
                <c:pt idx="8">
                  <c:v>0</c:v>
                </c:pt>
                <c:pt idx="9">
                  <c:v>0</c:v>
                </c:pt>
                <c:pt idx="10">
                  <c:v>3.3210603331658424E-3</c:v>
                </c:pt>
                <c:pt idx="11">
                  <c:v>0</c:v>
                </c:pt>
                <c:pt idx="12">
                  <c:v>0</c:v>
                </c:pt>
                <c:pt idx="13">
                  <c:v>0</c:v>
                </c:pt>
                <c:pt idx="14">
                  <c:v>2.1962649083814158E-2</c:v>
                </c:pt>
                <c:pt idx="15">
                  <c:v>0</c:v>
                </c:pt>
                <c:pt idx="16">
                  <c:v>0</c:v>
                </c:pt>
                <c:pt idx="17">
                  <c:v>0</c:v>
                </c:pt>
                <c:pt idx="18">
                  <c:v>5.7899824689574657E-6</c:v>
                </c:pt>
                <c:pt idx="19">
                  <c:v>0</c:v>
                </c:pt>
                <c:pt idx="20">
                  <c:v>0</c:v>
                </c:pt>
                <c:pt idx="21">
                  <c:v>1.1137561528261498E-2</c:v>
                </c:pt>
              </c:numCache>
            </c:numRef>
          </c:val>
          <c:extLst>
            <c:ext xmlns:c16="http://schemas.microsoft.com/office/drawing/2014/chart" uri="{C3380CC4-5D6E-409C-BE32-E72D297353CC}">
              <c16:uniqueId val="{00000009-BCAB-4BE6-986F-BEECFE4966A3}"/>
            </c:ext>
          </c:extLst>
        </c:ser>
        <c:dLbls>
          <c:showLegendKey val="0"/>
          <c:showVal val="0"/>
          <c:showCatName val="0"/>
          <c:showSerName val="0"/>
          <c:showPercent val="0"/>
          <c:showBubbleSize val="0"/>
        </c:dLbls>
        <c:gapWidth val="150"/>
        <c:overlap val="100"/>
        <c:axId val="591130384"/>
        <c:axId val="591131216"/>
      </c:barChart>
      <c:catAx>
        <c:axId val="5911303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cs-CZ"/>
          </a:p>
        </c:txPr>
        <c:crossAx val="591131216"/>
        <c:crosses val="autoZero"/>
        <c:auto val="1"/>
        <c:lblAlgn val="ctr"/>
        <c:lblOffset val="100"/>
        <c:noMultiLvlLbl val="0"/>
      </c:catAx>
      <c:valAx>
        <c:axId val="591131216"/>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cs-CZ"/>
          </a:p>
        </c:txPr>
        <c:crossAx val="5911303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cs-CZ"/>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cs-CZ"/>
    </a:p>
  </c:txPr>
  <c:printSettings>
    <c:headerFooter/>
    <c:pageMargins b="0.75" l="0.7" r="0.7" t="0.75" header="0.3" footer="0.3"/>
    <c:pageSetup/>
  </c:printSettings>
</c:chartSpace>
</file>

<file path=xl/charts/chart5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Aggregated!$C$1065</c:f>
              <c:strCache>
                <c:ptCount val="1"/>
                <c:pt idx="0">
                  <c:v>Total CO2 (Kg)/trip</c:v>
                </c:pt>
              </c:strCache>
            </c:strRef>
          </c:tx>
          <c:spPr>
            <a:solidFill>
              <a:schemeClr val="accent1"/>
            </a:solidFill>
            <a:ln>
              <a:noFill/>
            </a:ln>
            <a:effectLst/>
          </c:spPr>
          <c:invertIfNegative val="0"/>
          <c:dPt>
            <c:idx val="13"/>
            <c:invertIfNegative val="0"/>
            <c:bubble3D val="0"/>
            <c:spPr>
              <a:solidFill>
                <a:srgbClr val="FF0000"/>
              </a:solidFill>
              <a:ln>
                <a:noFill/>
              </a:ln>
              <a:effectLst/>
            </c:spPr>
            <c:extLst>
              <c:ext xmlns:c16="http://schemas.microsoft.com/office/drawing/2014/chart" uri="{C3380CC4-5D6E-409C-BE32-E72D297353CC}">
                <c16:uniqueId val="{00000000-DEBD-44FD-8340-BC95F3812B53}"/>
              </c:ext>
            </c:extLst>
          </c:dPt>
          <c:cat>
            <c:strRef>
              <c:f>Aggregated!$A$1066:$A$1079</c:f>
              <c:strCache>
                <c:ptCount val="14"/>
                <c:pt idx="0">
                  <c:v>Rotterdam</c:v>
                </c:pt>
                <c:pt idx="1">
                  <c:v>Budapest</c:v>
                </c:pt>
                <c:pt idx="2">
                  <c:v>Milan</c:v>
                </c:pt>
                <c:pt idx="3">
                  <c:v>Rome</c:v>
                </c:pt>
                <c:pt idx="4">
                  <c:v>Hamburg</c:v>
                </c:pt>
                <c:pt idx="5">
                  <c:v>Berlin</c:v>
                </c:pt>
                <c:pt idx="6">
                  <c:v>Bucharest</c:v>
                </c:pt>
                <c:pt idx="7">
                  <c:v>London</c:v>
                </c:pt>
                <c:pt idx="8">
                  <c:v>Prague</c:v>
                </c:pt>
                <c:pt idx="9">
                  <c:v>Sofia</c:v>
                </c:pt>
                <c:pt idx="10">
                  <c:v>Paris</c:v>
                </c:pt>
                <c:pt idx="11">
                  <c:v>Brussels</c:v>
                </c:pt>
                <c:pt idx="12">
                  <c:v>Antwerp</c:v>
                </c:pt>
                <c:pt idx="13">
                  <c:v>Mean</c:v>
                </c:pt>
              </c:strCache>
            </c:strRef>
          </c:cat>
          <c:val>
            <c:numRef>
              <c:f>Aggregated!$C$1066:$C$1079</c:f>
              <c:numCache>
                <c:formatCode>0.00</c:formatCode>
                <c:ptCount val="14"/>
                <c:pt idx="0">
                  <c:v>26.47888653838055</c:v>
                </c:pt>
                <c:pt idx="1">
                  <c:v>40.823143970007237</c:v>
                </c:pt>
                <c:pt idx="2">
                  <c:v>35.000808981757352</c:v>
                </c:pt>
                <c:pt idx="3">
                  <c:v>43.353148763863977</c:v>
                </c:pt>
                <c:pt idx="4">
                  <c:v>34.387620597998826</c:v>
                </c:pt>
                <c:pt idx="5">
                  <c:v>28.97094313912266</c:v>
                </c:pt>
                <c:pt idx="6">
                  <c:v>24.962321167808625</c:v>
                </c:pt>
                <c:pt idx="7">
                  <c:v>39.839733975562616</c:v>
                </c:pt>
                <c:pt idx="8">
                  <c:v>25.84928569069389</c:v>
                </c:pt>
                <c:pt idx="9">
                  <c:v>28.349684132921279</c:v>
                </c:pt>
                <c:pt idx="10">
                  <c:v>51.009730873008316</c:v>
                </c:pt>
                <c:pt idx="11">
                  <c:v>21.350097091030502</c:v>
                </c:pt>
                <c:pt idx="12">
                  <c:v>45.908371473688462</c:v>
                </c:pt>
                <c:pt idx="13">
                  <c:v>34.329521261218787</c:v>
                </c:pt>
              </c:numCache>
            </c:numRef>
          </c:val>
          <c:extLst>
            <c:ext xmlns:c16="http://schemas.microsoft.com/office/drawing/2014/chart" uri="{C3380CC4-5D6E-409C-BE32-E72D297353CC}">
              <c16:uniqueId val="{00000000-5A3E-4D6D-B214-277E1F796EFB}"/>
            </c:ext>
          </c:extLst>
        </c:ser>
        <c:dLbls>
          <c:showLegendKey val="0"/>
          <c:showVal val="0"/>
          <c:showCatName val="0"/>
          <c:showSerName val="0"/>
          <c:showPercent val="0"/>
          <c:showBubbleSize val="0"/>
        </c:dLbls>
        <c:gapWidth val="219"/>
        <c:overlap val="-27"/>
        <c:axId val="1854598256"/>
        <c:axId val="1854600752"/>
      </c:barChart>
      <c:catAx>
        <c:axId val="18545982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cs-CZ"/>
          </a:p>
        </c:txPr>
        <c:crossAx val="1854600752"/>
        <c:crosses val="autoZero"/>
        <c:auto val="1"/>
        <c:lblAlgn val="ctr"/>
        <c:lblOffset val="100"/>
        <c:noMultiLvlLbl val="0"/>
      </c:catAx>
      <c:valAx>
        <c:axId val="185460075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cs-CZ"/>
          </a:p>
        </c:txPr>
        <c:crossAx val="185459825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cs-CZ"/>
    </a:p>
  </c:txPr>
  <c:printSettings>
    <c:headerFooter/>
    <c:pageMargins b="0.75" l="0.7" r="0.7" t="0.75" header="0.3" footer="0.3"/>
    <c:pageSetup/>
  </c:printSettings>
</c:chartSpace>
</file>

<file path=xl/charts/chart5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v>deliveries/trip</c:v>
          </c:tx>
          <c:spPr>
            <a:solidFill>
              <a:schemeClr val="accent1"/>
            </a:solidFill>
            <a:ln>
              <a:noFill/>
            </a:ln>
            <a:effectLst/>
          </c:spPr>
          <c:invertIfNegative val="0"/>
          <c:dPt>
            <c:idx val="19"/>
            <c:invertIfNegative val="0"/>
            <c:bubble3D val="0"/>
            <c:spPr>
              <a:solidFill>
                <a:srgbClr val="FF0000"/>
              </a:solidFill>
              <a:ln>
                <a:noFill/>
              </a:ln>
              <a:effectLst/>
            </c:spPr>
            <c:extLst>
              <c:ext xmlns:c16="http://schemas.microsoft.com/office/drawing/2014/chart" uri="{C3380CC4-5D6E-409C-BE32-E72D297353CC}">
                <c16:uniqueId val="{00000003-BF6C-47C6-AA9A-8383B907A82E}"/>
              </c:ext>
            </c:extLst>
          </c:dPt>
          <c:cat>
            <c:strRef>
              <c:f>(Aggregated!$A$299:$A$317,Aggregated!$A$320)</c:f>
              <c:strCache>
                <c:ptCount val="20"/>
                <c:pt idx="0">
                  <c:v>Rotterdam</c:v>
                </c:pt>
                <c:pt idx="1">
                  <c:v>Budapest</c:v>
                </c:pt>
                <c:pt idx="2">
                  <c:v>Milan</c:v>
                </c:pt>
                <c:pt idx="3">
                  <c:v>Rome</c:v>
                </c:pt>
                <c:pt idx="4">
                  <c:v>Hamburg</c:v>
                </c:pt>
                <c:pt idx="5">
                  <c:v>Berlin</c:v>
                </c:pt>
                <c:pt idx="6">
                  <c:v>Madrid</c:v>
                </c:pt>
                <c:pt idx="7">
                  <c:v>Barcelona</c:v>
                </c:pt>
                <c:pt idx="8">
                  <c:v>Bucharest</c:v>
                </c:pt>
                <c:pt idx="9">
                  <c:v>Lisbon</c:v>
                </c:pt>
                <c:pt idx="10">
                  <c:v>Stockholm</c:v>
                </c:pt>
                <c:pt idx="11">
                  <c:v>London</c:v>
                </c:pt>
                <c:pt idx="12">
                  <c:v>Prague</c:v>
                </c:pt>
                <c:pt idx="13">
                  <c:v>Sofia</c:v>
                </c:pt>
                <c:pt idx="14">
                  <c:v>Paris</c:v>
                </c:pt>
                <c:pt idx="15">
                  <c:v>Brussels</c:v>
                </c:pt>
                <c:pt idx="16">
                  <c:v>Amsterdam</c:v>
                </c:pt>
                <c:pt idx="17">
                  <c:v>Bremen</c:v>
                </c:pt>
                <c:pt idx="18">
                  <c:v>Munich</c:v>
                </c:pt>
                <c:pt idx="19">
                  <c:v>MEAN</c:v>
                </c:pt>
              </c:strCache>
            </c:strRef>
          </c:cat>
          <c:val>
            <c:numRef>
              <c:f>(Aggregated!$B$299:$B$317,Aggregated!$B$320)</c:f>
              <c:numCache>
                <c:formatCode>0.00</c:formatCode>
                <c:ptCount val="20"/>
                <c:pt idx="0">
                  <c:v>5.6121495327102799</c:v>
                </c:pt>
                <c:pt idx="1">
                  <c:v>7.3025780189959297</c:v>
                </c:pt>
                <c:pt idx="2">
                  <c:v>11.070921985815604</c:v>
                </c:pt>
                <c:pt idx="3">
                  <c:v>9.3075842696629216</c:v>
                </c:pt>
                <c:pt idx="4">
                  <c:v>5.2706766917293235</c:v>
                </c:pt>
                <c:pt idx="5">
                  <c:v>6.6680942184154173</c:v>
                </c:pt>
                <c:pt idx="6">
                  <c:v>10.413572343149808</c:v>
                </c:pt>
                <c:pt idx="7">
                  <c:v>9.367977528089888</c:v>
                </c:pt>
                <c:pt idx="8">
                  <c:v>4.741808650065531</c:v>
                </c:pt>
                <c:pt idx="9">
                  <c:v>6.1622002820874471</c:v>
                </c:pt>
                <c:pt idx="10">
                  <c:v>5.2747068676716919</c:v>
                </c:pt>
                <c:pt idx="11">
                  <c:v>5.2025316455696204</c:v>
                </c:pt>
                <c:pt idx="12">
                  <c:v>8.4005069708491753</c:v>
                </c:pt>
                <c:pt idx="13">
                  <c:v>6.5155807365439093</c:v>
                </c:pt>
                <c:pt idx="14">
                  <c:v>5.854140914709518</c:v>
                </c:pt>
                <c:pt idx="15">
                  <c:v>5.3524096385542173</c:v>
                </c:pt>
                <c:pt idx="16">
                  <c:v>12.010752688172044</c:v>
                </c:pt>
                <c:pt idx="17">
                  <c:v>8.7852564102564106</c:v>
                </c:pt>
                <c:pt idx="18">
                  <c:v>10.243445692883896</c:v>
                </c:pt>
                <c:pt idx="19">
                  <c:v>7.029836416933442</c:v>
                </c:pt>
              </c:numCache>
            </c:numRef>
          </c:val>
          <c:extLst>
            <c:ext xmlns:c16="http://schemas.microsoft.com/office/drawing/2014/chart" uri="{C3380CC4-5D6E-409C-BE32-E72D297353CC}">
              <c16:uniqueId val="{00000000-03E5-4A4C-8EDE-76D2D0573EDA}"/>
            </c:ext>
          </c:extLst>
        </c:ser>
        <c:dLbls>
          <c:showLegendKey val="0"/>
          <c:showVal val="0"/>
          <c:showCatName val="0"/>
          <c:showSerName val="0"/>
          <c:showPercent val="0"/>
          <c:showBubbleSize val="0"/>
        </c:dLbls>
        <c:gapWidth val="150"/>
        <c:axId val="2047554288"/>
        <c:axId val="2047555536"/>
      </c:barChart>
      <c:catAx>
        <c:axId val="2047554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cs-CZ"/>
          </a:p>
        </c:txPr>
        <c:crossAx val="2047555536"/>
        <c:crosses val="autoZero"/>
        <c:auto val="1"/>
        <c:lblAlgn val="ctr"/>
        <c:lblOffset val="100"/>
        <c:noMultiLvlLbl val="0"/>
      </c:catAx>
      <c:valAx>
        <c:axId val="204755553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cs-CZ"/>
          </a:p>
        </c:txPr>
        <c:crossAx val="204755428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cs-CZ"/>
    </a:p>
  </c:txPr>
  <c:printSettings>
    <c:headerFooter/>
    <c:pageMargins b="0.75" l="0.7" r="0.7" t="0.75" header="0.3" footer="0.3"/>
    <c:pageSetup/>
  </c:printSettings>
</c:chartSpace>
</file>

<file path=xl/charts/chart5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Aggregated!$I$164</c:f>
              <c:strCache>
                <c:ptCount val="1"/>
                <c:pt idx="0">
                  <c:v>% HGV</c:v>
                </c:pt>
              </c:strCache>
            </c:strRef>
          </c:tx>
          <c:spPr>
            <a:solidFill>
              <a:schemeClr val="accent1"/>
            </a:solidFill>
            <a:ln>
              <a:noFill/>
            </a:ln>
            <a:effectLst/>
          </c:spPr>
          <c:invertIfNegative val="0"/>
          <c:cat>
            <c:strRef>
              <c:f>(Aggregated!$H$165:$H$183,Aggregated!$H$186)</c:f>
              <c:strCache>
                <c:ptCount val="20"/>
                <c:pt idx="0">
                  <c:v>Rotterdam</c:v>
                </c:pt>
                <c:pt idx="1">
                  <c:v>Budapest</c:v>
                </c:pt>
                <c:pt idx="2">
                  <c:v>Milan</c:v>
                </c:pt>
                <c:pt idx="3">
                  <c:v>Rome</c:v>
                </c:pt>
                <c:pt idx="4">
                  <c:v>Hamburg</c:v>
                </c:pt>
                <c:pt idx="5">
                  <c:v>Berlin</c:v>
                </c:pt>
                <c:pt idx="6">
                  <c:v>Madrid</c:v>
                </c:pt>
                <c:pt idx="7">
                  <c:v>Barcelona</c:v>
                </c:pt>
                <c:pt idx="8">
                  <c:v>Bucharest</c:v>
                </c:pt>
                <c:pt idx="9">
                  <c:v>Lisbon</c:v>
                </c:pt>
                <c:pt idx="10">
                  <c:v>Stockholm</c:v>
                </c:pt>
                <c:pt idx="11">
                  <c:v>London</c:v>
                </c:pt>
                <c:pt idx="12">
                  <c:v>Prague</c:v>
                </c:pt>
                <c:pt idx="13">
                  <c:v>Sofia</c:v>
                </c:pt>
                <c:pt idx="14">
                  <c:v>Paris</c:v>
                </c:pt>
                <c:pt idx="15">
                  <c:v>Brussels</c:v>
                </c:pt>
                <c:pt idx="16">
                  <c:v>Amsterdam</c:v>
                </c:pt>
                <c:pt idx="17">
                  <c:v>Bremen</c:v>
                </c:pt>
                <c:pt idx="18">
                  <c:v>Munich</c:v>
                </c:pt>
                <c:pt idx="19">
                  <c:v>AGGREGATED</c:v>
                </c:pt>
              </c:strCache>
            </c:strRef>
          </c:cat>
          <c:val>
            <c:numRef>
              <c:f>(Aggregated!$I$165:$I$183,Aggregated!$I$186)</c:f>
              <c:numCache>
                <c:formatCode>General</c:formatCode>
                <c:ptCount val="20"/>
                <c:pt idx="0">
                  <c:v>0.33513738551207328</c:v>
                </c:pt>
                <c:pt idx="1">
                  <c:v>0.10535117056856187</c:v>
                </c:pt>
                <c:pt idx="2">
                  <c:v>0.2114029468289558</c:v>
                </c:pt>
                <c:pt idx="3">
                  <c:v>0.21638750565866907</c:v>
                </c:pt>
                <c:pt idx="4">
                  <c:v>0.29101283880171186</c:v>
                </c:pt>
                <c:pt idx="5">
                  <c:v>0.2774566473988439</c:v>
                </c:pt>
                <c:pt idx="6">
                  <c:v>0.13328415098979465</c:v>
                </c:pt>
                <c:pt idx="7">
                  <c:v>0.18260869565217391</c:v>
                </c:pt>
                <c:pt idx="8">
                  <c:v>0.13792150359314539</c:v>
                </c:pt>
                <c:pt idx="9">
                  <c:v>0.12977798123140308</c:v>
                </c:pt>
                <c:pt idx="10">
                  <c:v>0.27151476659256907</c:v>
                </c:pt>
                <c:pt idx="11">
                  <c:v>0.27304676939713435</c:v>
                </c:pt>
                <c:pt idx="12">
                  <c:v>3.7266143633071819E-2</c:v>
                </c:pt>
                <c:pt idx="13">
                  <c:v>6.2608695652173918E-2</c:v>
                </c:pt>
                <c:pt idx="14">
                  <c:v>0.2533783783783784</c:v>
                </c:pt>
                <c:pt idx="15">
                  <c:v>2.6730444569499155E-2</c:v>
                </c:pt>
                <c:pt idx="16">
                  <c:v>0.36645777379886602</c:v>
                </c:pt>
                <c:pt idx="17">
                  <c:v>0.17694272163444</c:v>
                </c:pt>
                <c:pt idx="18">
                  <c:v>0.57257769652650825</c:v>
                </c:pt>
                <c:pt idx="19">
                  <c:v>0.19137918969981108</c:v>
                </c:pt>
              </c:numCache>
            </c:numRef>
          </c:val>
          <c:extLst>
            <c:ext xmlns:c16="http://schemas.microsoft.com/office/drawing/2014/chart" uri="{C3380CC4-5D6E-409C-BE32-E72D297353CC}">
              <c16:uniqueId val="{00000000-AA40-422C-A9DF-3FB00B7B7279}"/>
            </c:ext>
          </c:extLst>
        </c:ser>
        <c:ser>
          <c:idx val="1"/>
          <c:order val="1"/>
          <c:tx>
            <c:strRef>
              <c:f>Aggregated!$J$164</c:f>
              <c:strCache>
                <c:ptCount val="1"/>
                <c:pt idx="0">
                  <c:v>% LGV</c:v>
                </c:pt>
              </c:strCache>
            </c:strRef>
          </c:tx>
          <c:spPr>
            <a:solidFill>
              <a:schemeClr val="accent2"/>
            </a:solidFill>
            <a:ln>
              <a:noFill/>
            </a:ln>
            <a:effectLst/>
          </c:spPr>
          <c:invertIfNegative val="0"/>
          <c:cat>
            <c:strRef>
              <c:f>(Aggregated!$H$165:$H$183,Aggregated!$H$186)</c:f>
              <c:strCache>
                <c:ptCount val="20"/>
                <c:pt idx="0">
                  <c:v>Rotterdam</c:v>
                </c:pt>
                <c:pt idx="1">
                  <c:v>Budapest</c:v>
                </c:pt>
                <c:pt idx="2">
                  <c:v>Milan</c:v>
                </c:pt>
                <c:pt idx="3">
                  <c:v>Rome</c:v>
                </c:pt>
                <c:pt idx="4">
                  <c:v>Hamburg</c:v>
                </c:pt>
                <c:pt idx="5">
                  <c:v>Berlin</c:v>
                </c:pt>
                <c:pt idx="6">
                  <c:v>Madrid</c:v>
                </c:pt>
                <c:pt idx="7">
                  <c:v>Barcelona</c:v>
                </c:pt>
                <c:pt idx="8">
                  <c:v>Bucharest</c:v>
                </c:pt>
                <c:pt idx="9">
                  <c:v>Lisbon</c:v>
                </c:pt>
                <c:pt idx="10">
                  <c:v>Stockholm</c:v>
                </c:pt>
                <c:pt idx="11">
                  <c:v>London</c:v>
                </c:pt>
                <c:pt idx="12">
                  <c:v>Prague</c:v>
                </c:pt>
                <c:pt idx="13">
                  <c:v>Sofia</c:v>
                </c:pt>
                <c:pt idx="14">
                  <c:v>Paris</c:v>
                </c:pt>
                <c:pt idx="15">
                  <c:v>Brussels</c:v>
                </c:pt>
                <c:pt idx="16">
                  <c:v>Amsterdam</c:v>
                </c:pt>
                <c:pt idx="17">
                  <c:v>Bremen</c:v>
                </c:pt>
                <c:pt idx="18">
                  <c:v>Munich</c:v>
                </c:pt>
                <c:pt idx="19">
                  <c:v>AGGREGATED</c:v>
                </c:pt>
              </c:strCache>
            </c:strRef>
          </c:cat>
          <c:val>
            <c:numRef>
              <c:f>(Aggregated!$J$165:$J$183,Aggregated!$J$186)</c:f>
              <c:numCache>
                <c:formatCode>General</c:formatCode>
                <c:ptCount val="20"/>
                <c:pt idx="0">
                  <c:v>0.46711074104912575</c:v>
                </c:pt>
                <c:pt idx="1">
                  <c:v>0.89464882943143809</c:v>
                </c:pt>
                <c:pt idx="2">
                  <c:v>0.78859705317104423</c:v>
                </c:pt>
                <c:pt idx="3">
                  <c:v>0.78300890297268744</c:v>
                </c:pt>
                <c:pt idx="4">
                  <c:v>0.7089871611982882</c:v>
                </c:pt>
                <c:pt idx="5">
                  <c:v>0.71290944123314071</c:v>
                </c:pt>
                <c:pt idx="6">
                  <c:v>0.86671584901020537</c:v>
                </c:pt>
                <c:pt idx="7">
                  <c:v>0.81739130434782614</c:v>
                </c:pt>
                <c:pt idx="8">
                  <c:v>0.86207849640685463</c:v>
                </c:pt>
                <c:pt idx="9">
                  <c:v>0.87022201876859695</c:v>
                </c:pt>
                <c:pt idx="10">
                  <c:v>0.72848523340743088</c:v>
                </c:pt>
                <c:pt idx="11">
                  <c:v>0.72127602054609352</c:v>
                </c:pt>
                <c:pt idx="12">
                  <c:v>0.96273385636692821</c:v>
                </c:pt>
                <c:pt idx="13">
                  <c:v>0.93739130434782614</c:v>
                </c:pt>
                <c:pt idx="14">
                  <c:v>0.7466216216216216</c:v>
                </c:pt>
                <c:pt idx="15">
                  <c:v>0.97326955543050087</c:v>
                </c:pt>
                <c:pt idx="16">
                  <c:v>0.63354222620113398</c:v>
                </c:pt>
                <c:pt idx="17">
                  <c:v>0.82305727836555997</c:v>
                </c:pt>
                <c:pt idx="18">
                  <c:v>0.4270566727605119</c:v>
                </c:pt>
                <c:pt idx="19">
                  <c:v>0.80242810160240707</c:v>
                </c:pt>
              </c:numCache>
            </c:numRef>
          </c:val>
          <c:extLst>
            <c:ext xmlns:c16="http://schemas.microsoft.com/office/drawing/2014/chart" uri="{C3380CC4-5D6E-409C-BE32-E72D297353CC}">
              <c16:uniqueId val="{00000001-AA40-422C-A9DF-3FB00B7B7279}"/>
            </c:ext>
          </c:extLst>
        </c:ser>
        <c:ser>
          <c:idx val="2"/>
          <c:order val="2"/>
          <c:tx>
            <c:strRef>
              <c:f>Aggregated!$K$164</c:f>
              <c:strCache>
                <c:ptCount val="1"/>
                <c:pt idx="0">
                  <c:v>Don't know</c:v>
                </c:pt>
              </c:strCache>
            </c:strRef>
          </c:tx>
          <c:spPr>
            <a:solidFill>
              <a:schemeClr val="accent3"/>
            </a:solidFill>
            <a:ln>
              <a:noFill/>
            </a:ln>
            <a:effectLst/>
          </c:spPr>
          <c:invertIfNegative val="0"/>
          <c:cat>
            <c:strRef>
              <c:f>(Aggregated!$H$165:$H$183,Aggregated!$H$186)</c:f>
              <c:strCache>
                <c:ptCount val="20"/>
                <c:pt idx="0">
                  <c:v>Rotterdam</c:v>
                </c:pt>
                <c:pt idx="1">
                  <c:v>Budapest</c:v>
                </c:pt>
                <c:pt idx="2">
                  <c:v>Milan</c:v>
                </c:pt>
                <c:pt idx="3">
                  <c:v>Rome</c:v>
                </c:pt>
                <c:pt idx="4">
                  <c:v>Hamburg</c:v>
                </c:pt>
                <c:pt idx="5">
                  <c:v>Berlin</c:v>
                </c:pt>
                <c:pt idx="6">
                  <c:v>Madrid</c:v>
                </c:pt>
                <c:pt idx="7">
                  <c:v>Barcelona</c:v>
                </c:pt>
                <c:pt idx="8">
                  <c:v>Bucharest</c:v>
                </c:pt>
                <c:pt idx="9">
                  <c:v>Lisbon</c:v>
                </c:pt>
                <c:pt idx="10">
                  <c:v>Stockholm</c:v>
                </c:pt>
                <c:pt idx="11">
                  <c:v>London</c:v>
                </c:pt>
                <c:pt idx="12">
                  <c:v>Prague</c:v>
                </c:pt>
                <c:pt idx="13">
                  <c:v>Sofia</c:v>
                </c:pt>
                <c:pt idx="14">
                  <c:v>Paris</c:v>
                </c:pt>
                <c:pt idx="15">
                  <c:v>Brussels</c:v>
                </c:pt>
                <c:pt idx="16">
                  <c:v>Amsterdam</c:v>
                </c:pt>
                <c:pt idx="17">
                  <c:v>Bremen</c:v>
                </c:pt>
                <c:pt idx="18">
                  <c:v>Munich</c:v>
                </c:pt>
                <c:pt idx="19">
                  <c:v>AGGREGATED</c:v>
                </c:pt>
              </c:strCache>
            </c:strRef>
          </c:cat>
          <c:val>
            <c:numRef>
              <c:f>(Aggregated!$K$165:$K$183,Aggregated!$K$186)</c:f>
              <c:numCache>
                <c:formatCode>General</c:formatCode>
                <c:ptCount val="20"/>
                <c:pt idx="0">
                  <c:v>0.19775187343880099</c:v>
                </c:pt>
                <c:pt idx="1">
                  <c:v>0</c:v>
                </c:pt>
                <c:pt idx="2">
                  <c:v>0</c:v>
                </c:pt>
                <c:pt idx="3">
                  <c:v>6.0359136864342839E-4</c:v>
                </c:pt>
                <c:pt idx="4">
                  <c:v>0</c:v>
                </c:pt>
                <c:pt idx="5">
                  <c:v>9.6339113680154135E-3</c:v>
                </c:pt>
                <c:pt idx="6">
                  <c:v>0</c:v>
                </c:pt>
                <c:pt idx="7">
                  <c:v>0</c:v>
                </c:pt>
                <c:pt idx="8">
                  <c:v>0</c:v>
                </c:pt>
                <c:pt idx="9">
                  <c:v>0</c:v>
                </c:pt>
                <c:pt idx="10">
                  <c:v>0</c:v>
                </c:pt>
                <c:pt idx="11">
                  <c:v>5.6772100567721003E-3</c:v>
                </c:pt>
                <c:pt idx="12">
                  <c:v>0</c:v>
                </c:pt>
                <c:pt idx="13">
                  <c:v>0</c:v>
                </c:pt>
                <c:pt idx="14">
                  <c:v>0</c:v>
                </c:pt>
                <c:pt idx="15">
                  <c:v>0</c:v>
                </c:pt>
                <c:pt idx="16">
                  <c:v>0</c:v>
                </c:pt>
                <c:pt idx="17">
                  <c:v>0</c:v>
                </c:pt>
                <c:pt idx="18">
                  <c:v>3.6563071297989033E-4</c:v>
                </c:pt>
                <c:pt idx="19">
                  <c:v>6.1927086977818209E-3</c:v>
                </c:pt>
              </c:numCache>
            </c:numRef>
          </c:val>
          <c:extLst>
            <c:ext xmlns:c16="http://schemas.microsoft.com/office/drawing/2014/chart" uri="{C3380CC4-5D6E-409C-BE32-E72D297353CC}">
              <c16:uniqueId val="{00000002-AA40-422C-A9DF-3FB00B7B7279}"/>
            </c:ext>
          </c:extLst>
        </c:ser>
        <c:dLbls>
          <c:showLegendKey val="0"/>
          <c:showVal val="0"/>
          <c:showCatName val="0"/>
          <c:showSerName val="0"/>
          <c:showPercent val="0"/>
          <c:showBubbleSize val="0"/>
        </c:dLbls>
        <c:gapWidth val="219"/>
        <c:overlap val="-27"/>
        <c:axId val="2138387888"/>
        <c:axId val="2138388720"/>
      </c:barChart>
      <c:catAx>
        <c:axId val="21383878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cs-CZ"/>
          </a:p>
        </c:txPr>
        <c:crossAx val="2138388720"/>
        <c:crosses val="autoZero"/>
        <c:auto val="1"/>
        <c:lblAlgn val="ctr"/>
        <c:lblOffset val="100"/>
        <c:noMultiLvlLbl val="0"/>
      </c:catAx>
      <c:valAx>
        <c:axId val="2138388720"/>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cs-CZ"/>
          </a:p>
        </c:txPr>
        <c:crossAx val="21383878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cs-CZ"/>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cs-CZ"/>
    </a:p>
  </c:txPr>
  <c:printSettings>
    <c:headerFooter/>
    <c:pageMargins b="0.75" l="0.7" r="0.7" t="0.75" header="0.3" footer="0.3"/>
    <c:pageSetup/>
  </c:printSettings>
</c:chartSpace>
</file>

<file path=xl/charts/chart5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0"/>
          <c:order val="0"/>
          <c:tx>
            <c:strRef>
              <c:f>Aggregated!$O$190</c:f>
              <c:strCache>
                <c:ptCount val="1"/>
                <c:pt idx="0">
                  <c:v>Diesel</c:v>
                </c:pt>
              </c:strCache>
            </c:strRef>
          </c:tx>
          <c:spPr>
            <a:solidFill>
              <a:schemeClr val="accent1"/>
            </a:solidFill>
            <a:ln>
              <a:noFill/>
            </a:ln>
            <a:effectLst/>
          </c:spPr>
          <c:invertIfNegative val="0"/>
          <c:cat>
            <c:strRef>
              <c:f>(Aggregated!$N$191:$N$209,Aggregated!$N$212)</c:f>
              <c:strCache>
                <c:ptCount val="20"/>
                <c:pt idx="0">
                  <c:v>Rotterdam</c:v>
                </c:pt>
                <c:pt idx="1">
                  <c:v>Budapest</c:v>
                </c:pt>
                <c:pt idx="2">
                  <c:v>Milan</c:v>
                </c:pt>
                <c:pt idx="3">
                  <c:v>Rome</c:v>
                </c:pt>
                <c:pt idx="4">
                  <c:v>Hamburg</c:v>
                </c:pt>
                <c:pt idx="5">
                  <c:v>Berlin</c:v>
                </c:pt>
                <c:pt idx="6">
                  <c:v>Madrid</c:v>
                </c:pt>
                <c:pt idx="7">
                  <c:v>Barcelona</c:v>
                </c:pt>
                <c:pt idx="8">
                  <c:v>Bucharest</c:v>
                </c:pt>
                <c:pt idx="9">
                  <c:v>Lisbon</c:v>
                </c:pt>
                <c:pt idx="10">
                  <c:v>Stockholm</c:v>
                </c:pt>
                <c:pt idx="11">
                  <c:v>London</c:v>
                </c:pt>
                <c:pt idx="12">
                  <c:v>Prague</c:v>
                </c:pt>
                <c:pt idx="13">
                  <c:v>Sofia</c:v>
                </c:pt>
                <c:pt idx="14">
                  <c:v>Paris</c:v>
                </c:pt>
                <c:pt idx="15">
                  <c:v>Brussels</c:v>
                </c:pt>
                <c:pt idx="16">
                  <c:v>Amsterdam</c:v>
                </c:pt>
                <c:pt idx="17">
                  <c:v>Bremen</c:v>
                </c:pt>
                <c:pt idx="18">
                  <c:v>Munich</c:v>
                </c:pt>
                <c:pt idx="19">
                  <c:v>AGGREGATED</c:v>
                </c:pt>
              </c:strCache>
            </c:strRef>
          </c:cat>
          <c:val>
            <c:numRef>
              <c:f>(Aggregated!$O$191:$O$209,Aggregated!$O$212)</c:f>
              <c:numCache>
                <c:formatCode>General</c:formatCode>
                <c:ptCount val="20"/>
                <c:pt idx="0">
                  <c:v>0.82431307243963359</c:v>
                </c:pt>
                <c:pt idx="1">
                  <c:v>0.96265328874024525</c:v>
                </c:pt>
                <c:pt idx="2">
                  <c:v>0.70826393337604099</c:v>
                </c:pt>
                <c:pt idx="3">
                  <c:v>0.74136109853629095</c:v>
                </c:pt>
                <c:pt idx="4">
                  <c:v>0.99429386590584878</c:v>
                </c:pt>
                <c:pt idx="5">
                  <c:v>0.96820809248554918</c:v>
                </c:pt>
                <c:pt idx="6">
                  <c:v>0.84507561785319074</c:v>
                </c:pt>
                <c:pt idx="7">
                  <c:v>0.62773613193403299</c:v>
                </c:pt>
                <c:pt idx="8">
                  <c:v>0.95881702598120511</c:v>
                </c:pt>
                <c:pt idx="9">
                  <c:v>0.91805905241474017</c:v>
                </c:pt>
                <c:pt idx="10">
                  <c:v>0.57351540171483006</c:v>
                </c:pt>
                <c:pt idx="11">
                  <c:v>0.96864017301973504</c:v>
                </c:pt>
                <c:pt idx="12">
                  <c:v>0.86904043452021729</c:v>
                </c:pt>
                <c:pt idx="13">
                  <c:v>0.8034782608695652</c:v>
                </c:pt>
                <c:pt idx="14">
                  <c:v>0.74345439189189189</c:v>
                </c:pt>
                <c:pt idx="15">
                  <c:v>0.84355655599324708</c:v>
                </c:pt>
                <c:pt idx="16">
                  <c:v>0.84840346165323788</c:v>
                </c:pt>
                <c:pt idx="17">
                  <c:v>1</c:v>
                </c:pt>
                <c:pt idx="18">
                  <c:v>0.94186471663619742</c:v>
                </c:pt>
                <c:pt idx="19">
                  <c:v>0.82915821146175916</c:v>
                </c:pt>
              </c:numCache>
            </c:numRef>
          </c:val>
          <c:extLst>
            <c:ext xmlns:c16="http://schemas.microsoft.com/office/drawing/2014/chart" uri="{C3380CC4-5D6E-409C-BE32-E72D297353CC}">
              <c16:uniqueId val="{00000000-A1B1-435B-8869-377958EBE8A9}"/>
            </c:ext>
          </c:extLst>
        </c:ser>
        <c:ser>
          <c:idx val="1"/>
          <c:order val="1"/>
          <c:tx>
            <c:strRef>
              <c:f>Aggregated!$P$190</c:f>
              <c:strCache>
                <c:ptCount val="1"/>
                <c:pt idx="0">
                  <c:v>Petrol</c:v>
                </c:pt>
              </c:strCache>
            </c:strRef>
          </c:tx>
          <c:spPr>
            <a:solidFill>
              <a:schemeClr val="accent2"/>
            </a:solidFill>
            <a:ln>
              <a:noFill/>
            </a:ln>
            <a:effectLst/>
          </c:spPr>
          <c:invertIfNegative val="0"/>
          <c:cat>
            <c:strRef>
              <c:f>(Aggregated!$N$191:$N$209,Aggregated!$N$212)</c:f>
              <c:strCache>
                <c:ptCount val="20"/>
                <c:pt idx="0">
                  <c:v>Rotterdam</c:v>
                </c:pt>
                <c:pt idx="1">
                  <c:v>Budapest</c:v>
                </c:pt>
                <c:pt idx="2">
                  <c:v>Milan</c:v>
                </c:pt>
                <c:pt idx="3">
                  <c:v>Rome</c:v>
                </c:pt>
                <c:pt idx="4">
                  <c:v>Hamburg</c:v>
                </c:pt>
                <c:pt idx="5">
                  <c:v>Berlin</c:v>
                </c:pt>
                <c:pt idx="6">
                  <c:v>Madrid</c:v>
                </c:pt>
                <c:pt idx="7">
                  <c:v>Barcelona</c:v>
                </c:pt>
                <c:pt idx="8">
                  <c:v>Bucharest</c:v>
                </c:pt>
                <c:pt idx="9">
                  <c:v>Lisbon</c:v>
                </c:pt>
                <c:pt idx="10">
                  <c:v>Stockholm</c:v>
                </c:pt>
                <c:pt idx="11">
                  <c:v>London</c:v>
                </c:pt>
                <c:pt idx="12">
                  <c:v>Prague</c:v>
                </c:pt>
                <c:pt idx="13">
                  <c:v>Sofia</c:v>
                </c:pt>
                <c:pt idx="14">
                  <c:v>Paris</c:v>
                </c:pt>
                <c:pt idx="15">
                  <c:v>Brussels</c:v>
                </c:pt>
                <c:pt idx="16">
                  <c:v>Amsterdam</c:v>
                </c:pt>
                <c:pt idx="17">
                  <c:v>Bremen</c:v>
                </c:pt>
                <c:pt idx="18">
                  <c:v>Munich</c:v>
                </c:pt>
                <c:pt idx="19">
                  <c:v>AGGREGATED</c:v>
                </c:pt>
              </c:strCache>
            </c:strRef>
          </c:cat>
          <c:val>
            <c:numRef>
              <c:f>(Aggregated!$P$191:$P$209,Aggregated!$P$212)</c:f>
              <c:numCache>
                <c:formatCode>General</c:formatCode>
                <c:ptCount val="20"/>
                <c:pt idx="0">
                  <c:v>2.4979184013322231E-3</c:v>
                </c:pt>
                <c:pt idx="1">
                  <c:v>5.5741360089186179E-3</c:v>
                </c:pt>
                <c:pt idx="2">
                  <c:v>8.9686098654708519E-3</c:v>
                </c:pt>
                <c:pt idx="3">
                  <c:v>8.8275237664101405E-2</c:v>
                </c:pt>
                <c:pt idx="4">
                  <c:v>5.7061340941512127E-3</c:v>
                </c:pt>
                <c:pt idx="5">
                  <c:v>6.1014771997430954E-3</c:v>
                </c:pt>
                <c:pt idx="6">
                  <c:v>3.6886757654002215E-4</c:v>
                </c:pt>
                <c:pt idx="7">
                  <c:v>0</c:v>
                </c:pt>
                <c:pt idx="8">
                  <c:v>2.5981205085682697E-2</c:v>
                </c:pt>
                <c:pt idx="9">
                  <c:v>0</c:v>
                </c:pt>
                <c:pt idx="10">
                  <c:v>2.540489044140997E-2</c:v>
                </c:pt>
                <c:pt idx="11">
                  <c:v>9.7323600973236012E-3</c:v>
                </c:pt>
                <c:pt idx="12">
                  <c:v>7.5437537718768856E-3</c:v>
                </c:pt>
                <c:pt idx="13">
                  <c:v>4.8913043478260872E-2</c:v>
                </c:pt>
                <c:pt idx="14">
                  <c:v>2.6604729729729729E-2</c:v>
                </c:pt>
                <c:pt idx="15">
                  <c:v>7.0343275182892517E-2</c:v>
                </c:pt>
                <c:pt idx="16">
                  <c:v>0.10593852581319009</c:v>
                </c:pt>
                <c:pt idx="17">
                  <c:v>0</c:v>
                </c:pt>
                <c:pt idx="18">
                  <c:v>5.4844606946983544E-2</c:v>
                </c:pt>
                <c:pt idx="19">
                  <c:v>2.4385977188440277E-2</c:v>
                </c:pt>
              </c:numCache>
            </c:numRef>
          </c:val>
          <c:extLst>
            <c:ext xmlns:c16="http://schemas.microsoft.com/office/drawing/2014/chart" uri="{C3380CC4-5D6E-409C-BE32-E72D297353CC}">
              <c16:uniqueId val="{00000001-A1B1-435B-8869-377958EBE8A9}"/>
            </c:ext>
          </c:extLst>
        </c:ser>
        <c:ser>
          <c:idx val="2"/>
          <c:order val="2"/>
          <c:tx>
            <c:strRef>
              <c:f>Aggregated!$Q$190</c:f>
              <c:strCache>
                <c:ptCount val="1"/>
                <c:pt idx="0">
                  <c:v>Hybrid diesel</c:v>
                </c:pt>
              </c:strCache>
            </c:strRef>
          </c:tx>
          <c:spPr>
            <a:solidFill>
              <a:schemeClr val="accent3"/>
            </a:solidFill>
            <a:ln>
              <a:noFill/>
            </a:ln>
            <a:effectLst/>
          </c:spPr>
          <c:invertIfNegative val="0"/>
          <c:cat>
            <c:strRef>
              <c:f>(Aggregated!$N$191:$N$209,Aggregated!$N$212)</c:f>
              <c:strCache>
                <c:ptCount val="20"/>
                <c:pt idx="0">
                  <c:v>Rotterdam</c:v>
                </c:pt>
                <c:pt idx="1">
                  <c:v>Budapest</c:v>
                </c:pt>
                <c:pt idx="2">
                  <c:v>Milan</c:v>
                </c:pt>
                <c:pt idx="3">
                  <c:v>Rome</c:v>
                </c:pt>
                <c:pt idx="4">
                  <c:v>Hamburg</c:v>
                </c:pt>
                <c:pt idx="5">
                  <c:v>Berlin</c:v>
                </c:pt>
                <c:pt idx="6">
                  <c:v>Madrid</c:v>
                </c:pt>
                <c:pt idx="7">
                  <c:v>Barcelona</c:v>
                </c:pt>
                <c:pt idx="8">
                  <c:v>Bucharest</c:v>
                </c:pt>
                <c:pt idx="9">
                  <c:v>Lisbon</c:v>
                </c:pt>
                <c:pt idx="10">
                  <c:v>Stockholm</c:v>
                </c:pt>
                <c:pt idx="11">
                  <c:v>London</c:v>
                </c:pt>
                <c:pt idx="12">
                  <c:v>Prague</c:v>
                </c:pt>
                <c:pt idx="13">
                  <c:v>Sofia</c:v>
                </c:pt>
                <c:pt idx="14">
                  <c:v>Paris</c:v>
                </c:pt>
                <c:pt idx="15">
                  <c:v>Brussels</c:v>
                </c:pt>
                <c:pt idx="16">
                  <c:v>Amsterdam</c:v>
                </c:pt>
                <c:pt idx="17">
                  <c:v>Bremen</c:v>
                </c:pt>
                <c:pt idx="18">
                  <c:v>Munich</c:v>
                </c:pt>
                <c:pt idx="19">
                  <c:v>AGGREGATED</c:v>
                </c:pt>
              </c:strCache>
            </c:strRef>
          </c:cat>
          <c:val>
            <c:numRef>
              <c:f>(Aggregated!$Q$191:$Q$209,Aggregated!$Q$212)</c:f>
              <c:numCache>
                <c:formatCode>General</c:formatCode>
                <c:ptCount val="20"/>
                <c:pt idx="0">
                  <c:v>4.9958368026644462E-3</c:v>
                </c:pt>
                <c:pt idx="1">
                  <c:v>8.3612040133779261E-3</c:v>
                </c:pt>
                <c:pt idx="2">
                  <c:v>6.9186418962203719E-3</c:v>
                </c:pt>
                <c:pt idx="3">
                  <c:v>8.4502791610079984E-3</c:v>
                </c:pt>
                <c:pt idx="4">
                  <c:v>0</c:v>
                </c:pt>
                <c:pt idx="5">
                  <c:v>0</c:v>
                </c:pt>
                <c:pt idx="6">
                  <c:v>5.3485798598303207E-2</c:v>
                </c:pt>
                <c:pt idx="7">
                  <c:v>0.29655172413793102</c:v>
                </c:pt>
                <c:pt idx="8">
                  <c:v>3.3167495854063019E-3</c:v>
                </c:pt>
                <c:pt idx="9">
                  <c:v>1.3733119707026781E-3</c:v>
                </c:pt>
                <c:pt idx="10">
                  <c:v>0</c:v>
                </c:pt>
                <c:pt idx="11">
                  <c:v>5.406866720735334E-3</c:v>
                </c:pt>
                <c:pt idx="12">
                  <c:v>6.0350030175015089E-4</c:v>
                </c:pt>
                <c:pt idx="13">
                  <c:v>0</c:v>
                </c:pt>
                <c:pt idx="14">
                  <c:v>7.2846283783783786E-2</c:v>
                </c:pt>
                <c:pt idx="15">
                  <c:v>0</c:v>
                </c:pt>
                <c:pt idx="16">
                  <c:v>4.4762757385854966E-2</c:v>
                </c:pt>
                <c:pt idx="17">
                  <c:v>0</c:v>
                </c:pt>
                <c:pt idx="18">
                  <c:v>0</c:v>
                </c:pt>
                <c:pt idx="19">
                  <c:v>3.6351549926527185E-2</c:v>
                </c:pt>
              </c:numCache>
            </c:numRef>
          </c:val>
          <c:extLst>
            <c:ext xmlns:c16="http://schemas.microsoft.com/office/drawing/2014/chart" uri="{C3380CC4-5D6E-409C-BE32-E72D297353CC}">
              <c16:uniqueId val="{00000002-A1B1-435B-8869-377958EBE8A9}"/>
            </c:ext>
          </c:extLst>
        </c:ser>
        <c:ser>
          <c:idx val="3"/>
          <c:order val="3"/>
          <c:tx>
            <c:strRef>
              <c:f>Aggregated!$R$190</c:f>
              <c:strCache>
                <c:ptCount val="1"/>
                <c:pt idx="0">
                  <c:v>Hybrid petrol</c:v>
                </c:pt>
              </c:strCache>
            </c:strRef>
          </c:tx>
          <c:spPr>
            <a:solidFill>
              <a:schemeClr val="accent4"/>
            </a:solidFill>
            <a:ln>
              <a:noFill/>
            </a:ln>
            <a:effectLst/>
          </c:spPr>
          <c:invertIfNegative val="0"/>
          <c:cat>
            <c:strRef>
              <c:f>(Aggregated!$N$191:$N$209,Aggregated!$N$212)</c:f>
              <c:strCache>
                <c:ptCount val="20"/>
                <c:pt idx="0">
                  <c:v>Rotterdam</c:v>
                </c:pt>
                <c:pt idx="1">
                  <c:v>Budapest</c:v>
                </c:pt>
                <c:pt idx="2">
                  <c:v>Milan</c:v>
                </c:pt>
                <c:pt idx="3">
                  <c:v>Rome</c:v>
                </c:pt>
                <c:pt idx="4">
                  <c:v>Hamburg</c:v>
                </c:pt>
                <c:pt idx="5">
                  <c:v>Berlin</c:v>
                </c:pt>
                <c:pt idx="6">
                  <c:v>Madrid</c:v>
                </c:pt>
                <c:pt idx="7">
                  <c:v>Barcelona</c:v>
                </c:pt>
                <c:pt idx="8">
                  <c:v>Bucharest</c:v>
                </c:pt>
                <c:pt idx="9">
                  <c:v>Lisbon</c:v>
                </c:pt>
                <c:pt idx="10">
                  <c:v>Stockholm</c:v>
                </c:pt>
                <c:pt idx="11">
                  <c:v>London</c:v>
                </c:pt>
                <c:pt idx="12">
                  <c:v>Prague</c:v>
                </c:pt>
                <c:pt idx="13">
                  <c:v>Sofia</c:v>
                </c:pt>
                <c:pt idx="14">
                  <c:v>Paris</c:v>
                </c:pt>
                <c:pt idx="15">
                  <c:v>Brussels</c:v>
                </c:pt>
                <c:pt idx="16">
                  <c:v>Amsterdam</c:v>
                </c:pt>
                <c:pt idx="17">
                  <c:v>Bremen</c:v>
                </c:pt>
                <c:pt idx="18">
                  <c:v>Munich</c:v>
                </c:pt>
                <c:pt idx="19">
                  <c:v>AGGREGATED</c:v>
                </c:pt>
              </c:strCache>
            </c:strRef>
          </c:cat>
          <c:val>
            <c:numRef>
              <c:f>(Aggregated!$R$191:$R$209,Aggregated!$R$212)</c:f>
              <c:numCache>
                <c:formatCode>General</c:formatCode>
                <c:ptCount val="20"/>
                <c:pt idx="0">
                  <c:v>0</c:v>
                </c:pt>
                <c:pt idx="1">
                  <c:v>0</c:v>
                </c:pt>
                <c:pt idx="2">
                  <c:v>0</c:v>
                </c:pt>
                <c:pt idx="3">
                  <c:v>1.5693375584729139E-2</c:v>
                </c:pt>
                <c:pt idx="4">
                  <c:v>0</c:v>
                </c:pt>
                <c:pt idx="5">
                  <c:v>0</c:v>
                </c:pt>
                <c:pt idx="6">
                  <c:v>0</c:v>
                </c:pt>
                <c:pt idx="7">
                  <c:v>3.7481259370314844E-2</c:v>
                </c:pt>
                <c:pt idx="8">
                  <c:v>6.3571033720287448E-3</c:v>
                </c:pt>
                <c:pt idx="9">
                  <c:v>0</c:v>
                </c:pt>
                <c:pt idx="10">
                  <c:v>1.7465862178469356E-2</c:v>
                </c:pt>
                <c:pt idx="11">
                  <c:v>5.406866720735334E-3</c:v>
                </c:pt>
                <c:pt idx="12">
                  <c:v>3.0175015087507544E-4</c:v>
                </c:pt>
                <c:pt idx="13">
                  <c:v>3.8043478260869568E-2</c:v>
                </c:pt>
                <c:pt idx="14">
                  <c:v>0</c:v>
                </c:pt>
                <c:pt idx="15">
                  <c:v>2.1947101857062466E-2</c:v>
                </c:pt>
                <c:pt idx="16">
                  <c:v>0</c:v>
                </c:pt>
                <c:pt idx="17">
                  <c:v>0</c:v>
                </c:pt>
                <c:pt idx="18">
                  <c:v>0</c:v>
                </c:pt>
                <c:pt idx="19">
                  <c:v>8.2452825787791856E-3</c:v>
                </c:pt>
              </c:numCache>
            </c:numRef>
          </c:val>
          <c:extLst>
            <c:ext xmlns:c16="http://schemas.microsoft.com/office/drawing/2014/chart" uri="{C3380CC4-5D6E-409C-BE32-E72D297353CC}">
              <c16:uniqueId val="{00000003-A1B1-435B-8869-377958EBE8A9}"/>
            </c:ext>
          </c:extLst>
        </c:ser>
        <c:ser>
          <c:idx val="4"/>
          <c:order val="4"/>
          <c:tx>
            <c:strRef>
              <c:f>Aggregated!$S$190</c:f>
              <c:strCache>
                <c:ptCount val="1"/>
                <c:pt idx="0">
                  <c:v>Full electric</c:v>
                </c:pt>
              </c:strCache>
            </c:strRef>
          </c:tx>
          <c:spPr>
            <a:solidFill>
              <a:schemeClr val="accent5"/>
            </a:solidFill>
            <a:ln>
              <a:noFill/>
            </a:ln>
            <a:effectLst/>
          </c:spPr>
          <c:invertIfNegative val="0"/>
          <c:cat>
            <c:strRef>
              <c:f>(Aggregated!$N$191:$N$209,Aggregated!$N$212)</c:f>
              <c:strCache>
                <c:ptCount val="20"/>
                <c:pt idx="0">
                  <c:v>Rotterdam</c:v>
                </c:pt>
                <c:pt idx="1">
                  <c:v>Budapest</c:v>
                </c:pt>
                <c:pt idx="2">
                  <c:v>Milan</c:v>
                </c:pt>
                <c:pt idx="3">
                  <c:v>Rome</c:v>
                </c:pt>
                <c:pt idx="4">
                  <c:v>Hamburg</c:v>
                </c:pt>
                <c:pt idx="5">
                  <c:v>Berlin</c:v>
                </c:pt>
                <c:pt idx="6">
                  <c:v>Madrid</c:v>
                </c:pt>
                <c:pt idx="7">
                  <c:v>Barcelona</c:v>
                </c:pt>
                <c:pt idx="8">
                  <c:v>Bucharest</c:v>
                </c:pt>
                <c:pt idx="9">
                  <c:v>Lisbon</c:v>
                </c:pt>
                <c:pt idx="10">
                  <c:v>Stockholm</c:v>
                </c:pt>
                <c:pt idx="11">
                  <c:v>London</c:v>
                </c:pt>
                <c:pt idx="12">
                  <c:v>Prague</c:v>
                </c:pt>
                <c:pt idx="13">
                  <c:v>Sofia</c:v>
                </c:pt>
                <c:pt idx="14">
                  <c:v>Paris</c:v>
                </c:pt>
                <c:pt idx="15">
                  <c:v>Brussels</c:v>
                </c:pt>
                <c:pt idx="16">
                  <c:v>Amsterdam</c:v>
                </c:pt>
                <c:pt idx="17">
                  <c:v>Bremen</c:v>
                </c:pt>
                <c:pt idx="18">
                  <c:v>Munich</c:v>
                </c:pt>
                <c:pt idx="19">
                  <c:v>AGGREGATED</c:v>
                </c:pt>
              </c:strCache>
            </c:strRef>
          </c:cat>
          <c:val>
            <c:numRef>
              <c:f>(Aggregated!$S$191:$S$209,Aggregated!$S$212)</c:f>
              <c:numCache>
                <c:formatCode>General</c:formatCode>
                <c:ptCount val="20"/>
                <c:pt idx="0">
                  <c:v>7.5770191507077436E-2</c:v>
                </c:pt>
                <c:pt idx="1">
                  <c:v>1.8580453363062058E-3</c:v>
                </c:pt>
                <c:pt idx="2">
                  <c:v>1.1402946828955797E-2</c:v>
                </c:pt>
                <c:pt idx="3">
                  <c:v>9.6574618982948543E-3</c:v>
                </c:pt>
                <c:pt idx="4">
                  <c:v>0</c:v>
                </c:pt>
                <c:pt idx="5">
                  <c:v>2.569043031470777E-2</c:v>
                </c:pt>
                <c:pt idx="6">
                  <c:v>8.7298659781138571E-3</c:v>
                </c:pt>
                <c:pt idx="7">
                  <c:v>3.7481259370314844E-2</c:v>
                </c:pt>
                <c:pt idx="8">
                  <c:v>0</c:v>
                </c:pt>
                <c:pt idx="9">
                  <c:v>8.0567635614557112E-2</c:v>
                </c:pt>
                <c:pt idx="10">
                  <c:v>0.34836456017783424</c:v>
                </c:pt>
                <c:pt idx="11">
                  <c:v>6.7585834009191671E-3</c:v>
                </c:pt>
                <c:pt idx="12">
                  <c:v>3.0175015087507544E-4</c:v>
                </c:pt>
                <c:pt idx="13">
                  <c:v>1.3043478260869566E-3</c:v>
                </c:pt>
                <c:pt idx="14">
                  <c:v>8.59375E-2</c:v>
                </c:pt>
                <c:pt idx="15">
                  <c:v>6.415306696679797E-2</c:v>
                </c:pt>
                <c:pt idx="16">
                  <c:v>0</c:v>
                </c:pt>
                <c:pt idx="17">
                  <c:v>0</c:v>
                </c:pt>
                <c:pt idx="18">
                  <c:v>1.0968921389396709E-3</c:v>
                </c:pt>
                <c:pt idx="19">
                  <c:v>3.3424299675786626E-2</c:v>
                </c:pt>
              </c:numCache>
            </c:numRef>
          </c:val>
          <c:extLst>
            <c:ext xmlns:c16="http://schemas.microsoft.com/office/drawing/2014/chart" uri="{C3380CC4-5D6E-409C-BE32-E72D297353CC}">
              <c16:uniqueId val="{00000004-A1B1-435B-8869-377958EBE8A9}"/>
            </c:ext>
          </c:extLst>
        </c:ser>
        <c:ser>
          <c:idx val="5"/>
          <c:order val="5"/>
          <c:tx>
            <c:strRef>
              <c:f>Aggregated!$T$190</c:f>
              <c:strCache>
                <c:ptCount val="1"/>
                <c:pt idx="0">
                  <c:v>CNG</c:v>
                </c:pt>
              </c:strCache>
            </c:strRef>
          </c:tx>
          <c:spPr>
            <a:solidFill>
              <a:schemeClr val="accent6"/>
            </a:solidFill>
            <a:ln>
              <a:noFill/>
            </a:ln>
            <a:effectLst/>
          </c:spPr>
          <c:invertIfNegative val="0"/>
          <c:cat>
            <c:strRef>
              <c:f>(Aggregated!$N$191:$N$209,Aggregated!$N$212)</c:f>
              <c:strCache>
                <c:ptCount val="20"/>
                <c:pt idx="0">
                  <c:v>Rotterdam</c:v>
                </c:pt>
                <c:pt idx="1">
                  <c:v>Budapest</c:v>
                </c:pt>
                <c:pt idx="2">
                  <c:v>Milan</c:v>
                </c:pt>
                <c:pt idx="3">
                  <c:v>Rome</c:v>
                </c:pt>
                <c:pt idx="4">
                  <c:v>Hamburg</c:v>
                </c:pt>
                <c:pt idx="5">
                  <c:v>Berlin</c:v>
                </c:pt>
                <c:pt idx="6">
                  <c:v>Madrid</c:v>
                </c:pt>
                <c:pt idx="7">
                  <c:v>Barcelona</c:v>
                </c:pt>
                <c:pt idx="8">
                  <c:v>Bucharest</c:v>
                </c:pt>
                <c:pt idx="9">
                  <c:v>Lisbon</c:v>
                </c:pt>
                <c:pt idx="10">
                  <c:v>Stockholm</c:v>
                </c:pt>
                <c:pt idx="11">
                  <c:v>London</c:v>
                </c:pt>
                <c:pt idx="12">
                  <c:v>Prague</c:v>
                </c:pt>
                <c:pt idx="13">
                  <c:v>Sofia</c:v>
                </c:pt>
                <c:pt idx="14">
                  <c:v>Paris</c:v>
                </c:pt>
                <c:pt idx="15">
                  <c:v>Brussels</c:v>
                </c:pt>
                <c:pt idx="16">
                  <c:v>Amsterdam</c:v>
                </c:pt>
                <c:pt idx="17">
                  <c:v>Bremen</c:v>
                </c:pt>
                <c:pt idx="18">
                  <c:v>Munich</c:v>
                </c:pt>
                <c:pt idx="19">
                  <c:v>AGGREGATED</c:v>
                </c:pt>
              </c:strCache>
            </c:strRef>
          </c:cat>
          <c:val>
            <c:numRef>
              <c:f>(Aggregated!$T$191:$T$209,Aggregated!$T$212)</c:f>
              <c:numCache>
                <c:formatCode>General</c:formatCode>
                <c:ptCount val="20"/>
                <c:pt idx="0">
                  <c:v>0</c:v>
                </c:pt>
                <c:pt idx="1">
                  <c:v>0</c:v>
                </c:pt>
                <c:pt idx="2">
                  <c:v>2.9980781550288278E-2</c:v>
                </c:pt>
                <c:pt idx="3">
                  <c:v>5.9906443337860271E-2</c:v>
                </c:pt>
                <c:pt idx="4">
                  <c:v>0</c:v>
                </c:pt>
                <c:pt idx="5">
                  <c:v>0</c:v>
                </c:pt>
                <c:pt idx="6">
                  <c:v>0</c:v>
                </c:pt>
                <c:pt idx="7">
                  <c:v>7.4962518740629683E-4</c:v>
                </c:pt>
                <c:pt idx="8">
                  <c:v>0</c:v>
                </c:pt>
                <c:pt idx="9">
                  <c:v>0</c:v>
                </c:pt>
                <c:pt idx="10">
                  <c:v>0</c:v>
                </c:pt>
                <c:pt idx="11">
                  <c:v>0</c:v>
                </c:pt>
                <c:pt idx="12">
                  <c:v>6.9704284852142431E-2</c:v>
                </c:pt>
                <c:pt idx="13">
                  <c:v>0.10304347826086957</c:v>
                </c:pt>
                <c:pt idx="14">
                  <c:v>6.2711148648648643E-2</c:v>
                </c:pt>
                <c:pt idx="15">
                  <c:v>0</c:v>
                </c:pt>
                <c:pt idx="16">
                  <c:v>0</c:v>
                </c:pt>
                <c:pt idx="17">
                  <c:v>0</c:v>
                </c:pt>
                <c:pt idx="18">
                  <c:v>0</c:v>
                </c:pt>
                <c:pt idx="19">
                  <c:v>2.1855246891983298E-2</c:v>
                </c:pt>
              </c:numCache>
            </c:numRef>
          </c:val>
          <c:extLst>
            <c:ext xmlns:c16="http://schemas.microsoft.com/office/drawing/2014/chart" uri="{C3380CC4-5D6E-409C-BE32-E72D297353CC}">
              <c16:uniqueId val="{00000005-A1B1-435B-8869-377958EBE8A9}"/>
            </c:ext>
          </c:extLst>
        </c:ser>
        <c:ser>
          <c:idx val="6"/>
          <c:order val="6"/>
          <c:tx>
            <c:strRef>
              <c:f>Aggregated!$U$190</c:f>
              <c:strCache>
                <c:ptCount val="1"/>
                <c:pt idx="0">
                  <c:v>LPG</c:v>
                </c:pt>
              </c:strCache>
            </c:strRef>
          </c:tx>
          <c:spPr>
            <a:solidFill>
              <a:schemeClr val="accent1">
                <a:lumMod val="60000"/>
              </a:schemeClr>
            </a:solidFill>
            <a:ln>
              <a:noFill/>
            </a:ln>
            <a:effectLst/>
          </c:spPr>
          <c:invertIfNegative val="0"/>
          <c:cat>
            <c:strRef>
              <c:f>(Aggregated!$N$191:$N$209,Aggregated!$N$212)</c:f>
              <c:strCache>
                <c:ptCount val="20"/>
                <c:pt idx="0">
                  <c:v>Rotterdam</c:v>
                </c:pt>
                <c:pt idx="1">
                  <c:v>Budapest</c:v>
                </c:pt>
                <c:pt idx="2">
                  <c:v>Milan</c:v>
                </c:pt>
                <c:pt idx="3">
                  <c:v>Rome</c:v>
                </c:pt>
                <c:pt idx="4">
                  <c:v>Hamburg</c:v>
                </c:pt>
                <c:pt idx="5">
                  <c:v>Berlin</c:v>
                </c:pt>
                <c:pt idx="6">
                  <c:v>Madrid</c:v>
                </c:pt>
                <c:pt idx="7">
                  <c:v>Barcelona</c:v>
                </c:pt>
                <c:pt idx="8">
                  <c:v>Bucharest</c:v>
                </c:pt>
                <c:pt idx="9">
                  <c:v>Lisbon</c:v>
                </c:pt>
                <c:pt idx="10">
                  <c:v>Stockholm</c:v>
                </c:pt>
                <c:pt idx="11">
                  <c:v>London</c:v>
                </c:pt>
                <c:pt idx="12">
                  <c:v>Prague</c:v>
                </c:pt>
                <c:pt idx="13">
                  <c:v>Sofia</c:v>
                </c:pt>
                <c:pt idx="14">
                  <c:v>Paris</c:v>
                </c:pt>
                <c:pt idx="15">
                  <c:v>Brussels</c:v>
                </c:pt>
                <c:pt idx="16">
                  <c:v>Amsterdam</c:v>
                </c:pt>
                <c:pt idx="17">
                  <c:v>Bremen</c:v>
                </c:pt>
                <c:pt idx="18">
                  <c:v>Munich</c:v>
                </c:pt>
                <c:pt idx="19">
                  <c:v>AGGREGATED</c:v>
                </c:pt>
              </c:strCache>
            </c:strRef>
          </c:cat>
          <c:val>
            <c:numRef>
              <c:f>(Aggregated!$U$191:$U$209,Aggregated!$U$212)</c:f>
              <c:numCache>
                <c:formatCode>General</c:formatCode>
                <c:ptCount val="20"/>
                <c:pt idx="0">
                  <c:v>0</c:v>
                </c:pt>
                <c:pt idx="1">
                  <c:v>0</c:v>
                </c:pt>
                <c:pt idx="2">
                  <c:v>0.23446508648302369</c:v>
                </c:pt>
                <c:pt idx="3">
                  <c:v>4.225139580503999E-2</c:v>
                </c:pt>
                <c:pt idx="4">
                  <c:v>0</c:v>
                </c:pt>
                <c:pt idx="5">
                  <c:v>0</c:v>
                </c:pt>
                <c:pt idx="6">
                  <c:v>6.516660518873724E-3</c:v>
                </c:pt>
                <c:pt idx="7">
                  <c:v>0</c:v>
                </c:pt>
                <c:pt idx="8">
                  <c:v>5.5279159756771697E-3</c:v>
                </c:pt>
                <c:pt idx="9">
                  <c:v>0</c:v>
                </c:pt>
                <c:pt idx="10">
                  <c:v>0</c:v>
                </c:pt>
                <c:pt idx="11">
                  <c:v>4.0551500405515001E-3</c:v>
                </c:pt>
                <c:pt idx="12">
                  <c:v>5.2504526252263123E-2</c:v>
                </c:pt>
                <c:pt idx="13">
                  <c:v>4.7826086956521737E-3</c:v>
                </c:pt>
                <c:pt idx="14">
                  <c:v>0</c:v>
                </c:pt>
                <c:pt idx="15">
                  <c:v>0</c:v>
                </c:pt>
                <c:pt idx="16">
                  <c:v>0</c:v>
                </c:pt>
                <c:pt idx="17">
                  <c:v>0</c:v>
                </c:pt>
                <c:pt idx="18">
                  <c:v>0</c:v>
                </c:pt>
                <c:pt idx="19">
                  <c:v>2.9948918900006997E-2</c:v>
                </c:pt>
              </c:numCache>
            </c:numRef>
          </c:val>
          <c:extLst>
            <c:ext xmlns:c16="http://schemas.microsoft.com/office/drawing/2014/chart" uri="{C3380CC4-5D6E-409C-BE32-E72D297353CC}">
              <c16:uniqueId val="{00000006-A1B1-435B-8869-377958EBE8A9}"/>
            </c:ext>
          </c:extLst>
        </c:ser>
        <c:ser>
          <c:idx val="7"/>
          <c:order val="7"/>
          <c:tx>
            <c:strRef>
              <c:f>Aggregated!$V$190</c:f>
              <c:strCache>
                <c:ptCount val="1"/>
                <c:pt idx="0">
                  <c:v>LNG</c:v>
                </c:pt>
              </c:strCache>
            </c:strRef>
          </c:tx>
          <c:spPr>
            <a:solidFill>
              <a:schemeClr val="accent2">
                <a:lumMod val="60000"/>
              </a:schemeClr>
            </a:solidFill>
            <a:ln>
              <a:noFill/>
            </a:ln>
            <a:effectLst/>
          </c:spPr>
          <c:invertIfNegative val="0"/>
          <c:cat>
            <c:strRef>
              <c:f>(Aggregated!$N$191:$N$209,Aggregated!$N$212)</c:f>
              <c:strCache>
                <c:ptCount val="20"/>
                <c:pt idx="0">
                  <c:v>Rotterdam</c:v>
                </c:pt>
                <c:pt idx="1">
                  <c:v>Budapest</c:v>
                </c:pt>
                <c:pt idx="2">
                  <c:v>Milan</c:v>
                </c:pt>
                <c:pt idx="3">
                  <c:v>Rome</c:v>
                </c:pt>
                <c:pt idx="4">
                  <c:v>Hamburg</c:v>
                </c:pt>
                <c:pt idx="5">
                  <c:v>Berlin</c:v>
                </c:pt>
                <c:pt idx="6">
                  <c:v>Madrid</c:v>
                </c:pt>
                <c:pt idx="7">
                  <c:v>Barcelona</c:v>
                </c:pt>
                <c:pt idx="8">
                  <c:v>Bucharest</c:v>
                </c:pt>
                <c:pt idx="9">
                  <c:v>Lisbon</c:v>
                </c:pt>
                <c:pt idx="10">
                  <c:v>Stockholm</c:v>
                </c:pt>
                <c:pt idx="11">
                  <c:v>London</c:v>
                </c:pt>
                <c:pt idx="12">
                  <c:v>Prague</c:v>
                </c:pt>
                <c:pt idx="13">
                  <c:v>Sofia</c:v>
                </c:pt>
                <c:pt idx="14">
                  <c:v>Paris</c:v>
                </c:pt>
                <c:pt idx="15">
                  <c:v>Brussels</c:v>
                </c:pt>
                <c:pt idx="16">
                  <c:v>Amsterdam</c:v>
                </c:pt>
                <c:pt idx="17">
                  <c:v>Bremen</c:v>
                </c:pt>
                <c:pt idx="18">
                  <c:v>Munich</c:v>
                </c:pt>
                <c:pt idx="19">
                  <c:v>AGGREGATED</c:v>
                </c:pt>
              </c:strCache>
            </c:strRef>
          </c:cat>
          <c:val>
            <c:numRef>
              <c:f>(Aggregated!$V$191:$V$209,Aggregated!$V$212)</c:f>
              <c:numCache>
                <c:formatCode>General</c:formatCode>
                <c:ptCount val="20"/>
                <c:pt idx="0">
                  <c:v>9.2422980849292263E-2</c:v>
                </c:pt>
                <c:pt idx="1">
                  <c:v>0</c:v>
                </c:pt>
                <c:pt idx="2">
                  <c:v>0</c:v>
                </c:pt>
                <c:pt idx="3">
                  <c:v>3.4404708012675415E-2</c:v>
                </c:pt>
                <c:pt idx="4">
                  <c:v>0</c:v>
                </c:pt>
                <c:pt idx="5">
                  <c:v>0</c:v>
                </c:pt>
                <c:pt idx="6">
                  <c:v>7.7462191073404643E-2</c:v>
                </c:pt>
                <c:pt idx="7">
                  <c:v>0</c:v>
                </c:pt>
                <c:pt idx="8">
                  <c:v>0</c:v>
                </c:pt>
                <c:pt idx="9">
                  <c:v>0</c:v>
                </c:pt>
                <c:pt idx="10">
                  <c:v>3.1756113051762465E-2</c:v>
                </c:pt>
                <c:pt idx="11">
                  <c:v>0</c:v>
                </c:pt>
                <c:pt idx="12">
                  <c:v>0</c:v>
                </c:pt>
                <c:pt idx="13">
                  <c:v>4.3478260869565219E-4</c:v>
                </c:pt>
                <c:pt idx="14">
                  <c:v>0</c:v>
                </c:pt>
                <c:pt idx="15">
                  <c:v>0</c:v>
                </c:pt>
                <c:pt idx="16">
                  <c:v>0</c:v>
                </c:pt>
                <c:pt idx="17">
                  <c:v>0</c:v>
                </c:pt>
                <c:pt idx="18">
                  <c:v>0</c:v>
                </c:pt>
                <c:pt idx="19">
                  <c:v>1.3784899587152753E-2</c:v>
                </c:pt>
              </c:numCache>
            </c:numRef>
          </c:val>
          <c:extLst>
            <c:ext xmlns:c16="http://schemas.microsoft.com/office/drawing/2014/chart" uri="{C3380CC4-5D6E-409C-BE32-E72D297353CC}">
              <c16:uniqueId val="{00000007-A1B1-435B-8869-377958EBE8A9}"/>
            </c:ext>
          </c:extLst>
        </c:ser>
        <c:ser>
          <c:idx val="8"/>
          <c:order val="8"/>
          <c:tx>
            <c:strRef>
              <c:f>Aggregated!$W$190</c:f>
              <c:strCache>
                <c:ptCount val="1"/>
                <c:pt idx="0">
                  <c:v>Hydrogen fuel cells</c:v>
                </c:pt>
              </c:strCache>
            </c:strRef>
          </c:tx>
          <c:spPr>
            <a:solidFill>
              <a:schemeClr val="accent3">
                <a:lumMod val="60000"/>
              </a:schemeClr>
            </a:solidFill>
            <a:ln>
              <a:noFill/>
            </a:ln>
            <a:effectLst/>
          </c:spPr>
          <c:invertIfNegative val="0"/>
          <c:cat>
            <c:strRef>
              <c:f>(Aggregated!$N$191:$N$209,Aggregated!$N$212)</c:f>
              <c:strCache>
                <c:ptCount val="20"/>
                <c:pt idx="0">
                  <c:v>Rotterdam</c:v>
                </c:pt>
                <c:pt idx="1">
                  <c:v>Budapest</c:v>
                </c:pt>
                <c:pt idx="2">
                  <c:v>Milan</c:v>
                </c:pt>
                <c:pt idx="3">
                  <c:v>Rome</c:v>
                </c:pt>
                <c:pt idx="4">
                  <c:v>Hamburg</c:v>
                </c:pt>
                <c:pt idx="5">
                  <c:v>Berlin</c:v>
                </c:pt>
                <c:pt idx="6">
                  <c:v>Madrid</c:v>
                </c:pt>
                <c:pt idx="7">
                  <c:v>Barcelona</c:v>
                </c:pt>
                <c:pt idx="8">
                  <c:v>Bucharest</c:v>
                </c:pt>
                <c:pt idx="9">
                  <c:v>Lisbon</c:v>
                </c:pt>
                <c:pt idx="10">
                  <c:v>Stockholm</c:v>
                </c:pt>
                <c:pt idx="11">
                  <c:v>London</c:v>
                </c:pt>
                <c:pt idx="12">
                  <c:v>Prague</c:v>
                </c:pt>
                <c:pt idx="13">
                  <c:v>Sofia</c:v>
                </c:pt>
                <c:pt idx="14">
                  <c:v>Paris</c:v>
                </c:pt>
                <c:pt idx="15">
                  <c:v>Brussels</c:v>
                </c:pt>
                <c:pt idx="16">
                  <c:v>Amsterdam</c:v>
                </c:pt>
                <c:pt idx="17">
                  <c:v>Bremen</c:v>
                </c:pt>
                <c:pt idx="18">
                  <c:v>Munich</c:v>
                </c:pt>
                <c:pt idx="19">
                  <c:v>AGGREGATED</c:v>
                </c:pt>
              </c:strCache>
            </c:strRef>
          </c:cat>
          <c:val>
            <c:numRef>
              <c:f>(Aggregated!$W$191:$W$209,Aggregated!$W$212)</c:f>
              <c:numCache>
                <c:formatCode>General</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numCache>
            </c:numRef>
          </c:val>
          <c:extLst>
            <c:ext xmlns:c16="http://schemas.microsoft.com/office/drawing/2014/chart" uri="{C3380CC4-5D6E-409C-BE32-E72D297353CC}">
              <c16:uniqueId val="{00000008-A1B1-435B-8869-377958EBE8A9}"/>
            </c:ext>
          </c:extLst>
        </c:ser>
        <c:ser>
          <c:idx val="9"/>
          <c:order val="9"/>
          <c:tx>
            <c:strRef>
              <c:f>Aggregated!$X$190</c:f>
              <c:strCache>
                <c:ptCount val="1"/>
                <c:pt idx="0">
                  <c:v> Don't know</c:v>
                </c:pt>
              </c:strCache>
            </c:strRef>
          </c:tx>
          <c:spPr>
            <a:solidFill>
              <a:schemeClr val="accent4">
                <a:lumMod val="60000"/>
              </a:schemeClr>
            </a:solidFill>
            <a:ln>
              <a:noFill/>
            </a:ln>
            <a:effectLst/>
          </c:spPr>
          <c:invertIfNegative val="0"/>
          <c:cat>
            <c:strRef>
              <c:f>(Aggregated!$N$191:$N$209,Aggregated!$N$212)</c:f>
              <c:strCache>
                <c:ptCount val="20"/>
                <c:pt idx="0">
                  <c:v>Rotterdam</c:v>
                </c:pt>
                <c:pt idx="1">
                  <c:v>Budapest</c:v>
                </c:pt>
                <c:pt idx="2">
                  <c:v>Milan</c:v>
                </c:pt>
                <c:pt idx="3">
                  <c:v>Rome</c:v>
                </c:pt>
                <c:pt idx="4">
                  <c:v>Hamburg</c:v>
                </c:pt>
                <c:pt idx="5">
                  <c:v>Berlin</c:v>
                </c:pt>
                <c:pt idx="6">
                  <c:v>Madrid</c:v>
                </c:pt>
                <c:pt idx="7">
                  <c:v>Barcelona</c:v>
                </c:pt>
                <c:pt idx="8">
                  <c:v>Bucharest</c:v>
                </c:pt>
                <c:pt idx="9">
                  <c:v>Lisbon</c:v>
                </c:pt>
                <c:pt idx="10">
                  <c:v>Stockholm</c:v>
                </c:pt>
                <c:pt idx="11">
                  <c:v>London</c:v>
                </c:pt>
                <c:pt idx="12">
                  <c:v>Prague</c:v>
                </c:pt>
                <c:pt idx="13">
                  <c:v>Sofia</c:v>
                </c:pt>
                <c:pt idx="14">
                  <c:v>Paris</c:v>
                </c:pt>
                <c:pt idx="15">
                  <c:v>Brussels</c:v>
                </c:pt>
                <c:pt idx="16">
                  <c:v>Amsterdam</c:v>
                </c:pt>
                <c:pt idx="17">
                  <c:v>Bremen</c:v>
                </c:pt>
                <c:pt idx="18">
                  <c:v>Munich</c:v>
                </c:pt>
                <c:pt idx="19">
                  <c:v>AGGREGATED</c:v>
                </c:pt>
              </c:strCache>
            </c:strRef>
          </c:cat>
          <c:val>
            <c:numRef>
              <c:f>(Aggregated!$X$191:$X$209,Aggregated!$X$212)</c:f>
              <c:numCache>
                <c:formatCode>General</c:formatCode>
                <c:ptCount val="20"/>
                <c:pt idx="0">
                  <c:v>0</c:v>
                </c:pt>
                <c:pt idx="1">
                  <c:v>2.1553325901151988E-2</c:v>
                </c:pt>
                <c:pt idx="2">
                  <c:v>0</c:v>
                </c:pt>
                <c:pt idx="3">
                  <c:v>0</c:v>
                </c:pt>
                <c:pt idx="4">
                  <c:v>0</c:v>
                </c:pt>
                <c:pt idx="5">
                  <c:v>0</c:v>
                </c:pt>
                <c:pt idx="6">
                  <c:v>8.3609984015738346E-3</c:v>
                </c:pt>
                <c:pt idx="7">
                  <c:v>0</c:v>
                </c:pt>
                <c:pt idx="8">
                  <c:v>0</c:v>
                </c:pt>
                <c:pt idx="9">
                  <c:v>0</c:v>
                </c:pt>
                <c:pt idx="10">
                  <c:v>3.4931724356938709E-3</c:v>
                </c:pt>
                <c:pt idx="11">
                  <c:v>0</c:v>
                </c:pt>
                <c:pt idx="12">
                  <c:v>0</c:v>
                </c:pt>
                <c:pt idx="13">
                  <c:v>0</c:v>
                </c:pt>
                <c:pt idx="14">
                  <c:v>8.4459459459459464E-3</c:v>
                </c:pt>
                <c:pt idx="15">
                  <c:v>0</c:v>
                </c:pt>
                <c:pt idx="16">
                  <c:v>8.9525514771709937E-4</c:v>
                </c:pt>
                <c:pt idx="17">
                  <c:v>0</c:v>
                </c:pt>
                <c:pt idx="18">
                  <c:v>2.1937842778793418E-3</c:v>
                </c:pt>
                <c:pt idx="19">
                  <c:v>2.8456137895645278E-3</c:v>
                </c:pt>
              </c:numCache>
            </c:numRef>
          </c:val>
          <c:extLst>
            <c:ext xmlns:c16="http://schemas.microsoft.com/office/drawing/2014/chart" uri="{C3380CC4-5D6E-409C-BE32-E72D297353CC}">
              <c16:uniqueId val="{00000009-A1B1-435B-8869-377958EBE8A9}"/>
            </c:ext>
          </c:extLst>
        </c:ser>
        <c:dLbls>
          <c:showLegendKey val="0"/>
          <c:showVal val="0"/>
          <c:showCatName val="0"/>
          <c:showSerName val="0"/>
          <c:showPercent val="0"/>
          <c:showBubbleSize val="0"/>
        </c:dLbls>
        <c:gapWidth val="150"/>
        <c:overlap val="100"/>
        <c:axId val="2044438704"/>
        <c:axId val="2044439536"/>
      </c:barChart>
      <c:catAx>
        <c:axId val="20444387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cs-CZ"/>
          </a:p>
        </c:txPr>
        <c:crossAx val="2044439536"/>
        <c:crosses val="autoZero"/>
        <c:auto val="1"/>
        <c:lblAlgn val="ctr"/>
        <c:lblOffset val="100"/>
        <c:noMultiLvlLbl val="0"/>
      </c:catAx>
      <c:valAx>
        <c:axId val="2044439536"/>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cs-CZ"/>
          </a:p>
        </c:txPr>
        <c:crossAx val="204443870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cs-CZ"/>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cs-CZ"/>
    </a:p>
  </c:txPr>
  <c:printSettings>
    <c:headerFooter/>
    <c:pageMargins b="0.75" l="0.7" r="0.7" t="0.75" header="0.3" footer="0.3"/>
    <c:pageSetup/>
  </c:printSettings>
</c:chartSpace>
</file>

<file path=xl/charts/chart5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0"/>
          <c:order val="0"/>
          <c:tx>
            <c:strRef>
              <c:f>Aggregated!$L$110</c:f>
              <c:strCache>
                <c:ptCount val="1"/>
                <c:pt idx="0">
                  <c:v>LGV Euro 0</c:v>
                </c:pt>
              </c:strCache>
            </c:strRef>
          </c:tx>
          <c:spPr>
            <a:solidFill>
              <a:schemeClr val="accent1"/>
            </a:solidFill>
            <a:ln>
              <a:noFill/>
            </a:ln>
            <a:effectLst/>
          </c:spPr>
          <c:invertIfNegative val="0"/>
          <c:cat>
            <c:strRef>
              <c:f>Aggregated!$K$111:$K$132</c:f>
              <c:strCache>
                <c:ptCount val="22"/>
                <c:pt idx="0">
                  <c:v>Rotterdam</c:v>
                </c:pt>
                <c:pt idx="1">
                  <c:v>Budapest</c:v>
                </c:pt>
                <c:pt idx="2">
                  <c:v>Milan</c:v>
                </c:pt>
                <c:pt idx="3">
                  <c:v>Rome</c:v>
                </c:pt>
                <c:pt idx="4">
                  <c:v>Hamburg</c:v>
                </c:pt>
                <c:pt idx="5">
                  <c:v>Berlin</c:v>
                </c:pt>
                <c:pt idx="6">
                  <c:v>Madrid</c:v>
                </c:pt>
                <c:pt idx="7">
                  <c:v>Barcelona</c:v>
                </c:pt>
                <c:pt idx="8">
                  <c:v>Bucharest</c:v>
                </c:pt>
                <c:pt idx="9">
                  <c:v>Lisbon</c:v>
                </c:pt>
                <c:pt idx="10">
                  <c:v>Stockholm</c:v>
                </c:pt>
                <c:pt idx="11">
                  <c:v>London</c:v>
                </c:pt>
                <c:pt idx="12">
                  <c:v>Prague</c:v>
                </c:pt>
                <c:pt idx="13">
                  <c:v>Sofia</c:v>
                </c:pt>
                <c:pt idx="14">
                  <c:v>Paris</c:v>
                </c:pt>
                <c:pt idx="15">
                  <c:v>Brussels</c:v>
                </c:pt>
                <c:pt idx="16">
                  <c:v>Amsterdam</c:v>
                </c:pt>
                <c:pt idx="17">
                  <c:v>Bremen</c:v>
                </c:pt>
                <c:pt idx="18">
                  <c:v>Munich</c:v>
                </c:pt>
                <c:pt idx="19">
                  <c:v>Goteborg</c:v>
                </c:pt>
                <c:pt idx="20">
                  <c:v>Antwerp</c:v>
                </c:pt>
                <c:pt idx="21">
                  <c:v>AGGREGATED</c:v>
                </c:pt>
              </c:strCache>
            </c:strRef>
          </c:cat>
          <c:val>
            <c:numRef>
              <c:f>Aggregated!$L$111:$L$132</c:f>
              <c:numCache>
                <c:formatCode>0.0%</c:formatCode>
                <c:ptCount val="22"/>
                <c:pt idx="0">
                  <c:v>0</c:v>
                </c:pt>
                <c:pt idx="1">
                  <c:v>9.881422924901186E-3</c:v>
                </c:pt>
                <c:pt idx="2">
                  <c:v>0</c:v>
                </c:pt>
                <c:pt idx="3">
                  <c:v>1.2500000000000001E-2</c:v>
                </c:pt>
                <c:pt idx="4">
                  <c:v>0</c:v>
                </c:pt>
                <c:pt idx="5">
                  <c:v>0</c:v>
                </c:pt>
                <c:pt idx="6">
                  <c:v>0.19801980198019803</c:v>
                </c:pt>
                <c:pt idx="7">
                  <c:v>9.7484276729559755E-2</c:v>
                </c:pt>
                <c:pt idx="8">
                  <c:v>1.059001512859304E-2</c:v>
                </c:pt>
                <c:pt idx="9">
                  <c:v>3.9772727272727272E-2</c:v>
                </c:pt>
                <c:pt idx="10">
                  <c:v>0</c:v>
                </c:pt>
                <c:pt idx="11">
                  <c:v>0</c:v>
                </c:pt>
                <c:pt idx="12">
                  <c:v>0</c:v>
                </c:pt>
                <c:pt idx="13">
                  <c:v>0</c:v>
                </c:pt>
                <c:pt idx="14">
                  <c:v>1.0266940451745379E-2</c:v>
                </c:pt>
                <c:pt idx="15">
                  <c:v>3.3557046979865771E-3</c:v>
                </c:pt>
                <c:pt idx="16">
                  <c:v>3.4653465346534656E-2</c:v>
                </c:pt>
                <c:pt idx="17">
                  <c:v>0</c:v>
                </c:pt>
                <c:pt idx="18">
                  <c:v>0</c:v>
                </c:pt>
                <c:pt idx="19">
                  <c:v>0</c:v>
                </c:pt>
                <c:pt idx="20">
                  <c:v>3.0303030303030304E-2</c:v>
                </c:pt>
                <c:pt idx="21">
                  <c:v>2.3587912788473799E-2</c:v>
                </c:pt>
              </c:numCache>
            </c:numRef>
          </c:val>
          <c:extLst>
            <c:ext xmlns:c16="http://schemas.microsoft.com/office/drawing/2014/chart" uri="{C3380CC4-5D6E-409C-BE32-E72D297353CC}">
              <c16:uniqueId val="{00000000-5D9A-4724-9A6A-4ED153477D89}"/>
            </c:ext>
          </c:extLst>
        </c:ser>
        <c:ser>
          <c:idx val="1"/>
          <c:order val="1"/>
          <c:tx>
            <c:strRef>
              <c:f>Aggregated!$M$110</c:f>
              <c:strCache>
                <c:ptCount val="1"/>
                <c:pt idx="0">
                  <c:v>LGV Euro 1</c:v>
                </c:pt>
              </c:strCache>
            </c:strRef>
          </c:tx>
          <c:spPr>
            <a:solidFill>
              <a:schemeClr val="accent2"/>
            </a:solidFill>
            <a:ln>
              <a:noFill/>
            </a:ln>
            <a:effectLst/>
          </c:spPr>
          <c:invertIfNegative val="0"/>
          <c:cat>
            <c:strRef>
              <c:f>Aggregated!$K$111:$K$132</c:f>
              <c:strCache>
                <c:ptCount val="22"/>
                <c:pt idx="0">
                  <c:v>Rotterdam</c:v>
                </c:pt>
                <c:pt idx="1">
                  <c:v>Budapest</c:v>
                </c:pt>
                <c:pt idx="2">
                  <c:v>Milan</c:v>
                </c:pt>
                <c:pt idx="3">
                  <c:v>Rome</c:v>
                </c:pt>
                <c:pt idx="4">
                  <c:v>Hamburg</c:v>
                </c:pt>
                <c:pt idx="5">
                  <c:v>Berlin</c:v>
                </c:pt>
                <c:pt idx="6">
                  <c:v>Madrid</c:v>
                </c:pt>
                <c:pt idx="7">
                  <c:v>Barcelona</c:v>
                </c:pt>
                <c:pt idx="8">
                  <c:v>Bucharest</c:v>
                </c:pt>
                <c:pt idx="9">
                  <c:v>Lisbon</c:v>
                </c:pt>
                <c:pt idx="10">
                  <c:v>Stockholm</c:v>
                </c:pt>
                <c:pt idx="11">
                  <c:v>London</c:v>
                </c:pt>
                <c:pt idx="12">
                  <c:v>Prague</c:v>
                </c:pt>
                <c:pt idx="13">
                  <c:v>Sofia</c:v>
                </c:pt>
                <c:pt idx="14">
                  <c:v>Paris</c:v>
                </c:pt>
                <c:pt idx="15">
                  <c:v>Brussels</c:v>
                </c:pt>
                <c:pt idx="16">
                  <c:v>Amsterdam</c:v>
                </c:pt>
                <c:pt idx="17">
                  <c:v>Bremen</c:v>
                </c:pt>
                <c:pt idx="18">
                  <c:v>Munich</c:v>
                </c:pt>
                <c:pt idx="19">
                  <c:v>Goteborg</c:v>
                </c:pt>
                <c:pt idx="20">
                  <c:v>Antwerp</c:v>
                </c:pt>
                <c:pt idx="21">
                  <c:v>AGGREGATED</c:v>
                </c:pt>
              </c:strCache>
            </c:strRef>
          </c:cat>
          <c:val>
            <c:numRef>
              <c:f>Aggregated!$M$111:$M$132</c:f>
              <c:numCache>
                <c:formatCode>0.0%</c:formatCode>
                <c:ptCount val="22"/>
                <c:pt idx="0">
                  <c:v>0</c:v>
                </c:pt>
                <c:pt idx="1">
                  <c:v>0</c:v>
                </c:pt>
                <c:pt idx="2">
                  <c:v>0</c:v>
                </c:pt>
                <c:pt idx="3">
                  <c:v>0</c:v>
                </c:pt>
                <c:pt idx="4">
                  <c:v>0</c:v>
                </c:pt>
                <c:pt idx="5">
                  <c:v>0</c:v>
                </c:pt>
                <c:pt idx="6">
                  <c:v>0</c:v>
                </c:pt>
                <c:pt idx="7">
                  <c:v>2.8301886792452831E-2</c:v>
                </c:pt>
                <c:pt idx="8">
                  <c:v>0</c:v>
                </c:pt>
                <c:pt idx="9">
                  <c:v>4.924242424242424E-2</c:v>
                </c:pt>
                <c:pt idx="10">
                  <c:v>0</c:v>
                </c:pt>
                <c:pt idx="11">
                  <c:v>0</c:v>
                </c:pt>
                <c:pt idx="12">
                  <c:v>7.0631970260223054E-2</c:v>
                </c:pt>
                <c:pt idx="13">
                  <c:v>2.24E-2</c:v>
                </c:pt>
                <c:pt idx="14">
                  <c:v>1.0266940451745379E-2</c:v>
                </c:pt>
                <c:pt idx="15">
                  <c:v>0</c:v>
                </c:pt>
                <c:pt idx="16">
                  <c:v>0</c:v>
                </c:pt>
                <c:pt idx="17">
                  <c:v>0</c:v>
                </c:pt>
                <c:pt idx="18">
                  <c:v>0</c:v>
                </c:pt>
                <c:pt idx="19">
                  <c:v>0</c:v>
                </c:pt>
                <c:pt idx="20">
                  <c:v>0</c:v>
                </c:pt>
                <c:pt idx="21">
                  <c:v>1.1730205278592375E-2</c:v>
                </c:pt>
              </c:numCache>
            </c:numRef>
          </c:val>
          <c:extLst>
            <c:ext xmlns:c16="http://schemas.microsoft.com/office/drawing/2014/chart" uri="{C3380CC4-5D6E-409C-BE32-E72D297353CC}">
              <c16:uniqueId val="{00000001-5D9A-4724-9A6A-4ED153477D89}"/>
            </c:ext>
          </c:extLst>
        </c:ser>
        <c:ser>
          <c:idx val="2"/>
          <c:order val="2"/>
          <c:tx>
            <c:strRef>
              <c:f>Aggregated!$N$110</c:f>
              <c:strCache>
                <c:ptCount val="1"/>
                <c:pt idx="0">
                  <c:v>LGV Euro 2</c:v>
                </c:pt>
              </c:strCache>
            </c:strRef>
          </c:tx>
          <c:spPr>
            <a:solidFill>
              <a:schemeClr val="accent3"/>
            </a:solidFill>
            <a:ln>
              <a:noFill/>
            </a:ln>
            <a:effectLst/>
          </c:spPr>
          <c:invertIfNegative val="0"/>
          <c:cat>
            <c:strRef>
              <c:f>Aggregated!$K$111:$K$132</c:f>
              <c:strCache>
                <c:ptCount val="22"/>
                <c:pt idx="0">
                  <c:v>Rotterdam</c:v>
                </c:pt>
                <c:pt idx="1">
                  <c:v>Budapest</c:v>
                </c:pt>
                <c:pt idx="2">
                  <c:v>Milan</c:v>
                </c:pt>
                <c:pt idx="3">
                  <c:v>Rome</c:v>
                </c:pt>
                <c:pt idx="4">
                  <c:v>Hamburg</c:v>
                </c:pt>
                <c:pt idx="5">
                  <c:v>Berlin</c:v>
                </c:pt>
                <c:pt idx="6">
                  <c:v>Madrid</c:v>
                </c:pt>
                <c:pt idx="7">
                  <c:v>Barcelona</c:v>
                </c:pt>
                <c:pt idx="8">
                  <c:v>Bucharest</c:v>
                </c:pt>
                <c:pt idx="9">
                  <c:v>Lisbon</c:v>
                </c:pt>
                <c:pt idx="10">
                  <c:v>Stockholm</c:v>
                </c:pt>
                <c:pt idx="11">
                  <c:v>London</c:v>
                </c:pt>
                <c:pt idx="12">
                  <c:v>Prague</c:v>
                </c:pt>
                <c:pt idx="13">
                  <c:v>Sofia</c:v>
                </c:pt>
                <c:pt idx="14">
                  <c:v>Paris</c:v>
                </c:pt>
                <c:pt idx="15">
                  <c:v>Brussels</c:v>
                </c:pt>
                <c:pt idx="16">
                  <c:v>Amsterdam</c:v>
                </c:pt>
                <c:pt idx="17">
                  <c:v>Bremen</c:v>
                </c:pt>
                <c:pt idx="18">
                  <c:v>Munich</c:v>
                </c:pt>
                <c:pt idx="19">
                  <c:v>Goteborg</c:v>
                </c:pt>
                <c:pt idx="20">
                  <c:v>Antwerp</c:v>
                </c:pt>
                <c:pt idx="21">
                  <c:v>AGGREGATED</c:v>
                </c:pt>
              </c:strCache>
            </c:strRef>
          </c:cat>
          <c:val>
            <c:numRef>
              <c:f>Aggregated!$N$111:$N$132</c:f>
              <c:numCache>
                <c:formatCode>0.0%</c:formatCode>
                <c:ptCount val="22"/>
                <c:pt idx="0">
                  <c:v>3.214285714285714E-2</c:v>
                </c:pt>
                <c:pt idx="1">
                  <c:v>3.952569169960474E-3</c:v>
                </c:pt>
                <c:pt idx="2">
                  <c:v>2.4154589371980676E-2</c:v>
                </c:pt>
                <c:pt idx="3">
                  <c:v>1.0416666666666666E-2</c:v>
                </c:pt>
                <c:pt idx="4">
                  <c:v>0</c:v>
                </c:pt>
                <c:pt idx="5">
                  <c:v>0</c:v>
                </c:pt>
                <c:pt idx="6">
                  <c:v>9.9009900990099011E-3</c:v>
                </c:pt>
                <c:pt idx="7">
                  <c:v>1.8867924528301886E-2</c:v>
                </c:pt>
                <c:pt idx="8">
                  <c:v>0</c:v>
                </c:pt>
                <c:pt idx="9">
                  <c:v>9.46969696969697E-3</c:v>
                </c:pt>
                <c:pt idx="10">
                  <c:v>0</c:v>
                </c:pt>
                <c:pt idx="11">
                  <c:v>0</c:v>
                </c:pt>
                <c:pt idx="12">
                  <c:v>0</c:v>
                </c:pt>
                <c:pt idx="13">
                  <c:v>3.2000000000000001E-2</c:v>
                </c:pt>
                <c:pt idx="14">
                  <c:v>0.11704312114989733</c:v>
                </c:pt>
                <c:pt idx="15">
                  <c:v>0</c:v>
                </c:pt>
                <c:pt idx="16">
                  <c:v>4.9504950495049507E-2</c:v>
                </c:pt>
                <c:pt idx="17">
                  <c:v>0</c:v>
                </c:pt>
                <c:pt idx="18">
                  <c:v>0</c:v>
                </c:pt>
                <c:pt idx="19">
                  <c:v>0</c:v>
                </c:pt>
                <c:pt idx="20">
                  <c:v>0</c:v>
                </c:pt>
                <c:pt idx="21">
                  <c:v>1.6447787836287135E-2</c:v>
                </c:pt>
              </c:numCache>
            </c:numRef>
          </c:val>
          <c:extLst>
            <c:ext xmlns:c16="http://schemas.microsoft.com/office/drawing/2014/chart" uri="{C3380CC4-5D6E-409C-BE32-E72D297353CC}">
              <c16:uniqueId val="{00000002-5D9A-4724-9A6A-4ED153477D89}"/>
            </c:ext>
          </c:extLst>
        </c:ser>
        <c:ser>
          <c:idx val="3"/>
          <c:order val="3"/>
          <c:tx>
            <c:strRef>
              <c:f>Aggregated!$O$110</c:f>
              <c:strCache>
                <c:ptCount val="1"/>
                <c:pt idx="0">
                  <c:v>LGV Euro 3</c:v>
                </c:pt>
              </c:strCache>
            </c:strRef>
          </c:tx>
          <c:spPr>
            <a:solidFill>
              <a:schemeClr val="accent4"/>
            </a:solidFill>
            <a:ln>
              <a:noFill/>
            </a:ln>
            <a:effectLst/>
          </c:spPr>
          <c:invertIfNegative val="0"/>
          <c:cat>
            <c:strRef>
              <c:f>Aggregated!$K$111:$K$132</c:f>
              <c:strCache>
                <c:ptCount val="22"/>
                <c:pt idx="0">
                  <c:v>Rotterdam</c:v>
                </c:pt>
                <c:pt idx="1">
                  <c:v>Budapest</c:v>
                </c:pt>
                <c:pt idx="2">
                  <c:v>Milan</c:v>
                </c:pt>
                <c:pt idx="3">
                  <c:v>Rome</c:v>
                </c:pt>
                <c:pt idx="4">
                  <c:v>Hamburg</c:v>
                </c:pt>
                <c:pt idx="5">
                  <c:v>Berlin</c:v>
                </c:pt>
                <c:pt idx="6">
                  <c:v>Madrid</c:v>
                </c:pt>
                <c:pt idx="7">
                  <c:v>Barcelona</c:v>
                </c:pt>
                <c:pt idx="8">
                  <c:v>Bucharest</c:v>
                </c:pt>
                <c:pt idx="9">
                  <c:v>Lisbon</c:v>
                </c:pt>
                <c:pt idx="10">
                  <c:v>Stockholm</c:v>
                </c:pt>
                <c:pt idx="11">
                  <c:v>London</c:v>
                </c:pt>
                <c:pt idx="12">
                  <c:v>Prague</c:v>
                </c:pt>
                <c:pt idx="13">
                  <c:v>Sofia</c:v>
                </c:pt>
                <c:pt idx="14">
                  <c:v>Paris</c:v>
                </c:pt>
                <c:pt idx="15">
                  <c:v>Brussels</c:v>
                </c:pt>
                <c:pt idx="16">
                  <c:v>Amsterdam</c:v>
                </c:pt>
                <c:pt idx="17">
                  <c:v>Bremen</c:v>
                </c:pt>
                <c:pt idx="18">
                  <c:v>Munich</c:v>
                </c:pt>
                <c:pt idx="19">
                  <c:v>Goteborg</c:v>
                </c:pt>
                <c:pt idx="20">
                  <c:v>Antwerp</c:v>
                </c:pt>
                <c:pt idx="21">
                  <c:v>AGGREGATED</c:v>
                </c:pt>
              </c:strCache>
            </c:strRef>
          </c:cat>
          <c:val>
            <c:numRef>
              <c:f>Aggregated!$O$111:$O$132</c:f>
              <c:numCache>
                <c:formatCode>0.0%</c:formatCode>
                <c:ptCount val="22"/>
                <c:pt idx="0">
                  <c:v>0</c:v>
                </c:pt>
                <c:pt idx="1">
                  <c:v>6.5217391304347824E-2</c:v>
                </c:pt>
                <c:pt idx="2">
                  <c:v>0</c:v>
                </c:pt>
                <c:pt idx="3">
                  <c:v>4.1666666666666666E-3</c:v>
                </c:pt>
                <c:pt idx="4">
                  <c:v>2.2580645161290321E-2</c:v>
                </c:pt>
                <c:pt idx="5">
                  <c:v>0</c:v>
                </c:pt>
                <c:pt idx="6">
                  <c:v>7.5247524752475245E-2</c:v>
                </c:pt>
                <c:pt idx="7">
                  <c:v>3.1446540880503146E-3</c:v>
                </c:pt>
                <c:pt idx="8">
                  <c:v>2.4205748865355523E-2</c:v>
                </c:pt>
                <c:pt idx="9">
                  <c:v>2.8409090909090908E-2</c:v>
                </c:pt>
                <c:pt idx="10">
                  <c:v>1.1049723756906077E-2</c:v>
                </c:pt>
                <c:pt idx="11">
                  <c:v>3.4782608695652174E-2</c:v>
                </c:pt>
                <c:pt idx="12">
                  <c:v>5.204460966542751E-2</c:v>
                </c:pt>
                <c:pt idx="13">
                  <c:v>8.6400000000000005E-2</c:v>
                </c:pt>
                <c:pt idx="14">
                  <c:v>5.7494866529774126E-2</c:v>
                </c:pt>
                <c:pt idx="15">
                  <c:v>0</c:v>
                </c:pt>
                <c:pt idx="16">
                  <c:v>0</c:v>
                </c:pt>
                <c:pt idx="17">
                  <c:v>0</c:v>
                </c:pt>
                <c:pt idx="18">
                  <c:v>1.7341040462427744E-2</c:v>
                </c:pt>
                <c:pt idx="19">
                  <c:v>0</c:v>
                </c:pt>
                <c:pt idx="20">
                  <c:v>0</c:v>
                </c:pt>
                <c:pt idx="21">
                  <c:v>3.0983042203238557E-2</c:v>
                </c:pt>
              </c:numCache>
            </c:numRef>
          </c:val>
          <c:extLst>
            <c:ext xmlns:c16="http://schemas.microsoft.com/office/drawing/2014/chart" uri="{C3380CC4-5D6E-409C-BE32-E72D297353CC}">
              <c16:uniqueId val="{00000003-5D9A-4724-9A6A-4ED153477D89}"/>
            </c:ext>
          </c:extLst>
        </c:ser>
        <c:ser>
          <c:idx val="4"/>
          <c:order val="4"/>
          <c:tx>
            <c:strRef>
              <c:f>Aggregated!$P$110</c:f>
              <c:strCache>
                <c:ptCount val="1"/>
                <c:pt idx="0">
                  <c:v>LGV Euro 4</c:v>
                </c:pt>
              </c:strCache>
            </c:strRef>
          </c:tx>
          <c:spPr>
            <a:solidFill>
              <a:schemeClr val="accent5"/>
            </a:solidFill>
            <a:ln>
              <a:noFill/>
            </a:ln>
            <a:effectLst/>
          </c:spPr>
          <c:invertIfNegative val="0"/>
          <c:cat>
            <c:strRef>
              <c:f>Aggregated!$K$111:$K$132</c:f>
              <c:strCache>
                <c:ptCount val="22"/>
                <c:pt idx="0">
                  <c:v>Rotterdam</c:v>
                </c:pt>
                <c:pt idx="1">
                  <c:v>Budapest</c:v>
                </c:pt>
                <c:pt idx="2">
                  <c:v>Milan</c:v>
                </c:pt>
                <c:pt idx="3">
                  <c:v>Rome</c:v>
                </c:pt>
                <c:pt idx="4">
                  <c:v>Hamburg</c:v>
                </c:pt>
                <c:pt idx="5">
                  <c:v>Berlin</c:v>
                </c:pt>
                <c:pt idx="6">
                  <c:v>Madrid</c:v>
                </c:pt>
                <c:pt idx="7">
                  <c:v>Barcelona</c:v>
                </c:pt>
                <c:pt idx="8">
                  <c:v>Bucharest</c:v>
                </c:pt>
                <c:pt idx="9">
                  <c:v>Lisbon</c:v>
                </c:pt>
                <c:pt idx="10">
                  <c:v>Stockholm</c:v>
                </c:pt>
                <c:pt idx="11">
                  <c:v>London</c:v>
                </c:pt>
                <c:pt idx="12">
                  <c:v>Prague</c:v>
                </c:pt>
                <c:pt idx="13">
                  <c:v>Sofia</c:v>
                </c:pt>
                <c:pt idx="14">
                  <c:v>Paris</c:v>
                </c:pt>
                <c:pt idx="15">
                  <c:v>Brussels</c:v>
                </c:pt>
                <c:pt idx="16">
                  <c:v>Amsterdam</c:v>
                </c:pt>
                <c:pt idx="17">
                  <c:v>Bremen</c:v>
                </c:pt>
                <c:pt idx="18">
                  <c:v>Munich</c:v>
                </c:pt>
                <c:pt idx="19">
                  <c:v>Goteborg</c:v>
                </c:pt>
                <c:pt idx="20">
                  <c:v>Antwerp</c:v>
                </c:pt>
                <c:pt idx="21">
                  <c:v>AGGREGATED</c:v>
                </c:pt>
              </c:strCache>
            </c:strRef>
          </c:cat>
          <c:val>
            <c:numRef>
              <c:f>Aggregated!$P$111:$P$132</c:f>
              <c:numCache>
                <c:formatCode>0.0%</c:formatCode>
                <c:ptCount val="22"/>
                <c:pt idx="0">
                  <c:v>2.8571428571428571E-2</c:v>
                </c:pt>
                <c:pt idx="1">
                  <c:v>0.14624505928853754</c:v>
                </c:pt>
                <c:pt idx="2">
                  <c:v>8.9371980676328497E-2</c:v>
                </c:pt>
                <c:pt idx="3">
                  <c:v>0.18124999999999999</c:v>
                </c:pt>
                <c:pt idx="4">
                  <c:v>6.7741935483870974E-2</c:v>
                </c:pt>
                <c:pt idx="5">
                  <c:v>6.2111801242236024E-2</c:v>
                </c:pt>
                <c:pt idx="6">
                  <c:v>0.11485148514851486</c:v>
                </c:pt>
                <c:pt idx="7">
                  <c:v>7.8616352201257858E-2</c:v>
                </c:pt>
                <c:pt idx="8">
                  <c:v>0.24205748865355523</c:v>
                </c:pt>
                <c:pt idx="9">
                  <c:v>5.8712121212121215E-2</c:v>
                </c:pt>
                <c:pt idx="10">
                  <c:v>0</c:v>
                </c:pt>
                <c:pt idx="11">
                  <c:v>4.7826086956521741E-2</c:v>
                </c:pt>
                <c:pt idx="12">
                  <c:v>0.18029739776951673</c:v>
                </c:pt>
                <c:pt idx="13">
                  <c:v>0.2336</c:v>
                </c:pt>
                <c:pt idx="14">
                  <c:v>0.14989733059548255</c:v>
                </c:pt>
                <c:pt idx="15">
                  <c:v>1.0067114093959731E-2</c:v>
                </c:pt>
                <c:pt idx="16">
                  <c:v>0.51980198019801982</c:v>
                </c:pt>
                <c:pt idx="17">
                  <c:v>0.18705035971223022</c:v>
                </c:pt>
                <c:pt idx="18">
                  <c:v>0.10982658959537572</c:v>
                </c:pt>
                <c:pt idx="19">
                  <c:v>0.11764705882352941</c:v>
                </c:pt>
                <c:pt idx="20">
                  <c:v>0</c:v>
                </c:pt>
                <c:pt idx="21">
                  <c:v>0.13068978707127374</c:v>
                </c:pt>
              </c:numCache>
            </c:numRef>
          </c:val>
          <c:extLst>
            <c:ext xmlns:c16="http://schemas.microsoft.com/office/drawing/2014/chart" uri="{C3380CC4-5D6E-409C-BE32-E72D297353CC}">
              <c16:uniqueId val="{00000004-5D9A-4724-9A6A-4ED153477D89}"/>
            </c:ext>
          </c:extLst>
        </c:ser>
        <c:ser>
          <c:idx val="5"/>
          <c:order val="5"/>
          <c:tx>
            <c:strRef>
              <c:f>Aggregated!$Q$110</c:f>
              <c:strCache>
                <c:ptCount val="1"/>
                <c:pt idx="0">
                  <c:v>LGV Euro 5</c:v>
                </c:pt>
              </c:strCache>
            </c:strRef>
          </c:tx>
          <c:spPr>
            <a:solidFill>
              <a:schemeClr val="accent6"/>
            </a:solidFill>
            <a:ln>
              <a:noFill/>
            </a:ln>
            <a:effectLst/>
          </c:spPr>
          <c:invertIfNegative val="0"/>
          <c:cat>
            <c:strRef>
              <c:f>Aggregated!$K$111:$K$132</c:f>
              <c:strCache>
                <c:ptCount val="22"/>
                <c:pt idx="0">
                  <c:v>Rotterdam</c:v>
                </c:pt>
                <c:pt idx="1">
                  <c:v>Budapest</c:v>
                </c:pt>
                <c:pt idx="2">
                  <c:v>Milan</c:v>
                </c:pt>
                <c:pt idx="3">
                  <c:v>Rome</c:v>
                </c:pt>
                <c:pt idx="4">
                  <c:v>Hamburg</c:v>
                </c:pt>
                <c:pt idx="5">
                  <c:v>Berlin</c:v>
                </c:pt>
                <c:pt idx="6">
                  <c:v>Madrid</c:v>
                </c:pt>
                <c:pt idx="7">
                  <c:v>Barcelona</c:v>
                </c:pt>
                <c:pt idx="8">
                  <c:v>Bucharest</c:v>
                </c:pt>
                <c:pt idx="9">
                  <c:v>Lisbon</c:v>
                </c:pt>
                <c:pt idx="10">
                  <c:v>Stockholm</c:v>
                </c:pt>
                <c:pt idx="11">
                  <c:v>London</c:v>
                </c:pt>
                <c:pt idx="12">
                  <c:v>Prague</c:v>
                </c:pt>
                <c:pt idx="13">
                  <c:v>Sofia</c:v>
                </c:pt>
                <c:pt idx="14">
                  <c:v>Paris</c:v>
                </c:pt>
                <c:pt idx="15">
                  <c:v>Brussels</c:v>
                </c:pt>
                <c:pt idx="16">
                  <c:v>Amsterdam</c:v>
                </c:pt>
                <c:pt idx="17">
                  <c:v>Bremen</c:v>
                </c:pt>
                <c:pt idx="18">
                  <c:v>Munich</c:v>
                </c:pt>
                <c:pt idx="19">
                  <c:v>Goteborg</c:v>
                </c:pt>
                <c:pt idx="20">
                  <c:v>Antwerp</c:v>
                </c:pt>
                <c:pt idx="21">
                  <c:v>AGGREGATED</c:v>
                </c:pt>
              </c:strCache>
            </c:strRef>
          </c:cat>
          <c:val>
            <c:numRef>
              <c:f>Aggregated!$Q$111:$Q$132</c:f>
              <c:numCache>
                <c:formatCode>0.0%</c:formatCode>
                <c:ptCount val="22"/>
                <c:pt idx="0">
                  <c:v>0.5178571428571429</c:v>
                </c:pt>
                <c:pt idx="1">
                  <c:v>0.39130434782608697</c:v>
                </c:pt>
                <c:pt idx="2">
                  <c:v>0.46376811594202899</c:v>
                </c:pt>
                <c:pt idx="3">
                  <c:v>0.44374999999999998</c:v>
                </c:pt>
                <c:pt idx="4">
                  <c:v>0.41290322580645161</c:v>
                </c:pt>
                <c:pt idx="5">
                  <c:v>0.48757763975155277</c:v>
                </c:pt>
                <c:pt idx="6">
                  <c:v>0.23366336633663368</c:v>
                </c:pt>
                <c:pt idx="7">
                  <c:v>0.27044025157232704</c:v>
                </c:pt>
                <c:pt idx="8">
                  <c:v>0.41452344931921331</c:v>
                </c:pt>
                <c:pt idx="9">
                  <c:v>0.51893939393939392</c:v>
                </c:pt>
                <c:pt idx="10">
                  <c:v>0.1270718232044199</c:v>
                </c:pt>
                <c:pt idx="11">
                  <c:v>0.13478260869565217</c:v>
                </c:pt>
                <c:pt idx="12">
                  <c:v>0.44423791821561337</c:v>
                </c:pt>
                <c:pt idx="13">
                  <c:v>0.28799999999999998</c:v>
                </c:pt>
                <c:pt idx="14">
                  <c:v>7.3921971252566734E-2</c:v>
                </c:pt>
                <c:pt idx="15">
                  <c:v>0.31711409395973156</c:v>
                </c:pt>
                <c:pt idx="16">
                  <c:v>0.16831683168316833</c:v>
                </c:pt>
                <c:pt idx="17">
                  <c:v>0.34532374100719426</c:v>
                </c:pt>
                <c:pt idx="18">
                  <c:v>0.16763005780346821</c:v>
                </c:pt>
                <c:pt idx="19">
                  <c:v>0.47058823529411764</c:v>
                </c:pt>
                <c:pt idx="20">
                  <c:v>0.36363636363636365</c:v>
                </c:pt>
                <c:pt idx="21">
                  <c:v>0.34132347316078032</c:v>
                </c:pt>
              </c:numCache>
            </c:numRef>
          </c:val>
          <c:extLst>
            <c:ext xmlns:c16="http://schemas.microsoft.com/office/drawing/2014/chart" uri="{C3380CC4-5D6E-409C-BE32-E72D297353CC}">
              <c16:uniqueId val="{00000005-5D9A-4724-9A6A-4ED153477D89}"/>
            </c:ext>
          </c:extLst>
        </c:ser>
        <c:ser>
          <c:idx val="6"/>
          <c:order val="6"/>
          <c:tx>
            <c:strRef>
              <c:f>Aggregated!$R$110</c:f>
              <c:strCache>
                <c:ptCount val="1"/>
                <c:pt idx="0">
                  <c:v>LGV Euro 6</c:v>
                </c:pt>
              </c:strCache>
            </c:strRef>
          </c:tx>
          <c:spPr>
            <a:solidFill>
              <a:schemeClr val="accent1">
                <a:lumMod val="60000"/>
              </a:schemeClr>
            </a:solidFill>
            <a:ln>
              <a:noFill/>
            </a:ln>
            <a:effectLst/>
          </c:spPr>
          <c:invertIfNegative val="0"/>
          <c:cat>
            <c:strRef>
              <c:f>Aggregated!$K$111:$K$132</c:f>
              <c:strCache>
                <c:ptCount val="22"/>
                <c:pt idx="0">
                  <c:v>Rotterdam</c:v>
                </c:pt>
                <c:pt idx="1">
                  <c:v>Budapest</c:v>
                </c:pt>
                <c:pt idx="2">
                  <c:v>Milan</c:v>
                </c:pt>
                <c:pt idx="3">
                  <c:v>Rome</c:v>
                </c:pt>
                <c:pt idx="4">
                  <c:v>Hamburg</c:v>
                </c:pt>
                <c:pt idx="5">
                  <c:v>Berlin</c:v>
                </c:pt>
                <c:pt idx="6">
                  <c:v>Madrid</c:v>
                </c:pt>
                <c:pt idx="7">
                  <c:v>Barcelona</c:v>
                </c:pt>
                <c:pt idx="8">
                  <c:v>Bucharest</c:v>
                </c:pt>
                <c:pt idx="9">
                  <c:v>Lisbon</c:v>
                </c:pt>
                <c:pt idx="10">
                  <c:v>Stockholm</c:v>
                </c:pt>
                <c:pt idx="11">
                  <c:v>London</c:v>
                </c:pt>
                <c:pt idx="12">
                  <c:v>Prague</c:v>
                </c:pt>
                <c:pt idx="13">
                  <c:v>Sofia</c:v>
                </c:pt>
                <c:pt idx="14">
                  <c:v>Paris</c:v>
                </c:pt>
                <c:pt idx="15">
                  <c:v>Brussels</c:v>
                </c:pt>
                <c:pt idx="16">
                  <c:v>Amsterdam</c:v>
                </c:pt>
                <c:pt idx="17">
                  <c:v>Bremen</c:v>
                </c:pt>
                <c:pt idx="18">
                  <c:v>Munich</c:v>
                </c:pt>
                <c:pt idx="19">
                  <c:v>Goteborg</c:v>
                </c:pt>
                <c:pt idx="20">
                  <c:v>Antwerp</c:v>
                </c:pt>
                <c:pt idx="21">
                  <c:v>AGGREGATED</c:v>
                </c:pt>
              </c:strCache>
            </c:strRef>
          </c:cat>
          <c:val>
            <c:numRef>
              <c:f>Aggregated!$R$111:$R$132</c:f>
              <c:numCache>
                <c:formatCode>0.0%</c:formatCode>
                <c:ptCount val="22"/>
                <c:pt idx="0">
                  <c:v>0.42142857142857143</c:v>
                </c:pt>
                <c:pt idx="1">
                  <c:v>0.38339920948616601</c:v>
                </c:pt>
                <c:pt idx="2">
                  <c:v>0.42270531400966183</c:v>
                </c:pt>
                <c:pt idx="3">
                  <c:v>0.34791666666666665</c:v>
                </c:pt>
                <c:pt idx="4">
                  <c:v>0.49677419354838709</c:v>
                </c:pt>
                <c:pt idx="5">
                  <c:v>0.4503105590062112</c:v>
                </c:pt>
                <c:pt idx="6">
                  <c:v>0.36831683168316831</c:v>
                </c:pt>
                <c:pt idx="7">
                  <c:v>0.50314465408805031</c:v>
                </c:pt>
                <c:pt idx="8">
                  <c:v>0.30862329803328292</c:v>
                </c:pt>
                <c:pt idx="9">
                  <c:v>0.29545454545454547</c:v>
                </c:pt>
                <c:pt idx="10">
                  <c:v>0.86187845303867405</c:v>
                </c:pt>
                <c:pt idx="11">
                  <c:v>0.78260869565217395</c:v>
                </c:pt>
                <c:pt idx="12">
                  <c:v>0.25278810408921931</c:v>
                </c:pt>
                <c:pt idx="13">
                  <c:v>0.33760000000000001</c:v>
                </c:pt>
                <c:pt idx="14">
                  <c:v>0.58110882956878851</c:v>
                </c:pt>
                <c:pt idx="15">
                  <c:v>0.66946308724832215</c:v>
                </c:pt>
                <c:pt idx="16">
                  <c:v>0.22772277227722773</c:v>
                </c:pt>
                <c:pt idx="17">
                  <c:v>0.46762589928057552</c:v>
                </c:pt>
                <c:pt idx="18">
                  <c:v>0.7052023121387283</c:v>
                </c:pt>
                <c:pt idx="19">
                  <c:v>0.41176470588235292</c:v>
                </c:pt>
                <c:pt idx="20">
                  <c:v>0.60606060606060608</c:v>
                </c:pt>
                <c:pt idx="21">
                  <c:v>0.44523779166135408</c:v>
                </c:pt>
              </c:numCache>
            </c:numRef>
          </c:val>
          <c:extLst>
            <c:ext xmlns:c16="http://schemas.microsoft.com/office/drawing/2014/chart" uri="{C3380CC4-5D6E-409C-BE32-E72D297353CC}">
              <c16:uniqueId val="{00000006-5D9A-4724-9A6A-4ED153477D89}"/>
            </c:ext>
          </c:extLst>
        </c:ser>
        <c:dLbls>
          <c:showLegendKey val="0"/>
          <c:showVal val="0"/>
          <c:showCatName val="0"/>
          <c:showSerName val="0"/>
          <c:showPercent val="0"/>
          <c:showBubbleSize val="0"/>
        </c:dLbls>
        <c:gapWidth val="55"/>
        <c:overlap val="100"/>
        <c:axId val="83079040"/>
        <c:axId val="83074464"/>
      </c:barChart>
      <c:catAx>
        <c:axId val="830790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cs-CZ"/>
          </a:p>
        </c:txPr>
        <c:crossAx val="83074464"/>
        <c:crosses val="autoZero"/>
        <c:auto val="1"/>
        <c:lblAlgn val="ctr"/>
        <c:lblOffset val="100"/>
        <c:noMultiLvlLbl val="0"/>
      </c:catAx>
      <c:valAx>
        <c:axId val="83074464"/>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cs-CZ"/>
          </a:p>
        </c:txPr>
        <c:crossAx val="830790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cs-CZ"/>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cs-CZ"/>
    </a:p>
  </c:txPr>
  <c:printSettings>
    <c:headerFooter/>
    <c:pageMargins b="0.75" l="0.7" r="0.7" t="0.75" header="0.3" footer="0.3"/>
    <c:pageSetup/>
  </c:printSettings>
</c:chartSpace>
</file>

<file path=xl/charts/chart5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0"/>
          <c:order val="0"/>
          <c:tx>
            <c:strRef>
              <c:f>Aggregated!$M$136</c:f>
              <c:strCache>
                <c:ptCount val="1"/>
                <c:pt idx="0">
                  <c:v>HGV Euro 0</c:v>
                </c:pt>
              </c:strCache>
            </c:strRef>
          </c:tx>
          <c:spPr>
            <a:solidFill>
              <a:schemeClr val="accent1"/>
            </a:solidFill>
            <a:ln>
              <a:noFill/>
            </a:ln>
            <a:effectLst/>
          </c:spPr>
          <c:invertIfNegative val="0"/>
          <c:cat>
            <c:strRef>
              <c:f>Aggregated!$L$137:$L$158</c:f>
              <c:strCache>
                <c:ptCount val="22"/>
                <c:pt idx="0">
                  <c:v>Rotterdam</c:v>
                </c:pt>
                <c:pt idx="1">
                  <c:v>Budapest</c:v>
                </c:pt>
                <c:pt idx="2">
                  <c:v>Milan</c:v>
                </c:pt>
                <c:pt idx="3">
                  <c:v>Rome</c:v>
                </c:pt>
                <c:pt idx="4">
                  <c:v>Hamburg</c:v>
                </c:pt>
                <c:pt idx="5">
                  <c:v>Berlin</c:v>
                </c:pt>
                <c:pt idx="6">
                  <c:v>Madrid</c:v>
                </c:pt>
                <c:pt idx="7">
                  <c:v>Barcelona</c:v>
                </c:pt>
                <c:pt idx="8">
                  <c:v>Bucharest</c:v>
                </c:pt>
                <c:pt idx="9">
                  <c:v>Lisbon</c:v>
                </c:pt>
                <c:pt idx="10">
                  <c:v>Stockholm</c:v>
                </c:pt>
                <c:pt idx="11">
                  <c:v>London</c:v>
                </c:pt>
                <c:pt idx="12">
                  <c:v>Prague</c:v>
                </c:pt>
                <c:pt idx="13">
                  <c:v>Sofia</c:v>
                </c:pt>
                <c:pt idx="14">
                  <c:v>Paris</c:v>
                </c:pt>
                <c:pt idx="15">
                  <c:v>Brussels</c:v>
                </c:pt>
                <c:pt idx="16">
                  <c:v>Amsterdam</c:v>
                </c:pt>
                <c:pt idx="17">
                  <c:v>Bremen</c:v>
                </c:pt>
                <c:pt idx="18">
                  <c:v>Munich</c:v>
                </c:pt>
                <c:pt idx="19">
                  <c:v>Goteborg</c:v>
                </c:pt>
                <c:pt idx="20">
                  <c:v>Antwerp</c:v>
                </c:pt>
                <c:pt idx="21">
                  <c:v>AGGREGATED</c:v>
                </c:pt>
              </c:strCache>
            </c:strRef>
          </c:cat>
          <c:val>
            <c:numRef>
              <c:f>Aggregated!$M$137:$M$158</c:f>
              <c:numCache>
                <c:formatCode>0.0%</c:formatCode>
                <c:ptCount val="2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numCache>
            </c:numRef>
          </c:val>
          <c:extLst>
            <c:ext xmlns:c16="http://schemas.microsoft.com/office/drawing/2014/chart" uri="{C3380CC4-5D6E-409C-BE32-E72D297353CC}">
              <c16:uniqueId val="{00000000-C071-43D7-A948-6C5ED623253C}"/>
            </c:ext>
          </c:extLst>
        </c:ser>
        <c:ser>
          <c:idx val="1"/>
          <c:order val="1"/>
          <c:tx>
            <c:strRef>
              <c:f>Aggregated!$N$136</c:f>
              <c:strCache>
                <c:ptCount val="1"/>
                <c:pt idx="0">
                  <c:v>HGV Euro 1</c:v>
                </c:pt>
              </c:strCache>
            </c:strRef>
          </c:tx>
          <c:spPr>
            <a:solidFill>
              <a:schemeClr val="accent2"/>
            </a:solidFill>
            <a:ln>
              <a:noFill/>
            </a:ln>
            <a:effectLst/>
          </c:spPr>
          <c:invertIfNegative val="0"/>
          <c:cat>
            <c:strRef>
              <c:f>Aggregated!$L$137:$L$158</c:f>
              <c:strCache>
                <c:ptCount val="22"/>
                <c:pt idx="0">
                  <c:v>Rotterdam</c:v>
                </c:pt>
                <c:pt idx="1">
                  <c:v>Budapest</c:v>
                </c:pt>
                <c:pt idx="2">
                  <c:v>Milan</c:v>
                </c:pt>
                <c:pt idx="3">
                  <c:v>Rome</c:v>
                </c:pt>
                <c:pt idx="4">
                  <c:v>Hamburg</c:v>
                </c:pt>
                <c:pt idx="5">
                  <c:v>Berlin</c:v>
                </c:pt>
                <c:pt idx="6">
                  <c:v>Madrid</c:v>
                </c:pt>
                <c:pt idx="7">
                  <c:v>Barcelona</c:v>
                </c:pt>
                <c:pt idx="8">
                  <c:v>Bucharest</c:v>
                </c:pt>
                <c:pt idx="9">
                  <c:v>Lisbon</c:v>
                </c:pt>
                <c:pt idx="10">
                  <c:v>Stockholm</c:v>
                </c:pt>
                <c:pt idx="11">
                  <c:v>London</c:v>
                </c:pt>
                <c:pt idx="12">
                  <c:v>Prague</c:v>
                </c:pt>
                <c:pt idx="13">
                  <c:v>Sofia</c:v>
                </c:pt>
                <c:pt idx="14">
                  <c:v>Paris</c:v>
                </c:pt>
                <c:pt idx="15">
                  <c:v>Brussels</c:v>
                </c:pt>
                <c:pt idx="16">
                  <c:v>Amsterdam</c:v>
                </c:pt>
                <c:pt idx="17">
                  <c:v>Bremen</c:v>
                </c:pt>
                <c:pt idx="18">
                  <c:v>Munich</c:v>
                </c:pt>
                <c:pt idx="19">
                  <c:v>Goteborg</c:v>
                </c:pt>
                <c:pt idx="20">
                  <c:v>Antwerp</c:v>
                </c:pt>
                <c:pt idx="21">
                  <c:v>AGGREGATED</c:v>
                </c:pt>
              </c:strCache>
            </c:strRef>
          </c:cat>
          <c:val>
            <c:numRef>
              <c:f>Aggregated!$N$137:$N$158</c:f>
              <c:numCache>
                <c:formatCode>0.0%</c:formatCode>
                <c:ptCount val="22"/>
                <c:pt idx="0">
                  <c:v>0</c:v>
                </c:pt>
                <c:pt idx="1">
                  <c:v>0</c:v>
                </c:pt>
                <c:pt idx="2">
                  <c:v>0</c:v>
                </c:pt>
                <c:pt idx="3">
                  <c:v>3.111111111111111E-2</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2.4849130280440185E-3</c:v>
                </c:pt>
              </c:numCache>
            </c:numRef>
          </c:val>
          <c:extLst>
            <c:ext xmlns:c16="http://schemas.microsoft.com/office/drawing/2014/chart" uri="{C3380CC4-5D6E-409C-BE32-E72D297353CC}">
              <c16:uniqueId val="{00000001-C071-43D7-A948-6C5ED623253C}"/>
            </c:ext>
          </c:extLst>
        </c:ser>
        <c:ser>
          <c:idx val="2"/>
          <c:order val="2"/>
          <c:tx>
            <c:strRef>
              <c:f>Aggregated!$O$136</c:f>
              <c:strCache>
                <c:ptCount val="1"/>
                <c:pt idx="0">
                  <c:v>HGV Euro 2</c:v>
                </c:pt>
              </c:strCache>
            </c:strRef>
          </c:tx>
          <c:spPr>
            <a:solidFill>
              <a:schemeClr val="accent3"/>
            </a:solidFill>
            <a:ln>
              <a:noFill/>
            </a:ln>
            <a:effectLst/>
          </c:spPr>
          <c:invertIfNegative val="0"/>
          <c:cat>
            <c:strRef>
              <c:f>Aggregated!$L$137:$L$158</c:f>
              <c:strCache>
                <c:ptCount val="22"/>
                <c:pt idx="0">
                  <c:v>Rotterdam</c:v>
                </c:pt>
                <c:pt idx="1">
                  <c:v>Budapest</c:v>
                </c:pt>
                <c:pt idx="2">
                  <c:v>Milan</c:v>
                </c:pt>
                <c:pt idx="3">
                  <c:v>Rome</c:v>
                </c:pt>
                <c:pt idx="4">
                  <c:v>Hamburg</c:v>
                </c:pt>
                <c:pt idx="5">
                  <c:v>Berlin</c:v>
                </c:pt>
                <c:pt idx="6">
                  <c:v>Madrid</c:v>
                </c:pt>
                <c:pt idx="7">
                  <c:v>Barcelona</c:v>
                </c:pt>
                <c:pt idx="8">
                  <c:v>Bucharest</c:v>
                </c:pt>
                <c:pt idx="9">
                  <c:v>Lisbon</c:v>
                </c:pt>
                <c:pt idx="10">
                  <c:v>Stockholm</c:v>
                </c:pt>
                <c:pt idx="11">
                  <c:v>London</c:v>
                </c:pt>
                <c:pt idx="12">
                  <c:v>Prague</c:v>
                </c:pt>
                <c:pt idx="13">
                  <c:v>Sofia</c:v>
                </c:pt>
                <c:pt idx="14">
                  <c:v>Paris</c:v>
                </c:pt>
                <c:pt idx="15">
                  <c:v>Brussels</c:v>
                </c:pt>
                <c:pt idx="16">
                  <c:v>Amsterdam</c:v>
                </c:pt>
                <c:pt idx="17">
                  <c:v>Bremen</c:v>
                </c:pt>
                <c:pt idx="18">
                  <c:v>Munich</c:v>
                </c:pt>
                <c:pt idx="19">
                  <c:v>Goteborg</c:v>
                </c:pt>
                <c:pt idx="20">
                  <c:v>Antwerp</c:v>
                </c:pt>
                <c:pt idx="21">
                  <c:v>AGGREGATED</c:v>
                </c:pt>
              </c:strCache>
            </c:strRef>
          </c:cat>
          <c:val>
            <c:numRef>
              <c:f>Aggregated!$O$137:$O$158</c:f>
              <c:numCache>
                <c:formatCode>0.0%</c:formatCode>
                <c:ptCount val="22"/>
                <c:pt idx="0">
                  <c:v>0</c:v>
                </c:pt>
                <c:pt idx="1">
                  <c:v>0</c:v>
                </c:pt>
                <c:pt idx="2">
                  <c:v>0</c:v>
                </c:pt>
                <c:pt idx="3">
                  <c:v>0</c:v>
                </c:pt>
                <c:pt idx="4">
                  <c:v>0</c:v>
                </c:pt>
                <c:pt idx="5">
                  <c:v>0</c:v>
                </c:pt>
                <c:pt idx="6">
                  <c:v>0</c:v>
                </c:pt>
                <c:pt idx="7">
                  <c:v>6.8656716417910449E-2</c:v>
                </c:pt>
                <c:pt idx="8">
                  <c:v>0</c:v>
                </c:pt>
                <c:pt idx="9">
                  <c:v>0</c:v>
                </c:pt>
                <c:pt idx="10">
                  <c:v>0</c:v>
                </c:pt>
                <c:pt idx="11">
                  <c:v>0</c:v>
                </c:pt>
                <c:pt idx="12">
                  <c:v>0</c:v>
                </c:pt>
                <c:pt idx="13">
                  <c:v>5.0632911392405063E-2</c:v>
                </c:pt>
                <c:pt idx="14">
                  <c:v>0</c:v>
                </c:pt>
                <c:pt idx="15">
                  <c:v>0</c:v>
                </c:pt>
                <c:pt idx="16">
                  <c:v>0</c:v>
                </c:pt>
                <c:pt idx="17">
                  <c:v>0</c:v>
                </c:pt>
                <c:pt idx="18">
                  <c:v>0</c:v>
                </c:pt>
                <c:pt idx="19">
                  <c:v>0</c:v>
                </c:pt>
                <c:pt idx="20">
                  <c:v>0</c:v>
                </c:pt>
                <c:pt idx="21">
                  <c:v>9.5846645367412137E-3</c:v>
                </c:pt>
              </c:numCache>
            </c:numRef>
          </c:val>
          <c:extLst>
            <c:ext xmlns:c16="http://schemas.microsoft.com/office/drawing/2014/chart" uri="{C3380CC4-5D6E-409C-BE32-E72D297353CC}">
              <c16:uniqueId val="{00000002-C071-43D7-A948-6C5ED623253C}"/>
            </c:ext>
          </c:extLst>
        </c:ser>
        <c:ser>
          <c:idx val="3"/>
          <c:order val="3"/>
          <c:tx>
            <c:strRef>
              <c:f>Aggregated!$P$136</c:f>
              <c:strCache>
                <c:ptCount val="1"/>
                <c:pt idx="0">
                  <c:v>HGV Euro 3</c:v>
                </c:pt>
              </c:strCache>
            </c:strRef>
          </c:tx>
          <c:spPr>
            <a:solidFill>
              <a:schemeClr val="accent4"/>
            </a:solidFill>
            <a:ln>
              <a:noFill/>
            </a:ln>
            <a:effectLst/>
          </c:spPr>
          <c:invertIfNegative val="0"/>
          <c:cat>
            <c:strRef>
              <c:f>Aggregated!$L$137:$L$158</c:f>
              <c:strCache>
                <c:ptCount val="22"/>
                <c:pt idx="0">
                  <c:v>Rotterdam</c:v>
                </c:pt>
                <c:pt idx="1">
                  <c:v>Budapest</c:v>
                </c:pt>
                <c:pt idx="2">
                  <c:v>Milan</c:v>
                </c:pt>
                <c:pt idx="3">
                  <c:v>Rome</c:v>
                </c:pt>
                <c:pt idx="4">
                  <c:v>Hamburg</c:v>
                </c:pt>
                <c:pt idx="5">
                  <c:v>Berlin</c:v>
                </c:pt>
                <c:pt idx="6">
                  <c:v>Madrid</c:v>
                </c:pt>
                <c:pt idx="7">
                  <c:v>Barcelona</c:v>
                </c:pt>
                <c:pt idx="8">
                  <c:v>Bucharest</c:v>
                </c:pt>
                <c:pt idx="9">
                  <c:v>Lisbon</c:v>
                </c:pt>
                <c:pt idx="10">
                  <c:v>Stockholm</c:v>
                </c:pt>
                <c:pt idx="11">
                  <c:v>London</c:v>
                </c:pt>
                <c:pt idx="12">
                  <c:v>Prague</c:v>
                </c:pt>
                <c:pt idx="13">
                  <c:v>Sofia</c:v>
                </c:pt>
                <c:pt idx="14">
                  <c:v>Paris</c:v>
                </c:pt>
                <c:pt idx="15">
                  <c:v>Brussels</c:v>
                </c:pt>
                <c:pt idx="16">
                  <c:v>Amsterdam</c:v>
                </c:pt>
                <c:pt idx="17">
                  <c:v>Bremen</c:v>
                </c:pt>
                <c:pt idx="18">
                  <c:v>Munich</c:v>
                </c:pt>
                <c:pt idx="19">
                  <c:v>Goteborg</c:v>
                </c:pt>
                <c:pt idx="20">
                  <c:v>Antwerp</c:v>
                </c:pt>
                <c:pt idx="21">
                  <c:v>AGGREGATED</c:v>
                </c:pt>
              </c:strCache>
            </c:strRef>
          </c:cat>
          <c:val>
            <c:numRef>
              <c:f>Aggregated!$P$137:$P$158</c:f>
              <c:numCache>
                <c:formatCode>0.0%</c:formatCode>
                <c:ptCount val="22"/>
                <c:pt idx="0">
                  <c:v>0</c:v>
                </c:pt>
                <c:pt idx="1">
                  <c:v>0.12837837837837837</c:v>
                </c:pt>
                <c:pt idx="2">
                  <c:v>3.7037037037037038E-3</c:v>
                </c:pt>
                <c:pt idx="3">
                  <c:v>3.5555555555555556E-2</c:v>
                </c:pt>
                <c:pt idx="4">
                  <c:v>0</c:v>
                </c:pt>
                <c:pt idx="5">
                  <c:v>2.2727272727272728E-2</c:v>
                </c:pt>
                <c:pt idx="6">
                  <c:v>1.0471204188481676E-2</c:v>
                </c:pt>
                <c:pt idx="7">
                  <c:v>2.9850746268656716E-2</c:v>
                </c:pt>
                <c:pt idx="8">
                  <c:v>0.14705882352941177</c:v>
                </c:pt>
                <c:pt idx="9">
                  <c:v>1.0752688172043012E-2</c:v>
                </c:pt>
                <c:pt idx="10">
                  <c:v>0</c:v>
                </c:pt>
                <c:pt idx="11">
                  <c:v>0</c:v>
                </c:pt>
                <c:pt idx="12">
                  <c:v>3.8461538461538464E-2</c:v>
                </c:pt>
                <c:pt idx="13">
                  <c:v>0.11392405063291139</c:v>
                </c:pt>
                <c:pt idx="14">
                  <c:v>0</c:v>
                </c:pt>
                <c:pt idx="15">
                  <c:v>0</c:v>
                </c:pt>
                <c:pt idx="16">
                  <c:v>0</c:v>
                </c:pt>
                <c:pt idx="17">
                  <c:v>5.7803468208092483E-3</c:v>
                </c:pt>
                <c:pt idx="18">
                  <c:v>0</c:v>
                </c:pt>
                <c:pt idx="19">
                  <c:v>0</c:v>
                </c:pt>
                <c:pt idx="20">
                  <c:v>8.3333333333333329E-2</c:v>
                </c:pt>
                <c:pt idx="21">
                  <c:v>2.5914093006744764E-2</c:v>
                </c:pt>
              </c:numCache>
            </c:numRef>
          </c:val>
          <c:extLst>
            <c:ext xmlns:c16="http://schemas.microsoft.com/office/drawing/2014/chart" uri="{C3380CC4-5D6E-409C-BE32-E72D297353CC}">
              <c16:uniqueId val="{00000003-C071-43D7-A948-6C5ED623253C}"/>
            </c:ext>
          </c:extLst>
        </c:ser>
        <c:ser>
          <c:idx val="4"/>
          <c:order val="4"/>
          <c:tx>
            <c:strRef>
              <c:f>Aggregated!$Q$136</c:f>
              <c:strCache>
                <c:ptCount val="1"/>
                <c:pt idx="0">
                  <c:v>HGV Euro 4</c:v>
                </c:pt>
              </c:strCache>
            </c:strRef>
          </c:tx>
          <c:spPr>
            <a:solidFill>
              <a:schemeClr val="accent5"/>
            </a:solidFill>
            <a:ln>
              <a:noFill/>
            </a:ln>
            <a:effectLst/>
          </c:spPr>
          <c:invertIfNegative val="0"/>
          <c:cat>
            <c:strRef>
              <c:f>Aggregated!$L$137:$L$158</c:f>
              <c:strCache>
                <c:ptCount val="22"/>
                <c:pt idx="0">
                  <c:v>Rotterdam</c:v>
                </c:pt>
                <c:pt idx="1">
                  <c:v>Budapest</c:v>
                </c:pt>
                <c:pt idx="2">
                  <c:v>Milan</c:v>
                </c:pt>
                <c:pt idx="3">
                  <c:v>Rome</c:v>
                </c:pt>
                <c:pt idx="4">
                  <c:v>Hamburg</c:v>
                </c:pt>
                <c:pt idx="5">
                  <c:v>Berlin</c:v>
                </c:pt>
                <c:pt idx="6">
                  <c:v>Madrid</c:v>
                </c:pt>
                <c:pt idx="7">
                  <c:v>Barcelona</c:v>
                </c:pt>
                <c:pt idx="8">
                  <c:v>Bucharest</c:v>
                </c:pt>
                <c:pt idx="9">
                  <c:v>Lisbon</c:v>
                </c:pt>
                <c:pt idx="10">
                  <c:v>Stockholm</c:v>
                </c:pt>
                <c:pt idx="11">
                  <c:v>London</c:v>
                </c:pt>
                <c:pt idx="12">
                  <c:v>Prague</c:v>
                </c:pt>
                <c:pt idx="13">
                  <c:v>Sofia</c:v>
                </c:pt>
                <c:pt idx="14">
                  <c:v>Paris</c:v>
                </c:pt>
                <c:pt idx="15">
                  <c:v>Brussels</c:v>
                </c:pt>
                <c:pt idx="16">
                  <c:v>Amsterdam</c:v>
                </c:pt>
                <c:pt idx="17">
                  <c:v>Bremen</c:v>
                </c:pt>
                <c:pt idx="18">
                  <c:v>Munich</c:v>
                </c:pt>
                <c:pt idx="19">
                  <c:v>Goteborg</c:v>
                </c:pt>
                <c:pt idx="20">
                  <c:v>Antwerp</c:v>
                </c:pt>
                <c:pt idx="21">
                  <c:v>AGGREGATED</c:v>
                </c:pt>
              </c:strCache>
            </c:strRef>
          </c:cat>
          <c:val>
            <c:numRef>
              <c:f>Aggregated!$Q$137:$Q$158</c:f>
              <c:numCache>
                <c:formatCode>0.0%</c:formatCode>
                <c:ptCount val="22"/>
                <c:pt idx="0">
                  <c:v>0</c:v>
                </c:pt>
                <c:pt idx="1">
                  <c:v>4.0540540540540543E-2</c:v>
                </c:pt>
                <c:pt idx="2">
                  <c:v>5.5555555555555552E-2</c:v>
                </c:pt>
                <c:pt idx="3">
                  <c:v>5.7777777777777775E-2</c:v>
                </c:pt>
                <c:pt idx="4">
                  <c:v>2.4691358024691357E-2</c:v>
                </c:pt>
                <c:pt idx="5">
                  <c:v>0</c:v>
                </c:pt>
                <c:pt idx="6">
                  <c:v>5.2356020942408377E-2</c:v>
                </c:pt>
                <c:pt idx="7">
                  <c:v>8.6567164179104483E-2</c:v>
                </c:pt>
                <c:pt idx="8">
                  <c:v>0.21568627450980393</c:v>
                </c:pt>
                <c:pt idx="9">
                  <c:v>0.16129032258064516</c:v>
                </c:pt>
                <c:pt idx="10">
                  <c:v>0</c:v>
                </c:pt>
                <c:pt idx="11">
                  <c:v>0</c:v>
                </c:pt>
                <c:pt idx="12">
                  <c:v>0</c:v>
                </c:pt>
                <c:pt idx="13">
                  <c:v>0.189873417721519</c:v>
                </c:pt>
                <c:pt idx="14">
                  <c:v>2.1201413427561839E-2</c:v>
                </c:pt>
                <c:pt idx="15">
                  <c:v>0</c:v>
                </c:pt>
                <c:pt idx="16">
                  <c:v>0</c:v>
                </c:pt>
                <c:pt idx="17">
                  <c:v>2.8901734104046242E-2</c:v>
                </c:pt>
                <c:pt idx="18">
                  <c:v>0</c:v>
                </c:pt>
                <c:pt idx="19">
                  <c:v>0</c:v>
                </c:pt>
                <c:pt idx="20">
                  <c:v>0</c:v>
                </c:pt>
                <c:pt idx="21">
                  <c:v>4.898828541001065E-2</c:v>
                </c:pt>
              </c:numCache>
            </c:numRef>
          </c:val>
          <c:extLst>
            <c:ext xmlns:c16="http://schemas.microsoft.com/office/drawing/2014/chart" uri="{C3380CC4-5D6E-409C-BE32-E72D297353CC}">
              <c16:uniqueId val="{00000004-C071-43D7-A948-6C5ED623253C}"/>
            </c:ext>
          </c:extLst>
        </c:ser>
        <c:ser>
          <c:idx val="5"/>
          <c:order val="5"/>
          <c:tx>
            <c:strRef>
              <c:f>Aggregated!$R$136</c:f>
              <c:strCache>
                <c:ptCount val="1"/>
                <c:pt idx="0">
                  <c:v>HGV Euro 5</c:v>
                </c:pt>
              </c:strCache>
            </c:strRef>
          </c:tx>
          <c:spPr>
            <a:solidFill>
              <a:schemeClr val="accent6"/>
            </a:solidFill>
            <a:ln>
              <a:noFill/>
            </a:ln>
            <a:effectLst/>
          </c:spPr>
          <c:invertIfNegative val="0"/>
          <c:cat>
            <c:strRef>
              <c:f>Aggregated!$L$137:$L$158</c:f>
              <c:strCache>
                <c:ptCount val="22"/>
                <c:pt idx="0">
                  <c:v>Rotterdam</c:v>
                </c:pt>
                <c:pt idx="1">
                  <c:v>Budapest</c:v>
                </c:pt>
                <c:pt idx="2">
                  <c:v>Milan</c:v>
                </c:pt>
                <c:pt idx="3">
                  <c:v>Rome</c:v>
                </c:pt>
                <c:pt idx="4">
                  <c:v>Hamburg</c:v>
                </c:pt>
                <c:pt idx="5">
                  <c:v>Berlin</c:v>
                </c:pt>
                <c:pt idx="6">
                  <c:v>Madrid</c:v>
                </c:pt>
                <c:pt idx="7">
                  <c:v>Barcelona</c:v>
                </c:pt>
                <c:pt idx="8">
                  <c:v>Bucharest</c:v>
                </c:pt>
                <c:pt idx="9">
                  <c:v>Lisbon</c:v>
                </c:pt>
                <c:pt idx="10">
                  <c:v>Stockholm</c:v>
                </c:pt>
                <c:pt idx="11">
                  <c:v>London</c:v>
                </c:pt>
                <c:pt idx="12">
                  <c:v>Prague</c:v>
                </c:pt>
                <c:pt idx="13">
                  <c:v>Sofia</c:v>
                </c:pt>
                <c:pt idx="14">
                  <c:v>Paris</c:v>
                </c:pt>
                <c:pt idx="15">
                  <c:v>Brussels</c:v>
                </c:pt>
                <c:pt idx="16">
                  <c:v>Amsterdam</c:v>
                </c:pt>
                <c:pt idx="17">
                  <c:v>Bremen</c:v>
                </c:pt>
                <c:pt idx="18">
                  <c:v>Munich</c:v>
                </c:pt>
                <c:pt idx="19">
                  <c:v>Goteborg</c:v>
                </c:pt>
                <c:pt idx="20">
                  <c:v>Antwerp</c:v>
                </c:pt>
                <c:pt idx="21">
                  <c:v>AGGREGATED</c:v>
                </c:pt>
              </c:strCache>
            </c:strRef>
          </c:cat>
          <c:val>
            <c:numRef>
              <c:f>Aggregated!$R$137:$R$158</c:f>
              <c:numCache>
                <c:formatCode>0.0%</c:formatCode>
                <c:ptCount val="22"/>
                <c:pt idx="0">
                  <c:v>6.9306930693069313E-2</c:v>
                </c:pt>
                <c:pt idx="1">
                  <c:v>0.52702702702702697</c:v>
                </c:pt>
                <c:pt idx="2">
                  <c:v>0.46666666666666667</c:v>
                </c:pt>
                <c:pt idx="3">
                  <c:v>0.30666666666666664</c:v>
                </c:pt>
                <c:pt idx="4">
                  <c:v>0.12345679012345678</c:v>
                </c:pt>
                <c:pt idx="5">
                  <c:v>0.18181818181818182</c:v>
                </c:pt>
                <c:pt idx="6">
                  <c:v>0.1256544502617801</c:v>
                </c:pt>
                <c:pt idx="7">
                  <c:v>0.31044776119402984</c:v>
                </c:pt>
                <c:pt idx="8">
                  <c:v>0.35294117647058826</c:v>
                </c:pt>
                <c:pt idx="9">
                  <c:v>0.17204301075268819</c:v>
                </c:pt>
                <c:pt idx="10">
                  <c:v>5.4945054945054944E-2</c:v>
                </c:pt>
                <c:pt idx="11">
                  <c:v>0.15350877192982457</c:v>
                </c:pt>
                <c:pt idx="12">
                  <c:v>0.44871794871794873</c:v>
                </c:pt>
                <c:pt idx="13">
                  <c:v>0.44303797468354428</c:v>
                </c:pt>
                <c:pt idx="14">
                  <c:v>0.12720848056537101</c:v>
                </c:pt>
                <c:pt idx="15">
                  <c:v>0.16666666666666666</c:v>
                </c:pt>
                <c:pt idx="16">
                  <c:v>0.77272727272727271</c:v>
                </c:pt>
                <c:pt idx="17">
                  <c:v>2.8901734104046242E-2</c:v>
                </c:pt>
                <c:pt idx="18">
                  <c:v>0.31707317073170732</c:v>
                </c:pt>
                <c:pt idx="19">
                  <c:v>0</c:v>
                </c:pt>
                <c:pt idx="20">
                  <c:v>0</c:v>
                </c:pt>
                <c:pt idx="21">
                  <c:v>0.25807596734114308</c:v>
                </c:pt>
              </c:numCache>
            </c:numRef>
          </c:val>
          <c:extLst>
            <c:ext xmlns:c16="http://schemas.microsoft.com/office/drawing/2014/chart" uri="{C3380CC4-5D6E-409C-BE32-E72D297353CC}">
              <c16:uniqueId val="{00000005-C071-43D7-A948-6C5ED623253C}"/>
            </c:ext>
          </c:extLst>
        </c:ser>
        <c:ser>
          <c:idx val="6"/>
          <c:order val="6"/>
          <c:tx>
            <c:strRef>
              <c:f>Aggregated!$S$136</c:f>
              <c:strCache>
                <c:ptCount val="1"/>
                <c:pt idx="0">
                  <c:v>HGV Euro 6</c:v>
                </c:pt>
              </c:strCache>
            </c:strRef>
          </c:tx>
          <c:spPr>
            <a:solidFill>
              <a:schemeClr val="accent1">
                <a:lumMod val="60000"/>
              </a:schemeClr>
            </a:solidFill>
            <a:ln>
              <a:noFill/>
            </a:ln>
            <a:effectLst/>
          </c:spPr>
          <c:invertIfNegative val="0"/>
          <c:cat>
            <c:strRef>
              <c:f>Aggregated!$L$137:$L$158</c:f>
              <c:strCache>
                <c:ptCount val="22"/>
                <c:pt idx="0">
                  <c:v>Rotterdam</c:v>
                </c:pt>
                <c:pt idx="1">
                  <c:v>Budapest</c:v>
                </c:pt>
                <c:pt idx="2">
                  <c:v>Milan</c:v>
                </c:pt>
                <c:pt idx="3">
                  <c:v>Rome</c:v>
                </c:pt>
                <c:pt idx="4">
                  <c:v>Hamburg</c:v>
                </c:pt>
                <c:pt idx="5">
                  <c:v>Berlin</c:v>
                </c:pt>
                <c:pt idx="6">
                  <c:v>Madrid</c:v>
                </c:pt>
                <c:pt idx="7">
                  <c:v>Barcelona</c:v>
                </c:pt>
                <c:pt idx="8">
                  <c:v>Bucharest</c:v>
                </c:pt>
                <c:pt idx="9">
                  <c:v>Lisbon</c:v>
                </c:pt>
                <c:pt idx="10">
                  <c:v>Stockholm</c:v>
                </c:pt>
                <c:pt idx="11">
                  <c:v>London</c:v>
                </c:pt>
                <c:pt idx="12">
                  <c:v>Prague</c:v>
                </c:pt>
                <c:pt idx="13">
                  <c:v>Sofia</c:v>
                </c:pt>
                <c:pt idx="14">
                  <c:v>Paris</c:v>
                </c:pt>
                <c:pt idx="15">
                  <c:v>Brussels</c:v>
                </c:pt>
                <c:pt idx="16">
                  <c:v>Amsterdam</c:v>
                </c:pt>
                <c:pt idx="17">
                  <c:v>Bremen</c:v>
                </c:pt>
                <c:pt idx="18">
                  <c:v>Munich</c:v>
                </c:pt>
                <c:pt idx="19">
                  <c:v>Goteborg</c:v>
                </c:pt>
                <c:pt idx="20">
                  <c:v>Antwerp</c:v>
                </c:pt>
                <c:pt idx="21">
                  <c:v>AGGREGATED</c:v>
                </c:pt>
              </c:strCache>
            </c:strRef>
          </c:cat>
          <c:val>
            <c:numRef>
              <c:f>Aggregated!$S$137:$S$158</c:f>
              <c:numCache>
                <c:formatCode>0.0%</c:formatCode>
                <c:ptCount val="22"/>
                <c:pt idx="0">
                  <c:v>0.93069306930693074</c:v>
                </c:pt>
                <c:pt idx="1">
                  <c:v>0.30405405405405406</c:v>
                </c:pt>
                <c:pt idx="2">
                  <c:v>0.47407407407407409</c:v>
                </c:pt>
                <c:pt idx="3">
                  <c:v>0.56888888888888889</c:v>
                </c:pt>
                <c:pt idx="4">
                  <c:v>0.85185185185185186</c:v>
                </c:pt>
                <c:pt idx="5">
                  <c:v>0.79545454545454541</c:v>
                </c:pt>
                <c:pt idx="6">
                  <c:v>0.81151832460732987</c:v>
                </c:pt>
                <c:pt idx="7">
                  <c:v>0.5044776119402985</c:v>
                </c:pt>
                <c:pt idx="8">
                  <c:v>0.28431372549019607</c:v>
                </c:pt>
                <c:pt idx="9">
                  <c:v>0.65591397849462363</c:v>
                </c:pt>
                <c:pt idx="10">
                  <c:v>0.94505494505494503</c:v>
                </c:pt>
                <c:pt idx="11">
                  <c:v>0.84649122807017541</c:v>
                </c:pt>
                <c:pt idx="12">
                  <c:v>0.51282051282051277</c:v>
                </c:pt>
                <c:pt idx="13">
                  <c:v>0.20253164556962025</c:v>
                </c:pt>
                <c:pt idx="14">
                  <c:v>0.85159010600706708</c:v>
                </c:pt>
                <c:pt idx="15">
                  <c:v>0.83333333333333337</c:v>
                </c:pt>
                <c:pt idx="16">
                  <c:v>0.22727272727272727</c:v>
                </c:pt>
                <c:pt idx="17">
                  <c:v>0.93641618497109824</c:v>
                </c:pt>
                <c:pt idx="18">
                  <c:v>0.68292682926829273</c:v>
                </c:pt>
                <c:pt idx="19">
                  <c:v>1</c:v>
                </c:pt>
                <c:pt idx="20">
                  <c:v>0.91666666666666663</c:v>
                </c:pt>
                <c:pt idx="21">
                  <c:v>0.65495207667731625</c:v>
                </c:pt>
              </c:numCache>
            </c:numRef>
          </c:val>
          <c:extLst>
            <c:ext xmlns:c16="http://schemas.microsoft.com/office/drawing/2014/chart" uri="{C3380CC4-5D6E-409C-BE32-E72D297353CC}">
              <c16:uniqueId val="{00000006-C071-43D7-A948-6C5ED623253C}"/>
            </c:ext>
          </c:extLst>
        </c:ser>
        <c:dLbls>
          <c:showLegendKey val="0"/>
          <c:showVal val="0"/>
          <c:showCatName val="0"/>
          <c:showSerName val="0"/>
          <c:showPercent val="0"/>
          <c:showBubbleSize val="0"/>
        </c:dLbls>
        <c:gapWidth val="55"/>
        <c:overlap val="100"/>
        <c:axId val="231889328"/>
        <c:axId val="231893904"/>
      </c:barChart>
      <c:catAx>
        <c:axId val="2318893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cs-CZ"/>
          </a:p>
        </c:txPr>
        <c:crossAx val="231893904"/>
        <c:crosses val="autoZero"/>
        <c:auto val="1"/>
        <c:lblAlgn val="ctr"/>
        <c:lblOffset val="100"/>
        <c:noMultiLvlLbl val="0"/>
      </c:catAx>
      <c:valAx>
        <c:axId val="231893904"/>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cs-CZ"/>
          </a:p>
        </c:txPr>
        <c:crossAx val="231889328"/>
        <c:crosses val="autoZero"/>
        <c:crossBetween val="between"/>
      </c:valAx>
      <c:spPr>
        <a:noFill/>
        <a:ln>
          <a:noFill/>
        </a:ln>
        <a:effectLst/>
      </c:spPr>
    </c:plotArea>
    <c:legend>
      <c:legendPos val="r"/>
      <c:legendEntry>
        <c:idx val="6"/>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cs-CZ"/>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cs-CZ"/>
    </a:p>
  </c:txPr>
  <c:printSettings>
    <c:headerFooter/>
    <c:pageMargins b="0.75" l="0.7" r="0.7" t="0.75" header="0.3" footer="0.3"/>
    <c:pageSetup/>
  </c:printSettings>
</c:chartSpace>
</file>

<file path=xl/charts/chart5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0"/>
          <c:order val="0"/>
          <c:tx>
            <c:strRef>
              <c:f>Aggregated!$L$219</c:f>
              <c:strCache>
                <c:ptCount val="1"/>
                <c:pt idx="0">
                  <c:v>LGV Euro 0</c:v>
                </c:pt>
              </c:strCache>
            </c:strRef>
          </c:tx>
          <c:spPr>
            <a:solidFill>
              <a:schemeClr val="accent1"/>
            </a:solidFill>
            <a:ln>
              <a:noFill/>
            </a:ln>
            <a:effectLst/>
          </c:spPr>
          <c:invertIfNegative val="0"/>
          <c:cat>
            <c:strRef>
              <c:f>(Aggregated!$K$220:$K$238,Aggregated!$K$241)</c:f>
              <c:strCache>
                <c:ptCount val="20"/>
                <c:pt idx="0">
                  <c:v>Rotterdam</c:v>
                </c:pt>
                <c:pt idx="1">
                  <c:v>Budapest</c:v>
                </c:pt>
                <c:pt idx="2">
                  <c:v>Milan</c:v>
                </c:pt>
                <c:pt idx="3">
                  <c:v>Rome</c:v>
                </c:pt>
                <c:pt idx="4">
                  <c:v>Hamburg</c:v>
                </c:pt>
                <c:pt idx="5">
                  <c:v>Berlin</c:v>
                </c:pt>
                <c:pt idx="6">
                  <c:v>Madrid</c:v>
                </c:pt>
                <c:pt idx="7">
                  <c:v>Barcelona</c:v>
                </c:pt>
                <c:pt idx="8">
                  <c:v>Bucharest</c:v>
                </c:pt>
                <c:pt idx="9">
                  <c:v>Lisbon</c:v>
                </c:pt>
                <c:pt idx="10">
                  <c:v>Stockholm</c:v>
                </c:pt>
                <c:pt idx="11">
                  <c:v>London</c:v>
                </c:pt>
                <c:pt idx="12">
                  <c:v>Prague</c:v>
                </c:pt>
                <c:pt idx="13">
                  <c:v>Sofia</c:v>
                </c:pt>
                <c:pt idx="14">
                  <c:v>Paris</c:v>
                </c:pt>
                <c:pt idx="15">
                  <c:v>Brussels</c:v>
                </c:pt>
                <c:pt idx="16">
                  <c:v>Amsterdam</c:v>
                </c:pt>
                <c:pt idx="17">
                  <c:v>Bremen</c:v>
                </c:pt>
                <c:pt idx="18">
                  <c:v>Munich</c:v>
                </c:pt>
                <c:pt idx="19">
                  <c:v>AGGREGATED</c:v>
                </c:pt>
              </c:strCache>
            </c:strRef>
          </c:cat>
          <c:val>
            <c:numRef>
              <c:f>(Aggregated!$L$220:$L$238,Aggregated!$L$241)</c:f>
              <c:numCache>
                <c:formatCode>General</c:formatCode>
                <c:ptCount val="20"/>
                <c:pt idx="0">
                  <c:v>0</c:v>
                </c:pt>
                <c:pt idx="1">
                  <c:v>3.2873109796186721E-3</c:v>
                </c:pt>
                <c:pt idx="2">
                  <c:v>0</c:v>
                </c:pt>
                <c:pt idx="3">
                  <c:v>2.53016738030362E-3</c:v>
                </c:pt>
                <c:pt idx="4">
                  <c:v>0</c:v>
                </c:pt>
                <c:pt idx="5">
                  <c:v>0</c:v>
                </c:pt>
                <c:pt idx="6">
                  <c:v>0.31013306038894572</c:v>
                </c:pt>
                <c:pt idx="7">
                  <c:v>4.2797095911348872E-2</c:v>
                </c:pt>
                <c:pt idx="8">
                  <c:v>5.129849310676499E-3</c:v>
                </c:pt>
                <c:pt idx="9">
                  <c:v>7.1128354348528938E-3</c:v>
                </c:pt>
                <c:pt idx="10">
                  <c:v>0</c:v>
                </c:pt>
                <c:pt idx="11">
                  <c:v>0</c:v>
                </c:pt>
                <c:pt idx="12">
                  <c:v>0</c:v>
                </c:pt>
                <c:pt idx="13">
                  <c:v>0</c:v>
                </c:pt>
                <c:pt idx="14">
                  <c:v>6.8090374497059734E-3</c:v>
                </c:pt>
                <c:pt idx="15">
                  <c:v>6.8090374497059734E-3</c:v>
                </c:pt>
                <c:pt idx="16">
                  <c:v>3.5569105691056909E-3</c:v>
                </c:pt>
                <c:pt idx="17">
                  <c:v>0</c:v>
                </c:pt>
                <c:pt idx="18">
                  <c:v>0</c:v>
                </c:pt>
                <c:pt idx="19">
                  <c:v>3.8327255799518969E-2</c:v>
                </c:pt>
              </c:numCache>
            </c:numRef>
          </c:val>
          <c:extLst>
            <c:ext xmlns:c16="http://schemas.microsoft.com/office/drawing/2014/chart" uri="{C3380CC4-5D6E-409C-BE32-E72D297353CC}">
              <c16:uniqueId val="{00000000-8318-479A-84DE-CADE9ED1EB0A}"/>
            </c:ext>
          </c:extLst>
        </c:ser>
        <c:ser>
          <c:idx val="1"/>
          <c:order val="1"/>
          <c:tx>
            <c:strRef>
              <c:f>Aggregated!$M$219</c:f>
              <c:strCache>
                <c:ptCount val="1"/>
                <c:pt idx="0">
                  <c:v>LGV Euro 1</c:v>
                </c:pt>
              </c:strCache>
            </c:strRef>
          </c:tx>
          <c:spPr>
            <a:solidFill>
              <a:schemeClr val="accent2"/>
            </a:solidFill>
            <a:ln>
              <a:noFill/>
            </a:ln>
            <a:effectLst/>
          </c:spPr>
          <c:invertIfNegative val="0"/>
          <c:cat>
            <c:strRef>
              <c:f>(Aggregated!$K$220:$K$238,Aggregated!$K$241)</c:f>
              <c:strCache>
                <c:ptCount val="20"/>
                <c:pt idx="0">
                  <c:v>Rotterdam</c:v>
                </c:pt>
                <c:pt idx="1">
                  <c:v>Budapest</c:v>
                </c:pt>
                <c:pt idx="2">
                  <c:v>Milan</c:v>
                </c:pt>
                <c:pt idx="3">
                  <c:v>Rome</c:v>
                </c:pt>
                <c:pt idx="4">
                  <c:v>Hamburg</c:v>
                </c:pt>
                <c:pt idx="5">
                  <c:v>Berlin</c:v>
                </c:pt>
                <c:pt idx="6">
                  <c:v>Madrid</c:v>
                </c:pt>
                <c:pt idx="7">
                  <c:v>Barcelona</c:v>
                </c:pt>
                <c:pt idx="8">
                  <c:v>Bucharest</c:v>
                </c:pt>
                <c:pt idx="9">
                  <c:v>Lisbon</c:v>
                </c:pt>
                <c:pt idx="10">
                  <c:v>Stockholm</c:v>
                </c:pt>
                <c:pt idx="11">
                  <c:v>London</c:v>
                </c:pt>
                <c:pt idx="12">
                  <c:v>Prague</c:v>
                </c:pt>
                <c:pt idx="13">
                  <c:v>Sofia</c:v>
                </c:pt>
                <c:pt idx="14">
                  <c:v>Paris</c:v>
                </c:pt>
                <c:pt idx="15">
                  <c:v>Brussels</c:v>
                </c:pt>
                <c:pt idx="16">
                  <c:v>Amsterdam</c:v>
                </c:pt>
                <c:pt idx="17">
                  <c:v>Bremen</c:v>
                </c:pt>
                <c:pt idx="18">
                  <c:v>Munich</c:v>
                </c:pt>
                <c:pt idx="19">
                  <c:v>AGGREGATED</c:v>
                </c:pt>
              </c:strCache>
            </c:strRef>
          </c:cat>
          <c:val>
            <c:numRef>
              <c:f>(Aggregated!$M$220:$M$238,Aggregated!$M$241)</c:f>
              <c:numCache>
                <c:formatCode>General</c:formatCode>
                <c:ptCount val="20"/>
                <c:pt idx="0">
                  <c:v>0</c:v>
                </c:pt>
                <c:pt idx="1">
                  <c:v>0</c:v>
                </c:pt>
                <c:pt idx="2">
                  <c:v>0</c:v>
                </c:pt>
                <c:pt idx="3">
                  <c:v>0</c:v>
                </c:pt>
                <c:pt idx="4">
                  <c:v>0</c:v>
                </c:pt>
                <c:pt idx="5">
                  <c:v>0</c:v>
                </c:pt>
                <c:pt idx="6">
                  <c:v>0</c:v>
                </c:pt>
                <c:pt idx="7">
                  <c:v>7.9862437905999242E-2</c:v>
                </c:pt>
                <c:pt idx="8">
                  <c:v>0</c:v>
                </c:pt>
                <c:pt idx="9">
                  <c:v>8.4060782411897825E-3</c:v>
                </c:pt>
                <c:pt idx="10">
                  <c:v>0</c:v>
                </c:pt>
                <c:pt idx="11">
                  <c:v>0</c:v>
                </c:pt>
                <c:pt idx="12">
                  <c:v>1.8241167434715821E-2</c:v>
                </c:pt>
                <c:pt idx="13">
                  <c:v>1.4862981885740827E-2</c:v>
                </c:pt>
                <c:pt idx="14">
                  <c:v>0</c:v>
                </c:pt>
                <c:pt idx="15">
                  <c:v>0</c:v>
                </c:pt>
                <c:pt idx="16">
                  <c:v>0</c:v>
                </c:pt>
                <c:pt idx="17">
                  <c:v>0</c:v>
                </c:pt>
                <c:pt idx="18">
                  <c:v>0</c:v>
                </c:pt>
                <c:pt idx="19">
                  <c:v>9.3568158895181944E-3</c:v>
                </c:pt>
              </c:numCache>
            </c:numRef>
          </c:val>
          <c:extLst>
            <c:ext xmlns:c16="http://schemas.microsoft.com/office/drawing/2014/chart" uri="{C3380CC4-5D6E-409C-BE32-E72D297353CC}">
              <c16:uniqueId val="{00000001-8318-479A-84DE-CADE9ED1EB0A}"/>
            </c:ext>
          </c:extLst>
        </c:ser>
        <c:ser>
          <c:idx val="2"/>
          <c:order val="2"/>
          <c:tx>
            <c:strRef>
              <c:f>Aggregated!$N$219</c:f>
              <c:strCache>
                <c:ptCount val="1"/>
                <c:pt idx="0">
                  <c:v>LGV Euro 2</c:v>
                </c:pt>
              </c:strCache>
            </c:strRef>
          </c:tx>
          <c:spPr>
            <a:solidFill>
              <a:schemeClr val="accent3"/>
            </a:solidFill>
            <a:ln>
              <a:noFill/>
            </a:ln>
            <a:effectLst/>
          </c:spPr>
          <c:invertIfNegative val="0"/>
          <c:cat>
            <c:strRef>
              <c:f>(Aggregated!$K$220:$K$238,Aggregated!$K$241)</c:f>
              <c:strCache>
                <c:ptCount val="20"/>
                <c:pt idx="0">
                  <c:v>Rotterdam</c:v>
                </c:pt>
                <c:pt idx="1">
                  <c:v>Budapest</c:v>
                </c:pt>
                <c:pt idx="2">
                  <c:v>Milan</c:v>
                </c:pt>
                <c:pt idx="3">
                  <c:v>Rome</c:v>
                </c:pt>
                <c:pt idx="4">
                  <c:v>Hamburg</c:v>
                </c:pt>
                <c:pt idx="5">
                  <c:v>Berlin</c:v>
                </c:pt>
                <c:pt idx="6">
                  <c:v>Madrid</c:v>
                </c:pt>
                <c:pt idx="7">
                  <c:v>Barcelona</c:v>
                </c:pt>
                <c:pt idx="8">
                  <c:v>Bucharest</c:v>
                </c:pt>
                <c:pt idx="9">
                  <c:v>Lisbon</c:v>
                </c:pt>
                <c:pt idx="10">
                  <c:v>Stockholm</c:v>
                </c:pt>
                <c:pt idx="11">
                  <c:v>London</c:v>
                </c:pt>
                <c:pt idx="12">
                  <c:v>Prague</c:v>
                </c:pt>
                <c:pt idx="13">
                  <c:v>Sofia</c:v>
                </c:pt>
                <c:pt idx="14">
                  <c:v>Paris</c:v>
                </c:pt>
                <c:pt idx="15">
                  <c:v>Brussels</c:v>
                </c:pt>
                <c:pt idx="16">
                  <c:v>Amsterdam</c:v>
                </c:pt>
                <c:pt idx="17">
                  <c:v>Bremen</c:v>
                </c:pt>
                <c:pt idx="18">
                  <c:v>Munich</c:v>
                </c:pt>
                <c:pt idx="19">
                  <c:v>AGGREGATED</c:v>
                </c:pt>
              </c:strCache>
            </c:strRef>
          </c:cat>
          <c:val>
            <c:numRef>
              <c:f>(Aggregated!$N$220:$N$238,Aggregated!$N$241)</c:f>
              <c:numCache>
                <c:formatCode>General</c:formatCode>
                <c:ptCount val="20"/>
                <c:pt idx="0">
                  <c:v>5.8252427184466021E-3</c:v>
                </c:pt>
                <c:pt idx="1">
                  <c:v>4.3830813061582295E-4</c:v>
                </c:pt>
                <c:pt idx="2">
                  <c:v>7.91295746785361E-3</c:v>
                </c:pt>
                <c:pt idx="3">
                  <c:v>9.7314130011677698E-4</c:v>
                </c:pt>
                <c:pt idx="4">
                  <c:v>0</c:v>
                </c:pt>
                <c:pt idx="5">
                  <c:v>0</c:v>
                </c:pt>
                <c:pt idx="6">
                  <c:v>4.0941658137154556E-3</c:v>
                </c:pt>
                <c:pt idx="7">
                  <c:v>3.4390523500191059E-3</c:v>
                </c:pt>
                <c:pt idx="8">
                  <c:v>0</c:v>
                </c:pt>
                <c:pt idx="9">
                  <c:v>1.1315874555447785E-2</c:v>
                </c:pt>
                <c:pt idx="10">
                  <c:v>0</c:v>
                </c:pt>
                <c:pt idx="11">
                  <c:v>0</c:v>
                </c:pt>
                <c:pt idx="12">
                  <c:v>0</c:v>
                </c:pt>
                <c:pt idx="13">
                  <c:v>3.2745006967022761E-2</c:v>
                </c:pt>
                <c:pt idx="14">
                  <c:v>0</c:v>
                </c:pt>
                <c:pt idx="15">
                  <c:v>0</c:v>
                </c:pt>
                <c:pt idx="16">
                  <c:v>5.08130081300813E-3</c:v>
                </c:pt>
                <c:pt idx="17">
                  <c:v>0</c:v>
                </c:pt>
                <c:pt idx="18">
                  <c:v>0</c:v>
                </c:pt>
                <c:pt idx="19">
                  <c:v>4.5930638528978197E-3</c:v>
                </c:pt>
              </c:numCache>
            </c:numRef>
          </c:val>
          <c:extLst>
            <c:ext xmlns:c16="http://schemas.microsoft.com/office/drawing/2014/chart" uri="{C3380CC4-5D6E-409C-BE32-E72D297353CC}">
              <c16:uniqueId val="{00000002-8318-479A-84DE-CADE9ED1EB0A}"/>
            </c:ext>
          </c:extLst>
        </c:ser>
        <c:ser>
          <c:idx val="3"/>
          <c:order val="3"/>
          <c:tx>
            <c:strRef>
              <c:f>Aggregated!$O$219</c:f>
              <c:strCache>
                <c:ptCount val="1"/>
                <c:pt idx="0">
                  <c:v>LGV Euro 3</c:v>
                </c:pt>
              </c:strCache>
            </c:strRef>
          </c:tx>
          <c:spPr>
            <a:solidFill>
              <a:schemeClr val="accent4"/>
            </a:solidFill>
            <a:ln>
              <a:noFill/>
            </a:ln>
            <a:effectLst/>
          </c:spPr>
          <c:invertIfNegative val="0"/>
          <c:cat>
            <c:strRef>
              <c:f>(Aggregated!$K$220:$K$238,Aggregated!$K$241)</c:f>
              <c:strCache>
                <c:ptCount val="20"/>
                <c:pt idx="0">
                  <c:v>Rotterdam</c:v>
                </c:pt>
                <c:pt idx="1">
                  <c:v>Budapest</c:v>
                </c:pt>
                <c:pt idx="2">
                  <c:v>Milan</c:v>
                </c:pt>
                <c:pt idx="3">
                  <c:v>Rome</c:v>
                </c:pt>
                <c:pt idx="4">
                  <c:v>Hamburg</c:v>
                </c:pt>
                <c:pt idx="5">
                  <c:v>Berlin</c:v>
                </c:pt>
                <c:pt idx="6">
                  <c:v>Madrid</c:v>
                </c:pt>
                <c:pt idx="7">
                  <c:v>Barcelona</c:v>
                </c:pt>
                <c:pt idx="8">
                  <c:v>Bucharest</c:v>
                </c:pt>
                <c:pt idx="9">
                  <c:v>Lisbon</c:v>
                </c:pt>
                <c:pt idx="10">
                  <c:v>Stockholm</c:v>
                </c:pt>
                <c:pt idx="11">
                  <c:v>London</c:v>
                </c:pt>
                <c:pt idx="12">
                  <c:v>Prague</c:v>
                </c:pt>
                <c:pt idx="13">
                  <c:v>Sofia</c:v>
                </c:pt>
                <c:pt idx="14">
                  <c:v>Paris</c:v>
                </c:pt>
                <c:pt idx="15">
                  <c:v>Brussels</c:v>
                </c:pt>
                <c:pt idx="16">
                  <c:v>Amsterdam</c:v>
                </c:pt>
                <c:pt idx="17">
                  <c:v>Bremen</c:v>
                </c:pt>
                <c:pt idx="18">
                  <c:v>Munich</c:v>
                </c:pt>
                <c:pt idx="19">
                  <c:v>AGGREGATED</c:v>
                </c:pt>
              </c:strCache>
            </c:strRef>
          </c:cat>
          <c:val>
            <c:numRef>
              <c:f>(Aggregated!$O$220:$O$238,Aggregated!$O$241)</c:f>
              <c:numCache>
                <c:formatCode>General</c:formatCode>
                <c:ptCount val="20"/>
                <c:pt idx="0">
                  <c:v>0</c:v>
                </c:pt>
                <c:pt idx="1">
                  <c:v>4.6679815910585142E-2</c:v>
                </c:pt>
                <c:pt idx="2">
                  <c:v>0</c:v>
                </c:pt>
                <c:pt idx="3">
                  <c:v>6.2281043207473722E-3</c:v>
                </c:pt>
                <c:pt idx="4">
                  <c:v>4.8010973936899867E-3</c:v>
                </c:pt>
                <c:pt idx="5">
                  <c:v>0</c:v>
                </c:pt>
                <c:pt idx="6">
                  <c:v>8.042111419798216E-2</c:v>
                </c:pt>
                <c:pt idx="7">
                  <c:v>7.6423385555980129E-4</c:v>
                </c:pt>
                <c:pt idx="8">
                  <c:v>1.4427701186277652E-2</c:v>
                </c:pt>
                <c:pt idx="9">
                  <c:v>5.7549304881991593E-2</c:v>
                </c:pt>
                <c:pt idx="10">
                  <c:v>1.3377926421404682E-2</c:v>
                </c:pt>
                <c:pt idx="11">
                  <c:v>4.0915915915915917E-2</c:v>
                </c:pt>
                <c:pt idx="12">
                  <c:v>4.5122887864823345E-2</c:v>
                </c:pt>
                <c:pt idx="13">
                  <c:v>0.10380863910822109</c:v>
                </c:pt>
                <c:pt idx="14">
                  <c:v>0</c:v>
                </c:pt>
                <c:pt idx="15">
                  <c:v>0</c:v>
                </c:pt>
                <c:pt idx="16">
                  <c:v>0</c:v>
                </c:pt>
                <c:pt idx="17">
                  <c:v>0</c:v>
                </c:pt>
                <c:pt idx="18">
                  <c:v>2.9880478087649402E-3</c:v>
                </c:pt>
                <c:pt idx="19">
                  <c:v>2.8535960896888819E-2</c:v>
                </c:pt>
              </c:numCache>
            </c:numRef>
          </c:val>
          <c:extLst>
            <c:ext xmlns:c16="http://schemas.microsoft.com/office/drawing/2014/chart" uri="{C3380CC4-5D6E-409C-BE32-E72D297353CC}">
              <c16:uniqueId val="{00000003-8318-479A-84DE-CADE9ED1EB0A}"/>
            </c:ext>
          </c:extLst>
        </c:ser>
        <c:ser>
          <c:idx val="4"/>
          <c:order val="4"/>
          <c:tx>
            <c:strRef>
              <c:f>Aggregated!$P$219</c:f>
              <c:strCache>
                <c:ptCount val="1"/>
                <c:pt idx="0">
                  <c:v>LGV Euro 4</c:v>
                </c:pt>
              </c:strCache>
            </c:strRef>
          </c:tx>
          <c:spPr>
            <a:solidFill>
              <a:schemeClr val="accent5"/>
            </a:solidFill>
            <a:ln>
              <a:noFill/>
            </a:ln>
            <a:effectLst/>
          </c:spPr>
          <c:invertIfNegative val="0"/>
          <c:cat>
            <c:strRef>
              <c:f>(Aggregated!$K$220:$K$238,Aggregated!$K$241)</c:f>
              <c:strCache>
                <c:ptCount val="20"/>
                <c:pt idx="0">
                  <c:v>Rotterdam</c:v>
                </c:pt>
                <c:pt idx="1">
                  <c:v>Budapest</c:v>
                </c:pt>
                <c:pt idx="2">
                  <c:v>Milan</c:v>
                </c:pt>
                <c:pt idx="3">
                  <c:v>Rome</c:v>
                </c:pt>
                <c:pt idx="4">
                  <c:v>Hamburg</c:v>
                </c:pt>
                <c:pt idx="5">
                  <c:v>Berlin</c:v>
                </c:pt>
                <c:pt idx="6">
                  <c:v>Madrid</c:v>
                </c:pt>
                <c:pt idx="7">
                  <c:v>Barcelona</c:v>
                </c:pt>
                <c:pt idx="8">
                  <c:v>Bucharest</c:v>
                </c:pt>
                <c:pt idx="9">
                  <c:v>Lisbon</c:v>
                </c:pt>
                <c:pt idx="10">
                  <c:v>Stockholm</c:v>
                </c:pt>
                <c:pt idx="11">
                  <c:v>London</c:v>
                </c:pt>
                <c:pt idx="12">
                  <c:v>Prague</c:v>
                </c:pt>
                <c:pt idx="13">
                  <c:v>Sofia</c:v>
                </c:pt>
                <c:pt idx="14">
                  <c:v>Paris</c:v>
                </c:pt>
                <c:pt idx="15">
                  <c:v>Brussels</c:v>
                </c:pt>
                <c:pt idx="16">
                  <c:v>Amsterdam</c:v>
                </c:pt>
                <c:pt idx="17">
                  <c:v>Bremen</c:v>
                </c:pt>
                <c:pt idx="18">
                  <c:v>Munich</c:v>
                </c:pt>
                <c:pt idx="19">
                  <c:v>AGGREGATED</c:v>
                </c:pt>
              </c:strCache>
            </c:strRef>
          </c:cat>
          <c:val>
            <c:numRef>
              <c:f>(Aggregated!$P$220:$P$238,Aggregated!$P$241)</c:f>
              <c:numCache>
                <c:formatCode>General</c:formatCode>
                <c:ptCount val="20"/>
                <c:pt idx="0">
                  <c:v>2.3300970873786409E-2</c:v>
                </c:pt>
                <c:pt idx="1">
                  <c:v>9.3140477755862372E-2</c:v>
                </c:pt>
                <c:pt idx="2">
                  <c:v>0.11210023079459282</c:v>
                </c:pt>
                <c:pt idx="3">
                  <c:v>0.13156870377578825</c:v>
                </c:pt>
                <c:pt idx="4">
                  <c:v>0.13031550068587106</c:v>
                </c:pt>
                <c:pt idx="5">
                  <c:v>0.16119962511715089</c:v>
                </c:pt>
                <c:pt idx="6">
                  <c:v>0.1446117853487352</c:v>
                </c:pt>
                <c:pt idx="7">
                  <c:v>3.7829575850210163E-2</c:v>
                </c:pt>
                <c:pt idx="8">
                  <c:v>0.21128566848348829</c:v>
                </c:pt>
                <c:pt idx="9">
                  <c:v>0.19883608147429679</c:v>
                </c:pt>
                <c:pt idx="10">
                  <c:v>0</c:v>
                </c:pt>
                <c:pt idx="11">
                  <c:v>4.8423423423423421E-2</c:v>
                </c:pt>
                <c:pt idx="12">
                  <c:v>0.3632872503840246</c:v>
                </c:pt>
                <c:pt idx="13">
                  <c:v>0.28216442173711098</c:v>
                </c:pt>
                <c:pt idx="14">
                  <c:v>1.2999071494893221E-2</c:v>
                </c:pt>
                <c:pt idx="15">
                  <c:v>1.2999071494893221E-2</c:v>
                </c:pt>
                <c:pt idx="16">
                  <c:v>5.3353658536585365E-2</c:v>
                </c:pt>
                <c:pt idx="17">
                  <c:v>1.9503546099290781E-2</c:v>
                </c:pt>
                <c:pt idx="18">
                  <c:v>0.31573705179282868</c:v>
                </c:pt>
                <c:pt idx="19">
                  <c:v>0.13357126231670416</c:v>
                </c:pt>
              </c:numCache>
            </c:numRef>
          </c:val>
          <c:extLst>
            <c:ext xmlns:c16="http://schemas.microsoft.com/office/drawing/2014/chart" uri="{C3380CC4-5D6E-409C-BE32-E72D297353CC}">
              <c16:uniqueId val="{00000004-8318-479A-84DE-CADE9ED1EB0A}"/>
            </c:ext>
          </c:extLst>
        </c:ser>
        <c:ser>
          <c:idx val="5"/>
          <c:order val="5"/>
          <c:tx>
            <c:strRef>
              <c:f>Aggregated!$Q$219</c:f>
              <c:strCache>
                <c:ptCount val="1"/>
                <c:pt idx="0">
                  <c:v>LGV Euro 5</c:v>
                </c:pt>
              </c:strCache>
            </c:strRef>
          </c:tx>
          <c:spPr>
            <a:solidFill>
              <a:schemeClr val="accent6"/>
            </a:solidFill>
            <a:ln>
              <a:noFill/>
            </a:ln>
            <a:effectLst/>
          </c:spPr>
          <c:invertIfNegative val="0"/>
          <c:cat>
            <c:strRef>
              <c:f>(Aggregated!$K$220:$K$238,Aggregated!$K$241)</c:f>
              <c:strCache>
                <c:ptCount val="20"/>
                <c:pt idx="0">
                  <c:v>Rotterdam</c:v>
                </c:pt>
                <c:pt idx="1">
                  <c:v>Budapest</c:v>
                </c:pt>
                <c:pt idx="2">
                  <c:v>Milan</c:v>
                </c:pt>
                <c:pt idx="3">
                  <c:v>Rome</c:v>
                </c:pt>
                <c:pt idx="4">
                  <c:v>Hamburg</c:v>
                </c:pt>
                <c:pt idx="5">
                  <c:v>Berlin</c:v>
                </c:pt>
                <c:pt idx="6">
                  <c:v>Madrid</c:v>
                </c:pt>
                <c:pt idx="7">
                  <c:v>Barcelona</c:v>
                </c:pt>
                <c:pt idx="8">
                  <c:v>Bucharest</c:v>
                </c:pt>
                <c:pt idx="9">
                  <c:v>Lisbon</c:v>
                </c:pt>
                <c:pt idx="10">
                  <c:v>Stockholm</c:v>
                </c:pt>
                <c:pt idx="11">
                  <c:v>London</c:v>
                </c:pt>
                <c:pt idx="12">
                  <c:v>Prague</c:v>
                </c:pt>
                <c:pt idx="13">
                  <c:v>Sofia</c:v>
                </c:pt>
                <c:pt idx="14">
                  <c:v>Paris</c:v>
                </c:pt>
                <c:pt idx="15">
                  <c:v>Brussels</c:v>
                </c:pt>
                <c:pt idx="16">
                  <c:v>Amsterdam</c:v>
                </c:pt>
                <c:pt idx="17">
                  <c:v>Bremen</c:v>
                </c:pt>
                <c:pt idx="18">
                  <c:v>Munich</c:v>
                </c:pt>
                <c:pt idx="19">
                  <c:v>AGGREGATED</c:v>
                </c:pt>
              </c:strCache>
            </c:strRef>
          </c:cat>
          <c:val>
            <c:numRef>
              <c:f>(Aggregated!$Q$220:$Q$238,Aggregated!$Q$241)</c:f>
              <c:numCache>
                <c:formatCode>General</c:formatCode>
                <c:ptCount val="20"/>
                <c:pt idx="0">
                  <c:v>0.4045307443365696</c:v>
                </c:pt>
                <c:pt idx="1">
                  <c:v>0.30243261012491784</c:v>
                </c:pt>
                <c:pt idx="2">
                  <c:v>0.6490273656445763</c:v>
                </c:pt>
                <c:pt idx="3">
                  <c:v>0.42487349163098481</c:v>
                </c:pt>
                <c:pt idx="4">
                  <c:v>0.41563786008230452</c:v>
                </c:pt>
                <c:pt idx="5">
                  <c:v>0.39409559512652298</c:v>
                </c:pt>
                <c:pt idx="6">
                  <c:v>0.22459423892381927</c:v>
                </c:pt>
                <c:pt idx="7">
                  <c:v>0.54604508979747801</c:v>
                </c:pt>
                <c:pt idx="8">
                  <c:v>0.48893876242385381</c:v>
                </c:pt>
                <c:pt idx="9">
                  <c:v>0.43129647591335274</c:v>
                </c:pt>
                <c:pt idx="10">
                  <c:v>0.15384615384615385</c:v>
                </c:pt>
                <c:pt idx="11">
                  <c:v>0.33521021021021019</c:v>
                </c:pt>
                <c:pt idx="12">
                  <c:v>0.46159754224270355</c:v>
                </c:pt>
                <c:pt idx="13">
                  <c:v>0.29749187180678122</c:v>
                </c:pt>
                <c:pt idx="14">
                  <c:v>0.25812441968430827</c:v>
                </c:pt>
                <c:pt idx="15">
                  <c:v>0.25812441968430827</c:v>
                </c:pt>
                <c:pt idx="16">
                  <c:v>0.62957317073170727</c:v>
                </c:pt>
                <c:pt idx="17">
                  <c:v>0.74246453900709219</c:v>
                </c:pt>
                <c:pt idx="18">
                  <c:v>0.12051792828685259</c:v>
                </c:pt>
                <c:pt idx="19">
                  <c:v>0.4096206067189076</c:v>
                </c:pt>
              </c:numCache>
            </c:numRef>
          </c:val>
          <c:extLst>
            <c:ext xmlns:c16="http://schemas.microsoft.com/office/drawing/2014/chart" uri="{C3380CC4-5D6E-409C-BE32-E72D297353CC}">
              <c16:uniqueId val="{00000005-8318-479A-84DE-CADE9ED1EB0A}"/>
            </c:ext>
          </c:extLst>
        </c:ser>
        <c:ser>
          <c:idx val="6"/>
          <c:order val="6"/>
          <c:tx>
            <c:strRef>
              <c:f>Aggregated!$R$219</c:f>
              <c:strCache>
                <c:ptCount val="1"/>
                <c:pt idx="0">
                  <c:v>LGV Euro 6</c:v>
                </c:pt>
              </c:strCache>
            </c:strRef>
          </c:tx>
          <c:spPr>
            <a:solidFill>
              <a:schemeClr val="accent1">
                <a:lumMod val="60000"/>
              </a:schemeClr>
            </a:solidFill>
            <a:ln>
              <a:noFill/>
            </a:ln>
            <a:effectLst/>
          </c:spPr>
          <c:invertIfNegative val="0"/>
          <c:cat>
            <c:strRef>
              <c:f>(Aggregated!$K$220:$K$238,Aggregated!$K$241)</c:f>
              <c:strCache>
                <c:ptCount val="20"/>
                <c:pt idx="0">
                  <c:v>Rotterdam</c:v>
                </c:pt>
                <c:pt idx="1">
                  <c:v>Budapest</c:v>
                </c:pt>
                <c:pt idx="2">
                  <c:v>Milan</c:v>
                </c:pt>
                <c:pt idx="3">
                  <c:v>Rome</c:v>
                </c:pt>
                <c:pt idx="4">
                  <c:v>Hamburg</c:v>
                </c:pt>
                <c:pt idx="5">
                  <c:v>Berlin</c:v>
                </c:pt>
                <c:pt idx="6">
                  <c:v>Madrid</c:v>
                </c:pt>
                <c:pt idx="7">
                  <c:v>Barcelona</c:v>
                </c:pt>
                <c:pt idx="8">
                  <c:v>Bucharest</c:v>
                </c:pt>
                <c:pt idx="9">
                  <c:v>Lisbon</c:v>
                </c:pt>
                <c:pt idx="10">
                  <c:v>Stockholm</c:v>
                </c:pt>
                <c:pt idx="11">
                  <c:v>London</c:v>
                </c:pt>
                <c:pt idx="12">
                  <c:v>Prague</c:v>
                </c:pt>
                <c:pt idx="13">
                  <c:v>Sofia</c:v>
                </c:pt>
                <c:pt idx="14">
                  <c:v>Paris</c:v>
                </c:pt>
                <c:pt idx="15">
                  <c:v>Brussels</c:v>
                </c:pt>
                <c:pt idx="16">
                  <c:v>Amsterdam</c:v>
                </c:pt>
                <c:pt idx="17">
                  <c:v>Bremen</c:v>
                </c:pt>
                <c:pt idx="18">
                  <c:v>Munich</c:v>
                </c:pt>
                <c:pt idx="19">
                  <c:v>AGGREGATED</c:v>
                </c:pt>
              </c:strCache>
            </c:strRef>
          </c:cat>
          <c:val>
            <c:numRef>
              <c:f>(Aggregated!$R$220:$R$238,Aggregated!$R$241)</c:f>
              <c:numCache>
                <c:formatCode>General</c:formatCode>
                <c:ptCount val="20"/>
                <c:pt idx="0">
                  <c:v>0.56634304207119746</c:v>
                </c:pt>
                <c:pt idx="1">
                  <c:v>0.55402147709840022</c:v>
                </c:pt>
                <c:pt idx="2">
                  <c:v>0.23095944609297725</c:v>
                </c:pt>
                <c:pt idx="3">
                  <c:v>0.43382639159205916</c:v>
                </c:pt>
                <c:pt idx="4">
                  <c:v>0.44924554183813442</c:v>
                </c:pt>
                <c:pt idx="5">
                  <c:v>0.44470477975632616</c:v>
                </c:pt>
                <c:pt idx="6">
                  <c:v>0.23614563532680216</c:v>
                </c:pt>
                <c:pt idx="7">
                  <c:v>0.28926251432938477</c:v>
                </c:pt>
                <c:pt idx="8">
                  <c:v>0.28021801859570378</c:v>
                </c:pt>
                <c:pt idx="9">
                  <c:v>0.28548334949886839</c:v>
                </c:pt>
                <c:pt idx="10">
                  <c:v>0.83277591973244147</c:v>
                </c:pt>
                <c:pt idx="11">
                  <c:v>0.5754504504504504</c:v>
                </c:pt>
                <c:pt idx="12">
                  <c:v>0.11175115207373272</c:v>
                </c:pt>
                <c:pt idx="13">
                  <c:v>0.2689270784951231</c:v>
                </c:pt>
                <c:pt idx="14">
                  <c:v>0.72206747137109251</c:v>
                </c:pt>
                <c:pt idx="15">
                  <c:v>0.72206747137109251</c:v>
                </c:pt>
                <c:pt idx="16">
                  <c:v>0.30843495934959347</c:v>
                </c:pt>
                <c:pt idx="17">
                  <c:v>0.23803191489361702</c:v>
                </c:pt>
                <c:pt idx="18">
                  <c:v>0.56075697211155373</c:v>
                </c:pt>
                <c:pt idx="19">
                  <c:v>0.37599503452556443</c:v>
                </c:pt>
              </c:numCache>
            </c:numRef>
          </c:val>
          <c:extLst>
            <c:ext xmlns:c16="http://schemas.microsoft.com/office/drawing/2014/chart" uri="{C3380CC4-5D6E-409C-BE32-E72D297353CC}">
              <c16:uniqueId val="{00000006-8318-479A-84DE-CADE9ED1EB0A}"/>
            </c:ext>
          </c:extLst>
        </c:ser>
        <c:dLbls>
          <c:showLegendKey val="0"/>
          <c:showVal val="0"/>
          <c:showCatName val="0"/>
          <c:showSerName val="0"/>
          <c:showPercent val="0"/>
          <c:showBubbleSize val="0"/>
        </c:dLbls>
        <c:gapWidth val="55"/>
        <c:overlap val="100"/>
        <c:axId val="1220804207"/>
        <c:axId val="1220798383"/>
      </c:barChart>
      <c:catAx>
        <c:axId val="12208042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cs-CZ"/>
          </a:p>
        </c:txPr>
        <c:crossAx val="1220798383"/>
        <c:crosses val="autoZero"/>
        <c:auto val="1"/>
        <c:lblAlgn val="ctr"/>
        <c:lblOffset val="100"/>
        <c:noMultiLvlLbl val="0"/>
      </c:catAx>
      <c:valAx>
        <c:axId val="1220798383"/>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cs-CZ"/>
          </a:p>
        </c:txPr>
        <c:crossAx val="12208042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cs-CZ"/>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cs-CZ"/>
    </a:p>
  </c:txPr>
  <c:printSettings>
    <c:headerFooter/>
    <c:pageMargins b="0.75" l="0.7" r="0.7" t="0.75" header="0.3" footer="0.3"/>
    <c:pageSetup/>
  </c:printSettings>
</c:chartSpace>
</file>

<file path=xl/charts/chart5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0"/>
          <c:order val="0"/>
          <c:tx>
            <c:strRef>
              <c:f>Aggregated!$M$246</c:f>
              <c:strCache>
                <c:ptCount val="1"/>
                <c:pt idx="0">
                  <c:v>HGV Euro 0</c:v>
                </c:pt>
              </c:strCache>
            </c:strRef>
          </c:tx>
          <c:spPr>
            <a:solidFill>
              <a:schemeClr val="accent1"/>
            </a:solidFill>
            <a:ln>
              <a:noFill/>
            </a:ln>
            <a:effectLst/>
          </c:spPr>
          <c:invertIfNegative val="0"/>
          <c:cat>
            <c:strRef>
              <c:f>(Aggregated!$L$247:$L$265,Aggregated!$L$268)</c:f>
              <c:strCache>
                <c:ptCount val="20"/>
                <c:pt idx="0">
                  <c:v>Rotterdam</c:v>
                </c:pt>
                <c:pt idx="1">
                  <c:v>Budapest</c:v>
                </c:pt>
                <c:pt idx="2">
                  <c:v>Milan</c:v>
                </c:pt>
                <c:pt idx="3">
                  <c:v>Rome</c:v>
                </c:pt>
                <c:pt idx="4">
                  <c:v>Hamburg</c:v>
                </c:pt>
                <c:pt idx="5">
                  <c:v>Berlin</c:v>
                </c:pt>
                <c:pt idx="6">
                  <c:v>Madrid</c:v>
                </c:pt>
                <c:pt idx="7">
                  <c:v>Barcelona</c:v>
                </c:pt>
                <c:pt idx="8">
                  <c:v>Bucharest</c:v>
                </c:pt>
                <c:pt idx="9">
                  <c:v>Lisbon</c:v>
                </c:pt>
                <c:pt idx="10">
                  <c:v>Stockholm</c:v>
                </c:pt>
                <c:pt idx="11">
                  <c:v>London</c:v>
                </c:pt>
                <c:pt idx="12">
                  <c:v>Prague</c:v>
                </c:pt>
                <c:pt idx="13">
                  <c:v>Sofia</c:v>
                </c:pt>
                <c:pt idx="14">
                  <c:v>Paris</c:v>
                </c:pt>
                <c:pt idx="15">
                  <c:v>Brussels</c:v>
                </c:pt>
                <c:pt idx="16">
                  <c:v>Amsterdam</c:v>
                </c:pt>
                <c:pt idx="17">
                  <c:v>Bremen</c:v>
                </c:pt>
                <c:pt idx="18">
                  <c:v>Munich</c:v>
                </c:pt>
                <c:pt idx="19">
                  <c:v>AGGREGATED</c:v>
                </c:pt>
              </c:strCache>
            </c:strRef>
          </c:cat>
          <c:val>
            <c:numRef>
              <c:f>(Aggregated!$M$247:$M$265,Aggregated!$M$268)</c:f>
              <c:numCache>
                <c:formatCode>General</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numCache>
            </c:numRef>
          </c:val>
          <c:extLst>
            <c:ext xmlns:c16="http://schemas.microsoft.com/office/drawing/2014/chart" uri="{C3380CC4-5D6E-409C-BE32-E72D297353CC}">
              <c16:uniqueId val="{00000000-6E60-4759-B65E-9323E5AC2FCB}"/>
            </c:ext>
          </c:extLst>
        </c:ser>
        <c:ser>
          <c:idx val="1"/>
          <c:order val="1"/>
          <c:tx>
            <c:strRef>
              <c:f>Aggregated!$N$246</c:f>
              <c:strCache>
                <c:ptCount val="1"/>
                <c:pt idx="0">
                  <c:v>HGV Euro 1</c:v>
                </c:pt>
              </c:strCache>
            </c:strRef>
          </c:tx>
          <c:spPr>
            <a:solidFill>
              <a:schemeClr val="accent2"/>
            </a:solidFill>
            <a:ln>
              <a:noFill/>
            </a:ln>
            <a:effectLst/>
          </c:spPr>
          <c:invertIfNegative val="0"/>
          <c:cat>
            <c:strRef>
              <c:f>(Aggregated!$L$247:$L$265,Aggregated!$L$268)</c:f>
              <c:strCache>
                <c:ptCount val="20"/>
                <c:pt idx="0">
                  <c:v>Rotterdam</c:v>
                </c:pt>
                <c:pt idx="1">
                  <c:v>Budapest</c:v>
                </c:pt>
                <c:pt idx="2">
                  <c:v>Milan</c:v>
                </c:pt>
                <c:pt idx="3">
                  <c:v>Rome</c:v>
                </c:pt>
                <c:pt idx="4">
                  <c:v>Hamburg</c:v>
                </c:pt>
                <c:pt idx="5">
                  <c:v>Berlin</c:v>
                </c:pt>
                <c:pt idx="6">
                  <c:v>Madrid</c:v>
                </c:pt>
                <c:pt idx="7">
                  <c:v>Barcelona</c:v>
                </c:pt>
                <c:pt idx="8">
                  <c:v>Bucharest</c:v>
                </c:pt>
                <c:pt idx="9">
                  <c:v>Lisbon</c:v>
                </c:pt>
                <c:pt idx="10">
                  <c:v>Stockholm</c:v>
                </c:pt>
                <c:pt idx="11">
                  <c:v>London</c:v>
                </c:pt>
                <c:pt idx="12">
                  <c:v>Prague</c:v>
                </c:pt>
                <c:pt idx="13">
                  <c:v>Sofia</c:v>
                </c:pt>
                <c:pt idx="14">
                  <c:v>Paris</c:v>
                </c:pt>
                <c:pt idx="15">
                  <c:v>Brussels</c:v>
                </c:pt>
                <c:pt idx="16">
                  <c:v>Amsterdam</c:v>
                </c:pt>
                <c:pt idx="17">
                  <c:v>Bremen</c:v>
                </c:pt>
                <c:pt idx="18">
                  <c:v>Munich</c:v>
                </c:pt>
                <c:pt idx="19">
                  <c:v>AGGREGATED</c:v>
                </c:pt>
              </c:strCache>
            </c:strRef>
          </c:cat>
          <c:val>
            <c:numRef>
              <c:f>(Aggregated!$N$247:$N$265,Aggregated!$N$268)</c:f>
              <c:numCache>
                <c:formatCode>General</c:formatCode>
                <c:ptCount val="20"/>
                <c:pt idx="0">
                  <c:v>0</c:v>
                </c:pt>
                <c:pt idx="1">
                  <c:v>0</c:v>
                </c:pt>
                <c:pt idx="2">
                  <c:v>0</c:v>
                </c:pt>
                <c:pt idx="3">
                  <c:v>1.4736842105263158E-2</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1.3151302605210421E-3</c:v>
                </c:pt>
              </c:numCache>
            </c:numRef>
          </c:val>
          <c:extLst>
            <c:ext xmlns:c16="http://schemas.microsoft.com/office/drawing/2014/chart" uri="{C3380CC4-5D6E-409C-BE32-E72D297353CC}">
              <c16:uniqueId val="{00000001-6E60-4759-B65E-9323E5AC2FCB}"/>
            </c:ext>
          </c:extLst>
        </c:ser>
        <c:ser>
          <c:idx val="2"/>
          <c:order val="2"/>
          <c:tx>
            <c:strRef>
              <c:f>Aggregated!$O$246</c:f>
              <c:strCache>
                <c:ptCount val="1"/>
                <c:pt idx="0">
                  <c:v>HGV Euro 2</c:v>
                </c:pt>
              </c:strCache>
            </c:strRef>
          </c:tx>
          <c:spPr>
            <a:solidFill>
              <a:schemeClr val="accent3"/>
            </a:solidFill>
            <a:ln>
              <a:noFill/>
            </a:ln>
            <a:effectLst/>
          </c:spPr>
          <c:invertIfNegative val="0"/>
          <c:cat>
            <c:strRef>
              <c:f>(Aggregated!$L$247:$L$265,Aggregated!$L$268)</c:f>
              <c:strCache>
                <c:ptCount val="20"/>
                <c:pt idx="0">
                  <c:v>Rotterdam</c:v>
                </c:pt>
                <c:pt idx="1">
                  <c:v>Budapest</c:v>
                </c:pt>
                <c:pt idx="2">
                  <c:v>Milan</c:v>
                </c:pt>
                <c:pt idx="3">
                  <c:v>Rome</c:v>
                </c:pt>
                <c:pt idx="4">
                  <c:v>Hamburg</c:v>
                </c:pt>
                <c:pt idx="5">
                  <c:v>Berlin</c:v>
                </c:pt>
                <c:pt idx="6">
                  <c:v>Madrid</c:v>
                </c:pt>
                <c:pt idx="7">
                  <c:v>Barcelona</c:v>
                </c:pt>
                <c:pt idx="8">
                  <c:v>Bucharest</c:v>
                </c:pt>
                <c:pt idx="9">
                  <c:v>Lisbon</c:v>
                </c:pt>
                <c:pt idx="10">
                  <c:v>Stockholm</c:v>
                </c:pt>
                <c:pt idx="11">
                  <c:v>London</c:v>
                </c:pt>
                <c:pt idx="12">
                  <c:v>Prague</c:v>
                </c:pt>
                <c:pt idx="13">
                  <c:v>Sofia</c:v>
                </c:pt>
                <c:pt idx="14">
                  <c:v>Paris</c:v>
                </c:pt>
                <c:pt idx="15">
                  <c:v>Brussels</c:v>
                </c:pt>
                <c:pt idx="16">
                  <c:v>Amsterdam</c:v>
                </c:pt>
                <c:pt idx="17">
                  <c:v>Bremen</c:v>
                </c:pt>
                <c:pt idx="18">
                  <c:v>Munich</c:v>
                </c:pt>
                <c:pt idx="19">
                  <c:v>AGGREGATED</c:v>
                </c:pt>
              </c:strCache>
            </c:strRef>
          </c:cat>
          <c:val>
            <c:numRef>
              <c:f>(Aggregated!$O$247:$O$265,Aggregated!$O$268)</c:f>
              <c:numCache>
                <c:formatCode>General</c:formatCode>
                <c:ptCount val="20"/>
                <c:pt idx="0">
                  <c:v>0</c:v>
                </c:pt>
                <c:pt idx="1">
                  <c:v>0</c:v>
                </c:pt>
                <c:pt idx="2">
                  <c:v>0</c:v>
                </c:pt>
                <c:pt idx="3">
                  <c:v>0</c:v>
                </c:pt>
                <c:pt idx="4">
                  <c:v>0</c:v>
                </c:pt>
                <c:pt idx="5">
                  <c:v>0</c:v>
                </c:pt>
                <c:pt idx="6">
                  <c:v>0</c:v>
                </c:pt>
                <c:pt idx="7">
                  <c:v>0.10488888888888889</c:v>
                </c:pt>
                <c:pt idx="8">
                  <c:v>0</c:v>
                </c:pt>
                <c:pt idx="9">
                  <c:v>0</c:v>
                </c:pt>
                <c:pt idx="10">
                  <c:v>0</c:v>
                </c:pt>
                <c:pt idx="11">
                  <c:v>0</c:v>
                </c:pt>
                <c:pt idx="12">
                  <c:v>0</c:v>
                </c:pt>
                <c:pt idx="13">
                  <c:v>4.8611111111111112E-2</c:v>
                </c:pt>
                <c:pt idx="14">
                  <c:v>0</c:v>
                </c:pt>
                <c:pt idx="15">
                  <c:v>0</c:v>
                </c:pt>
                <c:pt idx="16">
                  <c:v>0</c:v>
                </c:pt>
                <c:pt idx="17">
                  <c:v>0</c:v>
                </c:pt>
                <c:pt idx="18">
                  <c:v>0</c:v>
                </c:pt>
                <c:pt idx="19">
                  <c:v>8.2665330661322641E-3</c:v>
                </c:pt>
              </c:numCache>
            </c:numRef>
          </c:val>
          <c:extLst>
            <c:ext xmlns:c16="http://schemas.microsoft.com/office/drawing/2014/chart" uri="{C3380CC4-5D6E-409C-BE32-E72D297353CC}">
              <c16:uniqueId val="{00000002-6E60-4759-B65E-9323E5AC2FCB}"/>
            </c:ext>
          </c:extLst>
        </c:ser>
        <c:ser>
          <c:idx val="3"/>
          <c:order val="3"/>
          <c:tx>
            <c:strRef>
              <c:f>Aggregated!$P$246</c:f>
              <c:strCache>
                <c:ptCount val="1"/>
                <c:pt idx="0">
                  <c:v>HGV Euro 3</c:v>
                </c:pt>
              </c:strCache>
            </c:strRef>
          </c:tx>
          <c:spPr>
            <a:solidFill>
              <a:schemeClr val="accent4"/>
            </a:solidFill>
            <a:ln>
              <a:noFill/>
            </a:ln>
            <a:effectLst/>
          </c:spPr>
          <c:invertIfNegative val="0"/>
          <c:cat>
            <c:strRef>
              <c:f>(Aggregated!$L$247:$L$265,Aggregated!$L$268)</c:f>
              <c:strCache>
                <c:ptCount val="20"/>
                <c:pt idx="0">
                  <c:v>Rotterdam</c:v>
                </c:pt>
                <c:pt idx="1">
                  <c:v>Budapest</c:v>
                </c:pt>
                <c:pt idx="2">
                  <c:v>Milan</c:v>
                </c:pt>
                <c:pt idx="3">
                  <c:v>Rome</c:v>
                </c:pt>
                <c:pt idx="4">
                  <c:v>Hamburg</c:v>
                </c:pt>
                <c:pt idx="5">
                  <c:v>Berlin</c:v>
                </c:pt>
                <c:pt idx="6">
                  <c:v>Madrid</c:v>
                </c:pt>
                <c:pt idx="7">
                  <c:v>Barcelona</c:v>
                </c:pt>
                <c:pt idx="8">
                  <c:v>Bucharest</c:v>
                </c:pt>
                <c:pt idx="9">
                  <c:v>Lisbon</c:v>
                </c:pt>
                <c:pt idx="10">
                  <c:v>Stockholm</c:v>
                </c:pt>
                <c:pt idx="11">
                  <c:v>London</c:v>
                </c:pt>
                <c:pt idx="12">
                  <c:v>Prague</c:v>
                </c:pt>
                <c:pt idx="13">
                  <c:v>Sofia</c:v>
                </c:pt>
                <c:pt idx="14">
                  <c:v>Paris</c:v>
                </c:pt>
                <c:pt idx="15">
                  <c:v>Brussels</c:v>
                </c:pt>
                <c:pt idx="16">
                  <c:v>Amsterdam</c:v>
                </c:pt>
                <c:pt idx="17">
                  <c:v>Bremen</c:v>
                </c:pt>
                <c:pt idx="18">
                  <c:v>Munich</c:v>
                </c:pt>
                <c:pt idx="19">
                  <c:v>AGGREGATED</c:v>
                </c:pt>
              </c:strCache>
            </c:strRef>
          </c:cat>
          <c:val>
            <c:numRef>
              <c:f>(Aggregated!$P$247:$P$265,Aggregated!$P$268)</c:f>
              <c:numCache>
                <c:formatCode>General</c:formatCode>
                <c:ptCount val="20"/>
                <c:pt idx="0">
                  <c:v>0</c:v>
                </c:pt>
                <c:pt idx="1">
                  <c:v>0.17164179104477612</c:v>
                </c:pt>
                <c:pt idx="2">
                  <c:v>1.2121212121212121E-3</c:v>
                </c:pt>
                <c:pt idx="3">
                  <c:v>2.2456140350877191E-2</c:v>
                </c:pt>
                <c:pt idx="4">
                  <c:v>0</c:v>
                </c:pt>
                <c:pt idx="5">
                  <c:v>1.0416666666666666E-2</c:v>
                </c:pt>
                <c:pt idx="6">
                  <c:v>3.4042553191489362E-2</c:v>
                </c:pt>
                <c:pt idx="7">
                  <c:v>1.7777777777777778E-2</c:v>
                </c:pt>
                <c:pt idx="8">
                  <c:v>0.13226452905811623</c:v>
                </c:pt>
                <c:pt idx="9">
                  <c:v>1.0582010582010581E-2</c:v>
                </c:pt>
                <c:pt idx="10">
                  <c:v>0</c:v>
                </c:pt>
                <c:pt idx="11">
                  <c:v>0</c:v>
                </c:pt>
                <c:pt idx="12">
                  <c:v>2.4291497975708502E-2</c:v>
                </c:pt>
                <c:pt idx="13">
                  <c:v>0.12152777777777778</c:v>
                </c:pt>
                <c:pt idx="14">
                  <c:v>0</c:v>
                </c:pt>
                <c:pt idx="15">
                  <c:v>0</c:v>
                </c:pt>
                <c:pt idx="16">
                  <c:v>0</c:v>
                </c:pt>
                <c:pt idx="17">
                  <c:v>6.1855670103092781E-3</c:v>
                </c:pt>
                <c:pt idx="18">
                  <c:v>0</c:v>
                </c:pt>
                <c:pt idx="19">
                  <c:v>1.9100701402805609E-2</c:v>
                </c:pt>
              </c:numCache>
            </c:numRef>
          </c:val>
          <c:extLst>
            <c:ext xmlns:c16="http://schemas.microsoft.com/office/drawing/2014/chart" uri="{C3380CC4-5D6E-409C-BE32-E72D297353CC}">
              <c16:uniqueId val="{00000003-6E60-4759-B65E-9323E5AC2FCB}"/>
            </c:ext>
          </c:extLst>
        </c:ser>
        <c:ser>
          <c:idx val="4"/>
          <c:order val="4"/>
          <c:tx>
            <c:strRef>
              <c:f>Aggregated!$Q$246</c:f>
              <c:strCache>
                <c:ptCount val="1"/>
                <c:pt idx="0">
                  <c:v>HGV Euro 4</c:v>
                </c:pt>
              </c:strCache>
            </c:strRef>
          </c:tx>
          <c:spPr>
            <a:solidFill>
              <a:schemeClr val="accent5"/>
            </a:solidFill>
            <a:ln>
              <a:noFill/>
            </a:ln>
            <a:effectLst/>
          </c:spPr>
          <c:invertIfNegative val="0"/>
          <c:cat>
            <c:strRef>
              <c:f>(Aggregated!$L$247:$L$265,Aggregated!$L$268)</c:f>
              <c:strCache>
                <c:ptCount val="20"/>
                <c:pt idx="0">
                  <c:v>Rotterdam</c:v>
                </c:pt>
                <c:pt idx="1">
                  <c:v>Budapest</c:v>
                </c:pt>
                <c:pt idx="2">
                  <c:v>Milan</c:v>
                </c:pt>
                <c:pt idx="3">
                  <c:v>Rome</c:v>
                </c:pt>
                <c:pt idx="4">
                  <c:v>Hamburg</c:v>
                </c:pt>
                <c:pt idx="5">
                  <c:v>Berlin</c:v>
                </c:pt>
                <c:pt idx="6">
                  <c:v>Madrid</c:v>
                </c:pt>
                <c:pt idx="7">
                  <c:v>Barcelona</c:v>
                </c:pt>
                <c:pt idx="8">
                  <c:v>Bucharest</c:v>
                </c:pt>
                <c:pt idx="9">
                  <c:v>Lisbon</c:v>
                </c:pt>
                <c:pt idx="10">
                  <c:v>Stockholm</c:v>
                </c:pt>
                <c:pt idx="11">
                  <c:v>London</c:v>
                </c:pt>
                <c:pt idx="12">
                  <c:v>Prague</c:v>
                </c:pt>
                <c:pt idx="13">
                  <c:v>Sofia</c:v>
                </c:pt>
                <c:pt idx="14">
                  <c:v>Paris</c:v>
                </c:pt>
                <c:pt idx="15">
                  <c:v>Brussels</c:v>
                </c:pt>
                <c:pt idx="16">
                  <c:v>Amsterdam</c:v>
                </c:pt>
                <c:pt idx="17">
                  <c:v>Bremen</c:v>
                </c:pt>
                <c:pt idx="18">
                  <c:v>Munich</c:v>
                </c:pt>
                <c:pt idx="19">
                  <c:v>AGGREGATED</c:v>
                </c:pt>
              </c:strCache>
            </c:strRef>
          </c:cat>
          <c:val>
            <c:numRef>
              <c:f>(Aggregated!$Q$247:$Q$265,Aggregated!$Q$268)</c:f>
              <c:numCache>
                <c:formatCode>General</c:formatCode>
                <c:ptCount val="20"/>
                <c:pt idx="0">
                  <c:v>0</c:v>
                </c:pt>
                <c:pt idx="1">
                  <c:v>4.4776119402985072E-2</c:v>
                </c:pt>
                <c:pt idx="2">
                  <c:v>3.3333333333333333E-2</c:v>
                </c:pt>
                <c:pt idx="3">
                  <c:v>0.10596491228070175</c:v>
                </c:pt>
                <c:pt idx="4">
                  <c:v>6.5359477124183009E-3</c:v>
                </c:pt>
                <c:pt idx="5">
                  <c:v>0</c:v>
                </c:pt>
                <c:pt idx="6">
                  <c:v>5.3191489361702128E-2</c:v>
                </c:pt>
                <c:pt idx="7">
                  <c:v>0.17333333333333334</c:v>
                </c:pt>
                <c:pt idx="8">
                  <c:v>0.33667334669338678</c:v>
                </c:pt>
                <c:pt idx="9">
                  <c:v>0.14109347442680775</c:v>
                </c:pt>
                <c:pt idx="10">
                  <c:v>0</c:v>
                </c:pt>
                <c:pt idx="11">
                  <c:v>0</c:v>
                </c:pt>
                <c:pt idx="12">
                  <c:v>0</c:v>
                </c:pt>
                <c:pt idx="13">
                  <c:v>0.11458333333333333</c:v>
                </c:pt>
                <c:pt idx="14">
                  <c:v>1.5833333333333335E-2</c:v>
                </c:pt>
                <c:pt idx="15">
                  <c:v>0</c:v>
                </c:pt>
                <c:pt idx="16">
                  <c:v>0</c:v>
                </c:pt>
                <c:pt idx="17">
                  <c:v>0.10309278350515463</c:v>
                </c:pt>
                <c:pt idx="18">
                  <c:v>0</c:v>
                </c:pt>
                <c:pt idx="19">
                  <c:v>5.1916332665330661E-2</c:v>
                </c:pt>
              </c:numCache>
            </c:numRef>
          </c:val>
          <c:extLst>
            <c:ext xmlns:c16="http://schemas.microsoft.com/office/drawing/2014/chart" uri="{C3380CC4-5D6E-409C-BE32-E72D297353CC}">
              <c16:uniqueId val="{00000004-6E60-4759-B65E-9323E5AC2FCB}"/>
            </c:ext>
          </c:extLst>
        </c:ser>
        <c:ser>
          <c:idx val="5"/>
          <c:order val="5"/>
          <c:tx>
            <c:strRef>
              <c:f>Aggregated!$R$246</c:f>
              <c:strCache>
                <c:ptCount val="1"/>
                <c:pt idx="0">
                  <c:v>HGV Euro 5</c:v>
                </c:pt>
              </c:strCache>
            </c:strRef>
          </c:tx>
          <c:spPr>
            <a:solidFill>
              <a:schemeClr val="accent6"/>
            </a:solidFill>
            <a:ln>
              <a:noFill/>
            </a:ln>
            <a:effectLst/>
          </c:spPr>
          <c:invertIfNegative val="0"/>
          <c:cat>
            <c:strRef>
              <c:f>(Aggregated!$L$247:$L$265,Aggregated!$L$268)</c:f>
              <c:strCache>
                <c:ptCount val="20"/>
                <c:pt idx="0">
                  <c:v>Rotterdam</c:v>
                </c:pt>
                <c:pt idx="1">
                  <c:v>Budapest</c:v>
                </c:pt>
                <c:pt idx="2">
                  <c:v>Milan</c:v>
                </c:pt>
                <c:pt idx="3">
                  <c:v>Rome</c:v>
                </c:pt>
                <c:pt idx="4">
                  <c:v>Hamburg</c:v>
                </c:pt>
                <c:pt idx="5">
                  <c:v>Berlin</c:v>
                </c:pt>
                <c:pt idx="6">
                  <c:v>Madrid</c:v>
                </c:pt>
                <c:pt idx="7">
                  <c:v>Barcelona</c:v>
                </c:pt>
                <c:pt idx="8">
                  <c:v>Bucharest</c:v>
                </c:pt>
                <c:pt idx="9">
                  <c:v>Lisbon</c:v>
                </c:pt>
                <c:pt idx="10">
                  <c:v>Stockholm</c:v>
                </c:pt>
                <c:pt idx="11">
                  <c:v>London</c:v>
                </c:pt>
                <c:pt idx="12">
                  <c:v>Prague</c:v>
                </c:pt>
                <c:pt idx="13">
                  <c:v>Sofia</c:v>
                </c:pt>
                <c:pt idx="14">
                  <c:v>Paris</c:v>
                </c:pt>
                <c:pt idx="15">
                  <c:v>Brussels</c:v>
                </c:pt>
                <c:pt idx="16">
                  <c:v>Amsterdam</c:v>
                </c:pt>
                <c:pt idx="17">
                  <c:v>Bremen</c:v>
                </c:pt>
                <c:pt idx="18">
                  <c:v>Munich</c:v>
                </c:pt>
                <c:pt idx="19">
                  <c:v>AGGREGATED</c:v>
                </c:pt>
              </c:strCache>
            </c:strRef>
          </c:cat>
          <c:val>
            <c:numRef>
              <c:f>(Aggregated!$R$247:$R$265,Aggregated!$R$268)</c:f>
              <c:numCache>
                <c:formatCode>General</c:formatCode>
                <c:ptCount val="20"/>
                <c:pt idx="0">
                  <c:v>2.1116138763197588E-2</c:v>
                </c:pt>
                <c:pt idx="1">
                  <c:v>0.5</c:v>
                </c:pt>
                <c:pt idx="2">
                  <c:v>0.40969696969696967</c:v>
                </c:pt>
                <c:pt idx="3">
                  <c:v>0.29684210526315791</c:v>
                </c:pt>
                <c:pt idx="4">
                  <c:v>8.1699346405228759E-2</c:v>
                </c:pt>
                <c:pt idx="5">
                  <c:v>0.14699074074074073</c:v>
                </c:pt>
                <c:pt idx="6">
                  <c:v>0.1276595744680851</c:v>
                </c:pt>
                <c:pt idx="7">
                  <c:v>0.38844444444444443</c:v>
                </c:pt>
                <c:pt idx="8">
                  <c:v>0.22845691382765532</c:v>
                </c:pt>
                <c:pt idx="9">
                  <c:v>0.29805996472663138</c:v>
                </c:pt>
                <c:pt idx="10">
                  <c:v>7.1428571428571425E-2</c:v>
                </c:pt>
                <c:pt idx="11">
                  <c:v>0.12871287128712872</c:v>
                </c:pt>
                <c:pt idx="12">
                  <c:v>0.47368421052631576</c:v>
                </c:pt>
                <c:pt idx="13">
                  <c:v>0.46527777777777779</c:v>
                </c:pt>
                <c:pt idx="14">
                  <c:v>0.20666666666666667</c:v>
                </c:pt>
                <c:pt idx="15">
                  <c:v>0.21052631578947367</c:v>
                </c:pt>
                <c:pt idx="16">
                  <c:v>0.96416938110749184</c:v>
                </c:pt>
                <c:pt idx="17">
                  <c:v>0.12371134020618557</c:v>
                </c:pt>
                <c:pt idx="18">
                  <c:v>0.6877394636015326</c:v>
                </c:pt>
                <c:pt idx="19">
                  <c:v>0.3399298597194389</c:v>
                </c:pt>
              </c:numCache>
            </c:numRef>
          </c:val>
          <c:extLst>
            <c:ext xmlns:c16="http://schemas.microsoft.com/office/drawing/2014/chart" uri="{C3380CC4-5D6E-409C-BE32-E72D297353CC}">
              <c16:uniqueId val="{00000005-6E60-4759-B65E-9323E5AC2FCB}"/>
            </c:ext>
          </c:extLst>
        </c:ser>
        <c:ser>
          <c:idx val="6"/>
          <c:order val="6"/>
          <c:tx>
            <c:strRef>
              <c:f>Aggregated!$S$246</c:f>
              <c:strCache>
                <c:ptCount val="1"/>
                <c:pt idx="0">
                  <c:v>HGV Euro 6</c:v>
                </c:pt>
              </c:strCache>
            </c:strRef>
          </c:tx>
          <c:spPr>
            <a:solidFill>
              <a:schemeClr val="accent1">
                <a:lumMod val="60000"/>
              </a:schemeClr>
            </a:solidFill>
            <a:ln>
              <a:noFill/>
            </a:ln>
            <a:effectLst/>
          </c:spPr>
          <c:invertIfNegative val="0"/>
          <c:cat>
            <c:strRef>
              <c:f>(Aggregated!$L$247:$L$265,Aggregated!$L$268)</c:f>
              <c:strCache>
                <c:ptCount val="20"/>
                <c:pt idx="0">
                  <c:v>Rotterdam</c:v>
                </c:pt>
                <c:pt idx="1">
                  <c:v>Budapest</c:v>
                </c:pt>
                <c:pt idx="2">
                  <c:v>Milan</c:v>
                </c:pt>
                <c:pt idx="3">
                  <c:v>Rome</c:v>
                </c:pt>
                <c:pt idx="4">
                  <c:v>Hamburg</c:v>
                </c:pt>
                <c:pt idx="5">
                  <c:v>Berlin</c:v>
                </c:pt>
                <c:pt idx="6">
                  <c:v>Madrid</c:v>
                </c:pt>
                <c:pt idx="7">
                  <c:v>Barcelona</c:v>
                </c:pt>
                <c:pt idx="8">
                  <c:v>Bucharest</c:v>
                </c:pt>
                <c:pt idx="9">
                  <c:v>Lisbon</c:v>
                </c:pt>
                <c:pt idx="10">
                  <c:v>Stockholm</c:v>
                </c:pt>
                <c:pt idx="11">
                  <c:v>London</c:v>
                </c:pt>
                <c:pt idx="12">
                  <c:v>Prague</c:v>
                </c:pt>
                <c:pt idx="13">
                  <c:v>Sofia</c:v>
                </c:pt>
                <c:pt idx="14">
                  <c:v>Paris</c:v>
                </c:pt>
                <c:pt idx="15">
                  <c:v>Brussels</c:v>
                </c:pt>
                <c:pt idx="16">
                  <c:v>Amsterdam</c:v>
                </c:pt>
                <c:pt idx="17">
                  <c:v>Bremen</c:v>
                </c:pt>
                <c:pt idx="18">
                  <c:v>Munich</c:v>
                </c:pt>
                <c:pt idx="19">
                  <c:v>AGGREGATED</c:v>
                </c:pt>
              </c:strCache>
            </c:strRef>
          </c:cat>
          <c:val>
            <c:numRef>
              <c:f>(Aggregated!$S$247:$S$265,Aggregated!$S$268)</c:f>
              <c:numCache>
                <c:formatCode>General</c:formatCode>
                <c:ptCount val="20"/>
                <c:pt idx="0">
                  <c:v>0.97888386123680238</c:v>
                </c:pt>
                <c:pt idx="1">
                  <c:v>0.28358208955223879</c:v>
                </c:pt>
                <c:pt idx="2">
                  <c:v>0.55575757575757578</c:v>
                </c:pt>
                <c:pt idx="3">
                  <c:v>0.56000000000000005</c:v>
                </c:pt>
                <c:pt idx="4">
                  <c:v>0.91176470588235292</c:v>
                </c:pt>
                <c:pt idx="5">
                  <c:v>0.84259259259259256</c:v>
                </c:pt>
                <c:pt idx="6">
                  <c:v>0.78510638297872337</c:v>
                </c:pt>
                <c:pt idx="7">
                  <c:v>0.31555555555555553</c:v>
                </c:pt>
                <c:pt idx="8">
                  <c:v>0.30260521042084171</c:v>
                </c:pt>
                <c:pt idx="9">
                  <c:v>0.55026455026455023</c:v>
                </c:pt>
                <c:pt idx="10">
                  <c:v>0.9285714285714286</c:v>
                </c:pt>
                <c:pt idx="11">
                  <c:v>0.87128712871287128</c:v>
                </c:pt>
                <c:pt idx="12">
                  <c:v>0.50202429149797567</c:v>
                </c:pt>
                <c:pt idx="13">
                  <c:v>0.25</c:v>
                </c:pt>
                <c:pt idx="14">
                  <c:v>0.77749999999999997</c:v>
                </c:pt>
                <c:pt idx="15">
                  <c:v>0.78947368421052633</c:v>
                </c:pt>
                <c:pt idx="16">
                  <c:v>3.5830618892508145E-2</c:v>
                </c:pt>
                <c:pt idx="17">
                  <c:v>0.76701030927835057</c:v>
                </c:pt>
                <c:pt idx="18">
                  <c:v>0.31226053639846746</c:v>
                </c:pt>
                <c:pt idx="19">
                  <c:v>0.57947144288577157</c:v>
                </c:pt>
              </c:numCache>
            </c:numRef>
          </c:val>
          <c:extLst>
            <c:ext xmlns:c16="http://schemas.microsoft.com/office/drawing/2014/chart" uri="{C3380CC4-5D6E-409C-BE32-E72D297353CC}">
              <c16:uniqueId val="{00000006-6E60-4759-B65E-9323E5AC2FCB}"/>
            </c:ext>
          </c:extLst>
        </c:ser>
        <c:dLbls>
          <c:showLegendKey val="0"/>
          <c:showVal val="0"/>
          <c:showCatName val="0"/>
          <c:showSerName val="0"/>
          <c:showPercent val="0"/>
          <c:showBubbleSize val="0"/>
        </c:dLbls>
        <c:gapWidth val="55"/>
        <c:overlap val="100"/>
        <c:axId val="1002139103"/>
        <c:axId val="1002137023"/>
      </c:barChart>
      <c:catAx>
        <c:axId val="10021391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cs-CZ"/>
          </a:p>
        </c:txPr>
        <c:crossAx val="1002137023"/>
        <c:crosses val="autoZero"/>
        <c:auto val="1"/>
        <c:lblAlgn val="ctr"/>
        <c:lblOffset val="100"/>
        <c:noMultiLvlLbl val="0"/>
      </c:catAx>
      <c:valAx>
        <c:axId val="10021370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cs-CZ"/>
          </a:p>
        </c:txPr>
        <c:crossAx val="10021391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cs-CZ"/>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cs-CZ"/>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tx>
            <c:strRef>
              <c:f>Analysis!$D$273</c:f>
              <c:strCache>
                <c:ptCount val="1"/>
                <c:pt idx="0">
                  <c:v> Percent </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86A-411B-B7DF-A6AB422FDF6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86A-411B-B7DF-A6AB422FDF67}"/>
              </c:ext>
            </c:extLst>
          </c:dPt>
          <c:dLbls>
            <c:dLbl>
              <c:idx val="1"/>
              <c:layout>
                <c:manualLayout>
                  <c:x val="4.17104073922294E-2"/>
                  <c:y val="-3.3342160260909541E-3"/>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cs-CZ"/>
                </a:p>
              </c:txPr>
              <c:showLegendKey val="0"/>
              <c:showVal val="1"/>
              <c:showCatName val="0"/>
              <c:showSerName val="0"/>
              <c:showPercent val="0"/>
              <c:showBubbleSize val="0"/>
              <c:extLst>
                <c:ext xmlns:c15="http://schemas.microsoft.com/office/drawing/2012/chart" uri="{CE6537A1-D6FC-4f65-9D91-7224C49458BB}">
                  <c15:layout>
                    <c:manualLayout>
                      <c:w val="0.23647244168427781"/>
                      <c:h val="0.2371644495984076"/>
                    </c:manualLayout>
                  </c15:layout>
                </c:ext>
                <c:ext xmlns:c16="http://schemas.microsoft.com/office/drawing/2014/chart" uri="{C3380CC4-5D6E-409C-BE32-E72D297353CC}">
                  <c16:uniqueId val="{00000003-E86A-411B-B7DF-A6AB422FDF6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cs-CZ"/>
              </a:p>
            </c:txPr>
            <c:showLegendKey val="0"/>
            <c:showVal val="1"/>
            <c:showCatName val="0"/>
            <c:showSerName val="0"/>
            <c:showPercent val="0"/>
            <c:showBubbleSize val="0"/>
            <c:showLeaderLines val="0"/>
            <c:extLst>
              <c:ext xmlns:c15="http://schemas.microsoft.com/office/drawing/2012/chart" uri="{CE6537A1-D6FC-4f65-9D91-7224C49458BB}"/>
            </c:extLst>
          </c:dLbls>
          <c:cat>
            <c:strRef>
              <c:f>Analysis!$B$274:$B$275</c:f>
              <c:strCache>
                <c:ptCount val="2"/>
                <c:pt idx="0">
                  <c:v>1. Yes</c:v>
                </c:pt>
                <c:pt idx="1">
                  <c:v>2. No</c:v>
                </c:pt>
              </c:strCache>
            </c:strRef>
          </c:cat>
          <c:val>
            <c:numRef>
              <c:f>Analysis!$D$274:$D$275</c:f>
              <c:numCache>
                <c:formatCode>0.00%</c:formatCode>
                <c:ptCount val="2"/>
                <c:pt idx="0">
                  <c:v>2.578616352201258E-2</c:v>
                </c:pt>
                <c:pt idx="1">
                  <c:v>0.97421383647798743</c:v>
                </c:pt>
              </c:numCache>
            </c:numRef>
          </c:val>
          <c:extLst>
            <c:ext xmlns:c16="http://schemas.microsoft.com/office/drawing/2014/chart" uri="{C3380CC4-5D6E-409C-BE32-E72D297353CC}">
              <c16:uniqueId val="{00000004-E86A-411B-B7DF-A6AB422FDF67}"/>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cs-CZ"/>
    </a:p>
  </c:txPr>
  <c:printSettings>
    <c:headerFooter/>
    <c:pageMargins b="0.75" l="0.7" r="0.7" t="0.75" header="0.3" footer="0.3"/>
    <c:pageSetup/>
  </c:printSettings>
</c:chartSpace>
</file>

<file path=xl/charts/chart6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0"/>
          <c:order val="0"/>
          <c:tx>
            <c:strRef>
              <c:f>Aggregated!$O$58</c:f>
              <c:strCache>
                <c:ptCount val="1"/>
                <c:pt idx="0">
                  <c:v>Diesel</c:v>
                </c:pt>
              </c:strCache>
            </c:strRef>
          </c:tx>
          <c:spPr>
            <a:solidFill>
              <a:schemeClr val="accent1"/>
            </a:solidFill>
            <a:ln>
              <a:noFill/>
            </a:ln>
            <a:effectLst/>
          </c:spPr>
          <c:invertIfNegative val="0"/>
          <c:cat>
            <c:strRef>
              <c:f>Aggregated!$N$59:$N$80</c:f>
              <c:strCache>
                <c:ptCount val="22"/>
                <c:pt idx="0">
                  <c:v>Rotterdam</c:v>
                </c:pt>
                <c:pt idx="1">
                  <c:v>Budapest</c:v>
                </c:pt>
                <c:pt idx="2">
                  <c:v>Milan</c:v>
                </c:pt>
                <c:pt idx="3">
                  <c:v>Rome</c:v>
                </c:pt>
                <c:pt idx="4">
                  <c:v>Hamburg</c:v>
                </c:pt>
                <c:pt idx="5">
                  <c:v>Berlin</c:v>
                </c:pt>
                <c:pt idx="6">
                  <c:v>Madrid</c:v>
                </c:pt>
                <c:pt idx="7">
                  <c:v>Barcelona</c:v>
                </c:pt>
                <c:pt idx="8">
                  <c:v>Bucharest</c:v>
                </c:pt>
                <c:pt idx="9">
                  <c:v>Lisbon</c:v>
                </c:pt>
                <c:pt idx="10">
                  <c:v>Stockholm</c:v>
                </c:pt>
                <c:pt idx="11">
                  <c:v>London</c:v>
                </c:pt>
                <c:pt idx="12">
                  <c:v>Prague</c:v>
                </c:pt>
                <c:pt idx="13">
                  <c:v>Sofia</c:v>
                </c:pt>
                <c:pt idx="14">
                  <c:v>Paris</c:v>
                </c:pt>
                <c:pt idx="15">
                  <c:v>Brussels</c:v>
                </c:pt>
                <c:pt idx="16">
                  <c:v>Amsterdam</c:v>
                </c:pt>
                <c:pt idx="17">
                  <c:v>Bremen</c:v>
                </c:pt>
                <c:pt idx="18">
                  <c:v>Munich</c:v>
                </c:pt>
                <c:pt idx="19">
                  <c:v>Goteborg</c:v>
                </c:pt>
                <c:pt idx="20">
                  <c:v>Antwerp</c:v>
                </c:pt>
                <c:pt idx="21">
                  <c:v>AGGREGATED</c:v>
                </c:pt>
              </c:strCache>
            </c:strRef>
          </c:cat>
          <c:val>
            <c:numRef>
              <c:f>Aggregated!$O$59:$O$80</c:f>
              <c:numCache>
                <c:formatCode>0.0%</c:formatCode>
                <c:ptCount val="22"/>
                <c:pt idx="0">
                  <c:v>0.85593220338983056</c:v>
                </c:pt>
                <c:pt idx="1">
                  <c:v>0.94904458598726116</c:v>
                </c:pt>
                <c:pt idx="2">
                  <c:v>0.96296296296296291</c:v>
                </c:pt>
                <c:pt idx="3">
                  <c:v>0.82969432314410485</c:v>
                </c:pt>
                <c:pt idx="4">
                  <c:v>1</c:v>
                </c:pt>
                <c:pt idx="5">
                  <c:v>1</c:v>
                </c:pt>
                <c:pt idx="6">
                  <c:v>0.81589958158995812</c:v>
                </c:pt>
                <c:pt idx="7">
                  <c:v>0.93162393162393164</c:v>
                </c:pt>
                <c:pt idx="8">
                  <c:v>1</c:v>
                </c:pt>
                <c:pt idx="9">
                  <c:v>0.989247311827957</c:v>
                </c:pt>
                <c:pt idx="10">
                  <c:v>0.875</c:v>
                </c:pt>
                <c:pt idx="11">
                  <c:v>0.94736842105263153</c:v>
                </c:pt>
                <c:pt idx="12">
                  <c:v>1</c:v>
                </c:pt>
                <c:pt idx="13">
                  <c:v>1</c:v>
                </c:pt>
                <c:pt idx="14">
                  <c:v>0.85865724381625441</c:v>
                </c:pt>
                <c:pt idx="15">
                  <c:v>0.93333333333333335</c:v>
                </c:pt>
                <c:pt idx="16">
                  <c:v>1</c:v>
                </c:pt>
                <c:pt idx="17">
                  <c:v>1</c:v>
                </c:pt>
                <c:pt idx="18">
                  <c:v>1</c:v>
                </c:pt>
                <c:pt idx="19">
                  <c:v>1</c:v>
                </c:pt>
                <c:pt idx="20">
                  <c:v>1</c:v>
                </c:pt>
                <c:pt idx="21">
                  <c:v>0.9283510455947892</c:v>
                </c:pt>
              </c:numCache>
            </c:numRef>
          </c:val>
          <c:extLst>
            <c:ext xmlns:c16="http://schemas.microsoft.com/office/drawing/2014/chart" uri="{C3380CC4-5D6E-409C-BE32-E72D297353CC}">
              <c16:uniqueId val="{00000000-57D1-42CB-BCC2-55BB8CF72474}"/>
            </c:ext>
          </c:extLst>
        </c:ser>
        <c:ser>
          <c:idx val="1"/>
          <c:order val="1"/>
          <c:tx>
            <c:strRef>
              <c:f>Aggregated!$P$58</c:f>
              <c:strCache>
                <c:ptCount val="1"/>
                <c:pt idx="0">
                  <c:v>Petrol</c:v>
                </c:pt>
              </c:strCache>
            </c:strRef>
          </c:tx>
          <c:spPr>
            <a:solidFill>
              <a:schemeClr val="accent2"/>
            </a:solidFill>
            <a:ln>
              <a:noFill/>
            </a:ln>
            <a:effectLst/>
          </c:spPr>
          <c:invertIfNegative val="0"/>
          <c:cat>
            <c:strRef>
              <c:f>Aggregated!$N$59:$N$80</c:f>
              <c:strCache>
                <c:ptCount val="22"/>
                <c:pt idx="0">
                  <c:v>Rotterdam</c:v>
                </c:pt>
                <c:pt idx="1">
                  <c:v>Budapest</c:v>
                </c:pt>
                <c:pt idx="2">
                  <c:v>Milan</c:v>
                </c:pt>
                <c:pt idx="3">
                  <c:v>Rome</c:v>
                </c:pt>
                <c:pt idx="4">
                  <c:v>Hamburg</c:v>
                </c:pt>
                <c:pt idx="5">
                  <c:v>Berlin</c:v>
                </c:pt>
                <c:pt idx="6">
                  <c:v>Madrid</c:v>
                </c:pt>
                <c:pt idx="7">
                  <c:v>Barcelona</c:v>
                </c:pt>
                <c:pt idx="8">
                  <c:v>Bucharest</c:v>
                </c:pt>
                <c:pt idx="9">
                  <c:v>Lisbon</c:v>
                </c:pt>
                <c:pt idx="10">
                  <c:v>Stockholm</c:v>
                </c:pt>
                <c:pt idx="11">
                  <c:v>London</c:v>
                </c:pt>
                <c:pt idx="12">
                  <c:v>Prague</c:v>
                </c:pt>
                <c:pt idx="13">
                  <c:v>Sofia</c:v>
                </c:pt>
                <c:pt idx="14">
                  <c:v>Paris</c:v>
                </c:pt>
                <c:pt idx="15">
                  <c:v>Brussels</c:v>
                </c:pt>
                <c:pt idx="16">
                  <c:v>Amsterdam</c:v>
                </c:pt>
                <c:pt idx="17">
                  <c:v>Bremen</c:v>
                </c:pt>
                <c:pt idx="18">
                  <c:v>Munich</c:v>
                </c:pt>
                <c:pt idx="19">
                  <c:v>Goteborg</c:v>
                </c:pt>
                <c:pt idx="20">
                  <c:v>Antwerp</c:v>
                </c:pt>
                <c:pt idx="21">
                  <c:v>AGGREGATED</c:v>
                </c:pt>
              </c:strCache>
            </c:strRef>
          </c:cat>
          <c:val>
            <c:numRef>
              <c:f>Aggregated!$P$59:$P$80</c:f>
              <c:numCache>
                <c:formatCode>0.0%</c:formatCode>
                <c:ptCount val="22"/>
                <c:pt idx="0">
                  <c:v>0</c:v>
                </c:pt>
                <c:pt idx="1">
                  <c:v>0</c:v>
                </c:pt>
                <c:pt idx="2">
                  <c:v>0</c:v>
                </c:pt>
                <c:pt idx="3">
                  <c:v>4.3668122270742356E-2</c:v>
                </c:pt>
                <c:pt idx="4">
                  <c:v>0</c:v>
                </c:pt>
                <c:pt idx="5">
                  <c:v>0</c:v>
                </c:pt>
                <c:pt idx="6">
                  <c:v>0</c:v>
                </c:pt>
                <c:pt idx="7">
                  <c:v>0</c:v>
                </c:pt>
                <c:pt idx="8">
                  <c:v>0</c:v>
                </c:pt>
                <c:pt idx="9">
                  <c:v>0</c:v>
                </c:pt>
                <c:pt idx="10">
                  <c:v>6.25E-2</c:v>
                </c:pt>
                <c:pt idx="11">
                  <c:v>0</c:v>
                </c:pt>
                <c:pt idx="12">
                  <c:v>0</c:v>
                </c:pt>
                <c:pt idx="13">
                  <c:v>0</c:v>
                </c:pt>
                <c:pt idx="14">
                  <c:v>0</c:v>
                </c:pt>
                <c:pt idx="15">
                  <c:v>6.6666666666666666E-2</c:v>
                </c:pt>
                <c:pt idx="16">
                  <c:v>0</c:v>
                </c:pt>
                <c:pt idx="17">
                  <c:v>0</c:v>
                </c:pt>
                <c:pt idx="18">
                  <c:v>0</c:v>
                </c:pt>
                <c:pt idx="19">
                  <c:v>0</c:v>
                </c:pt>
                <c:pt idx="20">
                  <c:v>0</c:v>
                </c:pt>
                <c:pt idx="21">
                  <c:v>6.1707233459033254E-3</c:v>
                </c:pt>
              </c:numCache>
            </c:numRef>
          </c:val>
          <c:extLst>
            <c:ext xmlns:c16="http://schemas.microsoft.com/office/drawing/2014/chart" uri="{C3380CC4-5D6E-409C-BE32-E72D297353CC}">
              <c16:uniqueId val="{00000001-57D1-42CB-BCC2-55BB8CF72474}"/>
            </c:ext>
          </c:extLst>
        </c:ser>
        <c:ser>
          <c:idx val="2"/>
          <c:order val="2"/>
          <c:tx>
            <c:strRef>
              <c:f>Aggregated!$Q$58</c:f>
              <c:strCache>
                <c:ptCount val="1"/>
                <c:pt idx="0">
                  <c:v>Hybrid diesel</c:v>
                </c:pt>
              </c:strCache>
            </c:strRef>
          </c:tx>
          <c:spPr>
            <a:solidFill>
              <a:schemeClr val="accent3"/>
            </a:solidFill>
            <a:ln>
              <a:noFill/>
            </a:ln>
            <a:effectLst/>
          </c:spPr>
          <c:invertIfNegative val="0"/>
          <c:cat>
            <c:strRef>
              <c:f>Aggregated!$N$59:$N$80</c:f>
              <c:strCache>
                <c:ptCount val="22"/>
                <c:pt idx="0">
                  <c:v>Rotterdam</c:v>
                </c:pt>
                <c:pt idx="1">
                  <c:v>Budapest</c:v>
                </c:pt>
                <c:pt idx="2">
                  <c:v>Milan</c:v>
                </c:pt>
                <c:pt idx="3">
                  <c:v>Rome</c:v>
                </c:pt>
                <c:pt idx="4">
                  <c:v>Hamburg</c:v>
                </c:pt>
                <c:pt idx="5">
                  <c:v>Berlin</c:v>
                </c:pt>
                <c:pt idx="6">
                  <c:v>Madrid</c:v>
                </c:pt>
                <c:pt idx="7">
                  <c:v>Barcelona</c:v>
                </c:pt>
                <c:pt idx="8">
                  <c:v>Bucharest</c:v>
                </c:pt>
                <c:pt idx="9">
                  <c:v>Lisbon</c:v>
                </c:pt>
                <c:pt idx="10">
                  <c:v>Stockholm</c:v>
                </c:pt>
                <c:pt idx="11">
                  <c:v>London</c:v>
                </c:pt>
                <c:pt idx="12">
                  <c:v>Prague</c:v>
                </c:pt>
                <c:pt idx="13">
                  <c:v>Sofia</c:v>
                </c:pt>
                <c:pt idx="14">
                  <c:v>Paris</c:v>
                </c:pt>
                <c:pt idx="15">
                  <c:v>Brussels</c:v>
                </c:pt>
                <c:pt idx="16">
                  <c:v>Amsterdam</c:v>
                </c:pt>
                <c:pt idx="17">
                  <c:v>Bremen</c:v>
                </c:pt>
                <c:pt idx="18">
                  <c:v>Munich</c:v>
                </c:pt>
                <c:pt idx="19">
                  <c:v>Goteborg</c:v>
                </c:pt>
                <c:pt idx="20">
                  <c:v>Antwerp</c:v>
                </c:pt>
                <c:pt idx="21">
                  <c:v>AGGREGATED</c:v>
                </c:pt>
              </c:strCache>
            </c:strRef>
          </c:cat>
          <c:val>
            <c:numRef>
              <c:f>Aggregated!$Q$59:$Q$80</c:f>
              <c:numCache>
                <c:formatCode>0.0%</c:formatCode>
                <c:ptCount val="22"/>
                <c:pt idx="0">
                  <c:v>0</c:v>
                </c:pt>
                <c:pt idx="1">
                  <c:v>0</c:v>
                </c:pt>
                <c:pt idx="2">
                  <c:v>0</c:v>
                </c:pt>
                <c:pt idx="3">
                  <c:v>0</c:v>
                </c:pt>
                <c:pt idx="4">
                  <c:v>0</c:v>
                </c:pt>
                <c:pt idx="5">
                  <c:v>0</c:v>
                </c:pt>
                <c:pt idx="6">
                  <c:v>8.3682008368200833E-2</c:v>
                </c:pt>
                <c:pt idx="7">
                  <c:v>6.8376068376068383E-2</c:v>
                </c:pt>
                <c:pt idx="8">
                  <c:v>0</c:v>
                </c:pt>
                <c:pt idx="9">
                  <c:v>1.0752688172043012E-2</c:v>
                </c:pt>
                <c:pt idx="10">
                  <c:v>0</c:v>
                </c:pt>
                <c:pt idx="11">
                  <c:v>3.0701754385964911E-2</c:v>
                </c:pt>
                <c:pt idx="12">
                  <c:v>0</c:v>
                </c:pt>
                <c:pt idx="13">
                  <c:v>0</c:v>
                </c:pt>
                <c:pt idx="14">
                  <c:v>0</c:v>
                </c:pt>
                <c:pt idx="15">
                  <c:v>0</c:v>
                </c:pt>
                <c:pt idx="16">
                  <c:v>0</c:v>
                </c:pt>
                <c:pt idx="17">
                  <c:v>0</c:v>
                </c:pt>
                <c:pt idx="18">
                  <c:v>0</c:v>
                </c:pt>
                <c:pt idx="19">
                  <c:v>0</c:v>
                </c:pt>
                <c:pt idx="20">
                  <c:v>0</c:v>
                </c:pt>
                <c:pt idx="21">
                  <c:v>1.7826534110387385E-2</c:v>
                </c:pt>
              </c:numCache>
            </c:numRef>
          </c:val>
          <c:extLst>
            <c:ext xmlns:c16="http://schemas.microsoft.com/office/drawing/2014/chart" uri="{C3380CC4-5D6E-409C-BE32-E72D297353CC}">
              <c16:uniqueId val="{00000002-57D1-42CB-BCC2-55BB8CF72474}"/>
            </c:ext>
          </c:extLst>
        </c:ser>
        <c:ser>
          <c:idx val="3"/>
          <c:order val="3"/>
          <c:tx>
            <c:strRef>
              <c:f>Aggregated!$R$58</c:f>
              <c:strCache>
                <c:ptCount val="1"/>
                <c:pt idx="0">
                  <c:v>Hybrid petrol</c:v>
                </c:pt>
              </c:strCache>
            </c:strRef>
          </c:tx>
          <c:spPr>
            <a:solidFill>
              <a:schemeClr val="accent4"/>
            </a:solidFill>
            <a:ln>
              <a:noFill/>
            </a:ln>
            <a:effectLst/>
          </c:spPr>
          <c:invertIfNegative val="0"/>
          <c:cat>
            <c:strRef>
              <c:f>Aggregated!$N$59:$N$80</c:f>
              <c:strCache>
                <c:ptCount val="22"/>
                <c:pt idx="0">
                  <c:v>Rotterdam</c:v>
                </c:pt>
                <c:pt idx="1">
                  <c:v>Budapest</c:v>
                </c:pt>
                <c:pt idx="2">
                  <c:v>Milan</c:v>
                </c:pt>
                <c:pt idx="3">
                  <c:v>Rome</c:v>
                </c:pt>
                <c:pt idx="4">
                  <c:v>Hamburg</c:v>
                </c:pt>
                <c:pt idx="5">
                  <c:v>Berlin</c:v>
                </c:pt>
                <c:pt idx="6">
                  <c:v>Madrid</c:v>
                </c:pt>
                <c:pt idx="7">
                  <c:v>Barcelona</c:v>
                </c:pt>
                <c:pt idx="8">
                  <c:v>Bucharest</c:v>
                </c:pt>
                <c:pt idx="9">
                  <c:v>Lisbon</c:v>
                </c:pt>
                <c:pt idx="10">
                  <c:v>Stockholm</c:v>
                </c:pt>
                <c:pt idx="11">
                  <c:v>London</c:v>
                </c:pt>
                <c:pt idx="12">
                  <c:v>Prague</c:v>
                </c:pt>
                <c:pt idx="13">
                  <c:v>Sofia</c:v>
                </c:pt>
                <c:pt idx="14">
                  <c:v>Paris</c:v>
                </c:pt>
                <c:pt idx="15">
                  <c:v>Brussels</c:v>
                </c:pt>
                <c:pt idx="16">
                  <c:v>Amsterdam</c:v>
                </c:pt>
                <c:pt idx="17">
                  <c:v>Bremen</c:v>
                </c:pt>
                <c:pt idx="18">
                  <c:v>Munich</c:v>
                </c:pt>
                <c:pt idx="19">
                  <c:v>Goteborg</c:v>
                </c:pt>
                <c:pt idx="20">
                  <c:v>Antwerp</c:v>
                </c:pt>
                <c:pt idx="21">
                  <c:v>AGGREGATED</c:v>
                </c:pt>
              </c:strCache>
            </c:strRef>
          </c:cat>
          <c:val>
            <c:numRef>
              <c:f>Aggregated!$R$59:$R$80</c:f>
              <c:numCache>
                <c:formatCode>0.0%</c:formatCode>
                <c:ptCount val="2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numCache>
            </c:numRef>
          </c:val>
          <c:extLst>
            <c:ext xmlns:c16="http://schemas.microsoft.com/office/drawing/2014/chart" uri="{C3380CC4-5D6E-409C-BE32-E72D297353CC}">
              <c16:uniqueId val="{00000003-57D1-42CB-BCC2-55BB8CF72474}"/>
            </c:ext>
          </c:extLst>
        </c:ser>
        <c:ser>
          <c:idx val="4"/>
          <c:order val="4"/>
          <c:tx>
            <c:strRef>
              <c:f>Aggregated!$S$58</c:f>
              <c:strCache>
                <c:ptCount val="1"/>
                <c:pt idx="0">
                  <c:v>Full electric</c:v>
                </c:pt>
              </c:strCache>
            </c:strRef>
          </c:tx>
          <c:spPr>
            <a:solidFill>
              <a:schemeClr val="accent5"/>
            </a:solidFill>
            <a:ln>
              <a:noFill/>
            </a:ln>
            <a:effectLst/>
          </c:spPr>
          <c:invertIfNegative val="0"/>
          <c:cat>
            <c:strRef>
              <c:f>Aggregated!$N$59:$N$80</c:f>
              <c:strCache>
                <c:ptCount val="22"/>
                <c:pt idx="0">
                  <c:v>Rotterdam</c:v>
                </c:pt>
                <c:pt idx="1">
                  <c:v>Budapest</c:v>
                </c:pt>
                <c:pt idx="2">
                  <c:v>Milan</c:v>
                </c:pt>
                <c:pt idx="3">
                  <c:v>Rome</c:v>
                </c:pt>
                <c:pt idx="4">
                  <c:v>Hamburg</c:v>
                </c:pt>
                <c:pt idx="5">
                  <c:v>Berlin</c:v>
                </c:pt>
                <c:pt idx="6">
                  <c:v>Madrid</c:v>
                </c:pt>
                <c:pt idx="7">
                  <c:v>Barcelona</c:v>
                </c:pt>
                <c:pt idx="8">
                  <c:v>Bucharest</c:v>
                </c:pt>
                <c:pt idx="9">
                  <c:v>Lisbon</c:v>
                </c:pt>
                <c:pt idx="10">
                  <c:v>Stockholm</c:v>
                </c:pt>
                <c:pt idx="11">
                  <c:v>London</c:v>
                </c:pt>
                <c:pt idx="12">
                  <c:v>Prague</c:v>
                </c:pt>
                <c:pt idx="13">
                  <c:v>Sofia</c:v>
                </c:pt>
                <c:pt idx="14">
                  <c:v>Paris</c:v>
                </c:pt>
                <c:pt idx="15">
                  <c:v>Brussels</c:v>
                </c:pt>
                <c:pt idx="16">
                  <c:v>Amsterdam</c:v>
                </c:pt>
                <c:pt idx="17">
                  <c:v>Bremen</c:v>
                </c:pt>
                <c:pt idx="18">
                  <c:v>Munich</c:v>
                </c:pt>
                <c:pt idx="19">
                  <c:v>Goteborg</c:v>
                </c:pt>
                <c:pt idx="20">
                  <c:v>Antwerp</c:v>
                </c:pt>
                <c:pt idx="21">
                  <c:v>AGGREGATED</c:v>
                </c:pt>
              </c:strCache>
            </c:strRef>
          </c:cat>
          <c:val>
            <c:numRef>
              <c:f>Aggregated!$S$59:$S$80</c:f>
              <c:numCache>
                <c:formatCode>0.0%</c:formatCode>
                <c:ptCount val="22"/>
                <c:pt idx="0">
                  <c:v>0.1440677966101695</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5.8279053822420292E-3</c:v>
                </c:pt>
              </c:numCache>
            </c:numRef>
          </c:val>
          <c:extLst>
            <c:ext xmlns:c16="http://schemas.microsoft.com/office/drawing/2014/chart" uri="{C3380CC4-5D6E-409C-BE32-E72D297353CC}">
              <c16:uniqueId val="{00000004-57D1-42CB-BCC2-55BB8CF72474}"/>
            </c:ext>
          </c:extLst>
        </c:ser>
        <c:ser>
          <c:idx val="5"/>
          <c:order val="5"/>
          <c:tx>
            <c:strRef>
              <c:f>Aggregated!$T$58</c:f>
              <c:strCache>
                <c:ptCount val="1"/>
                <c:pt idx="0">
                  <c:v>CNG</c:v>
                </c:pt>
              </c:strCache>
            </c:strRef>
          </c:tx>
          <c:spPr>
            <a:solidFill>
              <a:schemeClr val="accent6"/>
            </a:solidFill>
            <a:ln>
              <a:noFill/>
            </a:ln>
            <a:effectLst/>
          </c:spPr>
          <c:invertIfNegative val="0"/>
          <c:cat>
            <c:strRef>
              <c:f>Aggregated!$N$59:$N$80</c:f>
              <c:strCache>
                <c:ptCount val="22"/>
                <c:pt idx="0">
                  <c:v>Rotterdam</c:v>
                </c:pt>
                <c:pt idx="1">
                  <c:v>Budapest</c:v>
                </c:pt>
                <c:pt idx="2">
                  <c:v>Milan</c:v>
                </c:pt>
                <c:pt idx="3">
                  <c:v>Rome</c:v>
                </c:pt>
                <c:pt idx="4">
                  <c:v>Hamburg</c:v>
                </c:pt>
                <c:pt idx="5">
                  <c:v>Berlin</c:v>
                </c:pt>
                <c:pt idx="6">
                  <c:v>Madrid</c:v>
                </c:pt>
                <c:pt idx="7">
                  <c:v>Barcelona</c:v>
                </c:pt>
                <c:pt idx="8">
                  <c:v>Bucharest</c:v>
                </c:pt>
                <c:pt idx="9">
                  <c:v>Lisbon</c:v>
                </c:pt>
                <c:pt idx="10">
                  <c:v>Stockholm</c:v>
                </c:pt>
                <c:pt idx="11">
                  <c:v>London</c:v>
                </c:pt>
                <c:pt idx="12">
                  <c:v>Prague</c:v>
                </c:pt>
                <c:pt idx="13">
                  <c:v>Sofia</c:v>
                </c:pt>
                <c:pt idx="14">
                  <c:v>Paris</c:v>
                </c:pt>
                <c:pt idx="15">
                  <c:v>Brussels</c:v>
                </c:pt>
                <c:pt idx="16">
                  <c:v>Amsterdam</c:v>
                </c:pt>
                <c:pt idx="17">
                  <c:v>Bremen</c:v>
                </c:pt>
                <c:pt idx="18">
                  <c:v>Munich</c:v>
                </c:pt>
                <c:pt idx="19">
                  <c:v>Goteborg</c:v>
                </c:pt>
                <c:pt idx="20">
                  <c:v>Antwerp</c:v>
                </c:pt>
                <c:pt idx="21">
                  <c:v>AGGREGATED</c:v>
                </c:pt>
              </c:strCache>
            </c:strRef>
          </c:cat>
          <c:val>
            <c:numRef>
              <c:f>Aggregated!$T$59:$T$80</c:f>
              <c:numCache>
                <c:formatCode>0.0%</c:formatCode>
                <c:ptCount val="22"/>
                <c:pt idx="0">
                  <c:v>0</c:v>
                </c:pt>
                <c:pt idx="1">
                  <c:v>0</c:v>
                </c:pt>
                <c:pt idx="2">
                  <c:v>3.7037037037037035E-2</c:v>
                </c:pt>
                <c:pt idx="3">
                  <c:v>7.4235807860262015E-2</c:v>
                </c:pt>
                <c:pt idx="4">
                  <c:v>0</c:v>
                </c:pt>
                <c:pt idx="5">
                  <c:v>0</c:v>
                </c:pt>
                <c:pt idx="6">
                  <c:v>0</c:v>
                </c:pt>
                <c:pt idx="7">
                  <c:v>0</c:v>
                </c:pt>
                <c:pt idx="8">
                  <c:v>0</c:v>
                </c:pt>
                <c:pt idx="9">
                  <c:v>0</c:v>
                </c:pt>
                <c:pt idx="10">
                  <c:v>0</c:v>
                </c:pt>
                <c:pt idx="11">
                  <c:v>0</c:v>
                </c:pt>
                <c:pt idx="12">
                  <c:v>0</c:v>
                </c:pt>
                <c:pt idx="13">
                  <c:v>0</c:v>
                </c:pt>
                <c:pt idx="14">
                  <c:v>0.12367491166077739</c:v>
                </c:pt>
                <c:pt idx="15">
                  <c:v>0</c:v>
                </c:pt>
                <c:pt idx="16">
                  <c:v>0</c:v>
                </c:pt>
                <c:pt idx="17">
                  <c:v>0</c:v>
                </c:pt>
                <c:pt idx="18">
                  <c:v>0</c:v>
                </c:pt>
                <c:pt idx="19">
                  <c:v>0</c:v>
                </c:pt>
                <c:pt idx="20">
                  <c:v>0</c:v>
                </c:pt>
                <c:pt idx="21">
                  <c:v>2.1254713747000342E-2</c:v>
                </c:pt>
              </c:numCache>
            </c:numRef>
          </c:val>
          <c:extLst>
            <c:ext xmlns:c16="http://schemas.microsoft.com/office/drawing/2014/chart" uri="{C3380CC4-5D6E-409C-BE32-E72D297353CC}">
              <c16:uniqueId val="{00000005-57D1-42CB-BCC2-55BB8CF72474}"/>
            </c:ext>
          </c:extLst>
        </c:ser>
        <c:ser>
          <c:idx val="6"/>
          <c:order val="6"/>
          <c:tx>
            <c:strRef>
              <c:f>Aggregated!$U$58</c:f>
              <c:strCache>
                <c:ptCount val="1"/>
                <c:pt idx="0">
                  <c:v>LPG</c:v>
                </c:pt>
              </c:strCache>
            </c:strRef>
          </c:tx>
          <c:spPr>
            <a:solidFill>
              <a:schemeClr val="accent1">
                <a:lumMod val="60000"/>
              </a:schemeClr>
            </a:solidFill>
            <a:ln>
              <a:noFill/>
            </a:ln>
            <a:effectLst/>
          </c:spPr>
          <c:invertIfNegative val="0"/>
          <c:cat>
            <c:strRef>
              <c:f>Aggregated!$N$59:$N$80</c:f>
              <c:strCache>
                <c:ptCount val="22"/>
                <c:pt idx="0">
                  <c:v>Rotterdam</c:v>
                </c:pt>
                <c:pt idx="1">
                  <c:v>Budapest</c:v>
                </c:pt>
                <c:pt idx="2">
                  <c:v>Milan</c:v>
                </c:pt>
                <c:pt idx="3">
                  <c:v>Rome</c:v>
                </c:pt>
                <c:pt idx="4">
                  <c:v>Hamburg</c:v>
                </c:pt>
                <c:pt idx="5">
                  <c:v>Berlin</c:v>
                </c:pt>
                <c:pt idx="6">
                  <c:v>Madrid</c:v>
                </c:pt>
                <c:pt idx="7">
                  <c:v>Barcelona</c:v>
                </c:pt>
                <c:pt idx="8">
                  <c:v>Bucharest</c:v>
                </c:pt>
                <c:pt idx="9">
                  <c:v>Lisbon</c:v>
                </c:pt>
                <c:pt idx="10">
                  <c:v>Stockholm</c:v>
                </c:pt>
                <c:pt idx="11">
                  <c:v>London</c:v>
                </c:pt>
                <c:pt idx="12">
                  <c:v>Prague</c:v>
                </c:pt>
                <c:pt idx="13">
                  <c:v>Sofia</c:v>
                </c:pt>
                <c:pt idx="14">
                  <c:v>Paris</c:v>
                </c:pt>
                <c:pt idx="15">
                  <c:v>Brussels</c:v>
                </c:pt>
                <c:pt idx="16">
                  <c:v>Amsterdam</c:v>
                </c:pt>
                <c:pt idx="17">
                  <c:v>Bremen</c:v>
                </c:pt>
                <c:pt idx="18">
                  <c:v>Munich</c:v>
                </c:pt>
                <c:pt idx="19">
                  <c:v>Goteborg</c:v>
                </c:pt>
                <c:pt idx="20">
                  <c:v>Antwerp</c:v>
                </c:pt>
                <c:pt idx="21">
                  <c:v>AGGREGATED</c:v>
                </c:pt>
              </c:strCache>
            </c:strRef>
          </c:cat>
          <c:val>
            <c:numRef>
              <c:f>Aggregated!$U$59:$U$80</c:f>
              <c:numCache>
                <c:formatCode>0.0%</c:formatCode>
                <c:ptCount val="22"/>
                <c:pt idx="0">
                  <c:v>0</c:v>
                </c:pt>
                <c:pt idx="1">
                  <c:v>0</c:v>
                </c:pt>
                <c:pt idx="2">
                  <c:v>0</c:v>
                </c:pt>
                <c:pt idx="3">
                  <c:v>4.3668122270742356E-2</c:v>
                </c:pt>
                <c:pt idx="4">
                  <c:v>0</c:v>
                </c:pt>
                <c:pt idx="5">
                  <c:v>0</c:v>
                </c:pt>
                <c:pt idx="6">
                  <c:v>0</c:v>
                </c:pt>
                <c:pt idx="7">
                  <c:v>0</c:v>
                </c:pt>
                <c:pt idx="8">
                  <c:v>0</c:v>
                </c:pt>
                <c:pt idx="9">
                  <c:v>0</c:v>
                </c:pt>
                <c:pt idx="10">
                  <c:v>0</c:v>
                </c:pt>
                <c:pt idx="11">
                  <c:v>2.1929824561403508E-2</c:v>
                </c:pt>
                <c:pt idx="12">
                  <c:v>0</c:v>
                </c:pt>
                <c:pt idx="13">
                  <c:v>0</c:v>
                </c:pt>
                <c:pt idx="14">
                  <c:v>0</c:v>
                </c:pt>
                <c:pt idx="15">
                  <c:v>0</c:v>
                </c:pt>
                <c:pt idx="16">
                  <c:v>0</c:v>
                </c:pt>
                <c:pt idx="17">
                  <c:v>0</c:v>
                </c:pt>
                <c:pt idx="18">
                  <c:v>0</c:v>
                </c:pt>
                <c:pt idx="19">
                  <c:v>0</c:v>
                </c:pt>
                <c:pt idx="20">
                  <c:v>0</c:v>
                </c:pt>
                <c:pt idx="21">
                  <c:v>5.1422694549194377E-3</c:v>
                </c:pt>
              </c:numCache>
            </c:numRef>
          </c:val>
          <c:extLst>
            <c:ext xmlns:c16="http://schemas.microsoft.com/office/drawing/2014/chart" uri="{C3380CC4-5D6E-409C-BE32-E72D297353CC}">
              <c16:uniqueId val="{00000006-57D1-42CB-BCC2-55BB8CF72474}"/>
            </c:ext>
          </c:extLst>
        </c:ser>
        <c:ser>
          <c:idx val="7"/>
          <c:order val="7"/>
          <c:tx>
            <c:strRef>
              <c:f>Aggregated!$V$58</c:f>
              <c:strCache>
                <c:ptCount val="1"/>
                <c:pt idx="0">
                  <c:v>LNG</c:v>
                </c:pt>
              </c:strCache>
            </c:strRef>
          </c:tx>
          <c:spPr>
            <a:solidFill>
              <a:schemeClr val="accent2">
                <a:lumMod val="60000"/>
              </a:schemeClr>
            </a:solidFill>
            <a:ln>
              <a:noFill/>
            </a:ln>
            <a:effectLst/>
          </c:spPr>
          <c:invertIfNegative val="0"/>
          <c:cat>
            <c:strRef>
              <c:f>Aggregated!$N$59:$N$80</c:f>
              <c:strCache>
                <c:ptCount val="22"/>
                <c:pt idx="0">
                  <c:v>Rotterdam</c:v>
                </c:pt>
                <c:pt idx="1">
                  <c:v>Budapest</c:v>
                </c:pt>
                <c:pt idx="2">
                  <c:v>Milan</c:v>
                </c:pt>
                <c:pt idx="3">
                  <c:v>Rome</c:v>
                </c:pt>
                <c:pt idx="4">
                  <c:v>Hamburg</c:v>
                </c:pt>
                <c:pt idx="5">
                  <c:v>Berlin</c:v>
                </c:pt>
                <c:pt idx="6">
                  <c:v>Madrid</c:v>
                </c:pt>
                <c:pt idx="7">
                  <c:v>Barcelona</c:v>
                </c:pt>
                <c:pt idx="8">
                  <c:v>Bucharest</c:v>
                </c:pt>
                <c:pt idx="9">
                  <c:v>Lisbon</c:v>
                </c:pt>
                <c:pt idx="10">
                  <c:v>Stockholm</c:v>
                </c:pt>
                <c:pt idx="11">
                  <c:v>London</c:v>
                </c:pt>
                <c:pt idx="12">
                  <c:v>Prague</c:v>
                </c:pt>
                <c:pt idx="13">
                  <c:v>Sofia</c:v>
                </c:pt>
                <c:pt idx="14">
                  <c:v>Paris</c:v>
                </c:pt>
                <c:pt idx="15">
                  <c:v>Brussels</c:v>
                </c:pt>
                <c:pt idx="16">
                  <c:v>Amsterdam</c:v>
                </c:pt>
                <c:pt idx="17">
                  <c:v>Bremen</c:v>
                </c:pt>
                <c:pt idx="18">
                  <c:v>Munich</c:v>
                </c:pt>
                <c:pt idx="19">
                  <c:v>Goteborg</c:v>
                </c:pt>
                <c:pt idx="20">
                  <c:v>Antwerp</c:v>
                </c:pt>
                <c:pt idx="21">
                  <c:v>AGGREGATED</c:v>
                </c:pt>
              </c:strCache>
            </c:strRef>
          </c:cat>
          <c:val>
            <c:numRef>
              <c:f>Aggregated!$V$59:$V$80</c:f>
              <c:numCache>
                <c:formatCode>0.0%</c:formatCode>
                <c:ptCount val="22"/>
                <c:pt idx="0">
                  <c:v>0</c:v>
                </c:pt>
                <c:pt idx="1">
                  <c:v>0</c:v>
                </c:pt>
                <c:pt idx="2">
                  <c:v>0</c:v>
                </c:pt>
                <c:pt idx="3">
                  <c:v>8.7336244541484712E-3</c:v>
                </c:pt>
                <c:pt idx="4">
                  <c:v>0</c:v>
                </c:pt>
                <c:pt idx="5">
                  <c:v>0</c:v>
                </c:pt>
                <c:pt idx="6">
                  <c:v>0</c:v>
                </c:pt>
                <c:pt idx="7">
                  <c:v>0</c:v>
                </c:pt>
                <c:pt idx="8">
                  <c:v>0</c:v>
                </c:pt>
                <c:pt idx="9">
                  <c:v>0</c:v>
                </c:pt>
                <c:pt idx="10">
                  <c:v>5.2083333333333336E-2</c:v>
                </c:pt>
                <c:pt idx="11">
                  <c:v>0</c:v>
                </c:pt>
                <c:pt idx="12">
                  <c:v>0</c:v>
                </c:pt>
                <c:pt idx="13">
                  <c:v>0</c:v>
                </c:pt>
                <c:pt idx="14">
                  <c:v>0</c:v>
                </c:pt>
                <c:pt idx="15">
                  <c:v>0</c:v>
                </c:pt>
                <c:pt idx="16">
                  <c:v>0</c:v>
                </c:pt>
                <c:pt idx="17">
                  <c:v>0</c:v>
                </c:pt>
                <c:pt idx="18">
                  <c:v>0</c:v>
                </c:pt>
                <c:pt idx="19">
                  <c:v>0</c:v>
                </c:pt>
                <c:pt idx="20">
                  <c:v>0</c:v>
                </c:pt>
                <c:pt idx="21">
                  <c:v>2.3997257456290708E-3</c:v>
                </c:pt>
              </c:numCache>
            </c:numRef>
          </c:val>
          <c:extLst>
            <c:ext xmlns:c16="http://schemas.microsoft.com/office/drawing/2014/chart" uri="{C3380CC4-5D6E-409C-BE32-E72D297353CC}">
              <c16:uniqueId val="{00000007-57D1-42CB-BCC2-55BB8CF72474}"/>
            </c:ext>
          </c:extLst>
        </c:ser>
        <c:ser>
          <c:idx val="8"/>
          <c:order val="8"/>
          <c:tx>
            <c:strRef>
              <c:f>Aggregated!$W$58</c:f>
              <c:strCache>
                <c:ptCount val="1"/>
                <c:pt idx="0">
                  <c:v>Hydrogen fuel cells</c:v>
                </c:pt>
              </c:strCache>
            </c:strRef>
          </c:tx>
          <c:spPr>
            <a:solidFill>
              <a:schemeClr val="accent3">
                <a:lumMod val="60000"/>
              </a:schemeClr>
            </a:solidFill>
            <a:ln>
              <a:noFill/>
            </a:ln>
            <a:effectLst/>
          </c:spPr>
          <c:invertIfNegative val="0"/>
          <c:cat>
            <c:strRef>
              <c:f>Aggregated!$N$59:$N$80</c:f>
              <c:strCache>
                <c:ptCount val="22"/>
                <c:pt idx="0">
                  <c:v>Rotterdam</c:v>
                </c:pt>
                <c:pt idx="1">
                  <c:v>Budapest</c:v>
                </c:pt>
                <c:pt idx="2">
                  <c:v>Milan</c:v>
                </c:pt>
                <c:pt idx="3">
                  <c:v>Rome</c:v>
                </c:pt>
                <c:pt idx="4">
                  <c:v>Hamburg</c:v>
                </c:pt>
                <c:pt idx="5">
                  <c:v>Berlin</c:v>
                </c:pt>
                <c:pt idx="6">
                  <c:v>Madrid</c:v>
                </c:pt>
                <c:pt idx="7">
                  <c:v>Barcelona</c:v>
                </c:pt>
                <c:pt idx="8">
                  <c:v>Bucharest</c:v>
                </c:pt>
                <c:pt idx="9">
                  <c:v>Lisbon</c:v>
                </c:pt>
                <c:pt idx="10">
                  <c:v>Stockholm</c:v>
                </c:pt>
                <c:pt idx="11">
                  <c:v>London</c:v>
                </c:pt>
                <c:pt idx="12">
                  <c:v>Prague</c:v>
                </c:pt>
                <c:pt idx="13">
                  <c:v>Sofia</c:v>
                </c:pt>
                <c:pt idx="14">
                  <c:v>Paris</c:v>
                </c:pt>
                <c:pt idx="15">
                  <c:v>Brussels</c:v>
                </c:pt>
                <c:pt idx="16">
                  <c:v>Amsterdam</c:v>
                </c:pt>
                <c:pt idx="17">
                  <c:v>Bremen</c:v>
                </c:pt>
                <c:pt idx="18">
                  <c:v>Munich</c:v>
                </c:pt>
                <c:pt idx="19">
                  <c:v>Goteborg</c:v>
                </c:pt>
                <c:pt idx="20">
                  <c:v>Antwerp</c:v>
                </c:pt>
                <c:pt idx="21">
                  <c:v>AGGREGATED</c:v>
                </c:pt>
              </c:strCache>
            </c:strRef>
          </c:cat>
          <c:val>
            <c:numRef>
              <c:f>Aggregated!$W$59:$W$80</c:f>
              <c:numCache>
                <c:formatCode>0.0%</c:formatCode>
                <c:ptCount val="2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numCache>
            </c:numRef>
          </c:val>
          <c:extLst>
            <c:ext xmlns:c16="http://schemas.microsoft.com/office/drawing/2014/chart" uri="{C3380CC4-5D6E-409C-BE32-E72D297353CC}">
              <c16:uniqueId val="{00000008-57D1-42CB-BCC2-55BB8CF72474}"/>
            </c:ext>
          </c:extLst>
        </c:ser>
        <c:ser>
          <c:idx val="9"/>
          <c:order val="9"/>
          <c:tx>
            <c:strRef>
              <c:f>Aggregated!$X$58</c:f>
              <c:strCache>
                <c:ptCount val="1"/>
                <c:pt idx="0">
                  <c:v> Don't know</c:v>
                </c:pt>
              </c:strCache>
            </c:strRef>
          </c:tx>
          <c:spPr>
            <a:solidFill>
              <a:schemeClr val="accent4">
                <a:lumMod val="60000"/>
              </a:schemeClr>
            </a:solidFill>
            <a:ln>
              <a:noFill/>
            </a:ln>
            <a:effectLst/>
          </c:spPr>
          <c:invertIfNegative val="0"/>
          <c:cat>
            <c:strRef>
              <c:f>Aggregated!$N$59:$N$80</c:f>
              <c:strCache>
                <c:ptCount val="22"/>
                <c:pt idx="0">
                  <c:v>Rotterdam</c:v>
                </c:pt>
                <c:pt idx="1">
                  <c:v>Budapest</c:v>
                </c:pt>
                <c:pt idx="2">
                  <c:v>Milan</c:v>
                </c:pt>
                <c:pt idx="3">
                  <c:v>Rome</c:v>
                </c:pt>
                <c:pt idx="4">
                  <c:v>Hamburg</c:v>
                </c:pt>
                <c:pt idx="5">
                  <c:v>Berlin</c:v>
                </c:pt>
                <c:pt idx="6">
                  <c:v>Madrid</c:v>
                </c:pt>
                <c:pt idx="7">
                  <c:v>Barcelona</c:v>
                </c:pt>
                <c:pt idx="8">
                  <c:v>Bucharest</c:v>
                </c:pt>
                <c:pt idx="9">
                  <c:v>Lisbon</c:v>
                </c:pt>
                <c:pt idx="10">
                  <c:v>Stockholm</c:v>
                </c:pt>
                <c:pt idx="11">
                  <c:v>London</c:v>
                </c:pt>
                <c:pt idx="12">
                  <c:v>Prague</c:v>
                </c:pt>
                <c:pt idx="13">
                  <c:v>Sofia</c:v>
                </c:pt>
                <c:pt idx="14">
                  <c:v>Paris</c:v>
                </c:pt>
                <c:pt idx="15">
                  <c:v>Brussels</c:v>
                </c:pt>
                <c:pt idx="16">
                  <c:v>Amsterdam</c:v>
                </c:pt>
                <c:pt idx="17">
                  <c:v>Bremen</c:v>
                </c:pt>
                <c:pt idx="18">
                  <c:v>Munich</c:v>
                </c:pt>
                <c:pt idx="19">
                  <c:v>Goteborg</c:v>
                </c:pt>
                <c:pt idx="20">
                  <c:v>Antwerp</c:v>
                </c:pt>
                <c:pt idx="21">
                  <c:v>AGGREGATED</c:v>
                </c:pt>
              </c:strCache>
            </c:strRef>
          </c:cat>
          <c:val>
            <c:numRef>
              <c:f>Aggregated!$X$59:$X$80</c:f>
              <c:numCache>
                <c:formatCode>0.0%</c:formatCode>
                <c:ptCount val="22"/>
                <c:pt idx="0">
                  <c:v>0</c:v>
                </c:pt>
                <c:pt idx="1">
                  <c:v>5.0955414012738856E-2</c:v>
                </c:pt>
                <c:pt idx="2">
                  <c:v>0</c:v>
                </c:pt>
                <c:pt idx="3">
                  <c:v>0</c:v>
                </c:pt>
                <c:pt idx="4">
                  <c:v>0</c:v>
                </c:pt>
                <c:pt idx="5">
                  <c:v>0</c:v>
                </c:pt>
                <c:pt idx="6">
                  <c:v>0.100418410041841</c:v>
                </c:pt>
                <c:pt idx="7">
                  <c:v>0</c:v>
                </c:pt>
                <c:pt idx="8">
                  <c:v>0</c:v>
                </c:pt>
                <c:pt idx="9">
                  <c:v>0</c:v>
                </c:pt>
                <c:pt idx="10">
                  <c:v>1.0416666666666666E-2</c:v>
                </c:pt>
                <c:pt idx="11">
                  <c:v>0</c:v>
                </c:pt>
                <c:pt idx="12">
                  <c:v>0</c:v>
                </c:pt>
                <c:pt idx="13">
                  <c:v>0</c:v>
                </c:pt>
                <c:pt idx="14">
                  <c:v>1.7667844522968199E-2</c:v>
                </c:pt>
                <c:pt idx="15">
                  <c:v>0</c:v>
                </c:pt>
                <c:pt idx="16">
                  <c:v>0</c:v>
                </c:pt>
                <c:pt idx="17">
                  <c:v>0</c:v>
                </c:pt>
                <c:pt idx="18">
                  <c:v>0</c:v>
                </c:pt>
                <c:pt idx="19">
                  <c:v>0</c:v>
                </c:pt>
                <c:pt idx="20">
                  <c:v>0</c:v>
                </c:pt>
                <c:pt idx="21">
                  <c:v>1.3027082619129242E-2</c:v>
                </c:pt>
              </c:numCache>
            </c:numRef>
          </c:val>
          <c:extLst>
            <c:ext xmlns:c16="http://schemas.microsoft.com/office/drawing/2014/chart" uri="{C3380CC4-5D6E-409C-BE32-E72D297353CC}">
              <c16:uniqueId val="{00000009-57D1-42CB-BCC2-55BB8CF72474}"/>
            </c:ext>
          </c:extLst>
        </c:ser>
        <c:dLbls>
          <c:showLegendKey val="0"/>
          <c:showVal val="0"/>
          <c:showCatName val="0"/>
          <c:showSerName val="0"/>
          <c:showPercent val="0"/>
          <c:showBubbleSize val="0"/>
        </c:dLbls>
        <c:gapWidth val="150"/>
        <c:overlap val="100"/>
        <c:axId val="1830449359"/>
        <c:axId val="1727333199"/>
      </c:barChart>
      <c:catAx>
        <c:axId val="18304493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cs-CZ"/>
          </a:p>
        </c:txPr>
        <c:crossAx val="1727333199"/>
        <c:crosses val="autoZero"/>
        <c:auto val="1"/>
        <c:lblAlgn val="ctr"/>
        <c:lblOffset val="100"/>
        <c:noMultiLvlLbl val="0"/>
      </c:catAx>
      <c:valAx>
        <c:axId val="1727333199"/>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cs-CZ"/>
          </a:p>
        </c:txPr>
        <c:crossAx val="183044935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cs-CZ"/>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cs-CZ"/>
    </a:p>
  </c:txPr>
  <c:printSettings>
    <c:headerFooter/>
    <c:pageMargins b="0.75" l="0.7" r="0.7" t="0.75" header="0.3" footer="0.3"/>
    <c:pageSetup/>
  </c:printSettings>
</c:chartSpace>
</file>

<file path=xl/charts/chart6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percentStacked"/>
        <c:varyColors val="0"/>
        <c:ser>
          <c:idx val="0"/>
          <c:order val="0"/>
          <c:tx>
            <c:strRef>
              <c:f>Aggregated!$AO$84</c:f>
              <c:strCache>
                <c:ptCount val="1"/>
                <c:pt idx="0">
                  <c:v>Diesel</c:v>
                </c:pt>
              </c:strCache>
            </c:strRef>
          </c:tx>
          <c:spPr>
            <a:pattFill prst="dkUpDiag">
              <a:fgClr>
                <a:schemeClr val="bg1">
                  <a:lumMod val="85000"/>
                </a:schemeClr>
              </a:fgClr>
              <a:bgClr>
                <a:schemeClr val="bg1"/>
              </a:bgClr>
            </a:pattFill>
            <a:ln>
              <a:solidFill>
                <a:schemeClr val="tx1"/>
              </a:solidFill>
            </a:ln>
            <a:effectLst/>
          </c:spPr>
          <c:invertIfNegative val="0"/>
          <c:dPt>
            <c:idx val="1"/>
            <c:invertIfNegative val="0"/>
            <c:bubble3D val="0"/>
            <c:spPr>
              <a:pattFill prst="dkUpDiag">
                <a:fgClr>
                  <a:schemeClr val="bg1">
                    <a:lumMod val="75000"/>
                  </a:schemeClr>
                </a:fgClr>
                <a:bgClr>
                  <a:schemeClr val="bg1">
                    <a:lumMod val="85000"/>
                  </a:schemeClr>
                </a:bgClr>
              </a:pattFill>
              <a:ln w="9525">
                <a:solidFill>
                  <a:schemeClr val="tx1"/>
                </a:solidFill>
              </a:ln>
              <a:effectLst/>
            </c:spPr>
            <c:extLst>
              <c:ext xmlns:c16="http://schemas.microsoft.com/office/drawing/2014/chart" uri="{C3380CC4-5D6E-409C-BE32-E72D297353CC}">
                <c16:uniqueId val="{00000001-71CC-4595-B39A-7ED1A90B71B8}"/>
              </c:ext>
            </c:extLst>
          </c:dPt>
          <c:dPt>
            <c:idx val="10"/>
            <c:invertIfNegative val="0"/>
            <c:bubble3D val="0"/>
            <c:spPr>
              <a:pattFill prst="dkUpDiag">
                <a:fgClr>
                  <a:schemeClr val="bg1">
                    <a:lumMod val="85000"/>
                  </a:schemeClr>
                </a:fgClr>
                <a:bgClr>
                  <a:schemeClr val="bg1"/>
                </a:bgClr>
              </a:pattFill>
              <a:ln w="15875">
                <a:solidFill>
                  <a:schemeClr val="tx1"/>
                </a:solidFill>
              </a:ln>
              <a:effectLst/>
            </c:spPr>
            <c:extLst>
              <c:ext xmlns:c16="http://schemas.microsoft.com/office/drawing/2014/chart" uri="{C3380CC4-5D6E-409C-BE32-E72D297353CC}">
                <c16:uniqueId val="{00000003-71CC-4595-B39A-7ED1A90B71B8}"/>
              </c:ext>
            </c:extLst>
          </c:dPt>
          <c:dLbls>
            <c:dLbl>
              <c:idx val="0"/>
              <c:layout>
                <c:manualLayout>
                  <c:x val="0"/>
                  <c:y val="-4.745784851498172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71CC-4595-B39A-7ED1A90B71B8}"/>
                </c:ext>
              </c:extLst>
            </c:dLbl>
            <c:numFmt formatCode="#,##0" sourceLinked="0"/>
            <c:spPr>
              <a:noFill/>
              <a:ln>
                <a:noFill/>
              </a:ln>
              <a:effectLst/>
            </c:spPr>
            <c:txPr>
              <a:bodyPr rot="0" spcFirstLastPara="1" vertOverflow="ellipsis" vert="horz" wrap="square" anchor="ctr" anchorCtr="1"/>
              <a:lstStyle/>
              <a:p>
                <a:pPr>
                  <a:defRPr sz="1100" b="1" i="0" u="none" strike="noStrike" kern="1200" baseline="0">
                    <a:solidFill>
                      <a:schemeClr val="tx1">
                        <a:lumMod val="75000"/>
                        <a:lumOff val="25000"/>
                      </a:schemeClr>
                    </a:solidFill>
                    <a:latin typeface="Arial Narrow" panose="020B0606020202030204" pitchFamily="34" charset="0"/>
                    <a:ea typeface="+mn-ea"/>
                    <a:cs typeface="Arial" panose="020B0604020202020204" pitchFamily="34" charset="0"/>
                  </a:defRPr>
                </a:pPr>
                <a:endParaRPr lang="cs-CZ"/>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Aggregated!$AN$85:$AN$106</c:f>
              <c:strCache>
                <c:ptCount val="22"/>
                <c:pt idx="0">
                  <c:v>Stockholm</c:v>
                </c:pt>
                <c:pt idx="1">
                  <c:v>Rotterdam</c:v>
                </c:pt>
                <c:pt idx="2">
                  <c:v>Barcelona</c:v>
                </c:pt>
                <c:pt idx="3">
                  <c:v>Milan</c:v>
                </c:pt>
                <c:pt idx="4">
                  <c:v>Rome</c:v>
                </c:pt>
                <c:pt idx="5">
                  <c:v>Madrid</c:v>
                </c:pt>
                <c:pt idx="6">
                  <c:v>Paris</c:v>
                </c:pt>
                <c:pt idx="7">
                  <c:v>PRŮMĚR</c:v>
                </c:pt>
                <c:pt idx="8">
                  <c:v>Brussels</c:v>
                </c:pt>
                <c:pt idx="9">
                  <c:v>Prague</c:v>
                </c:pt>
                <c:pt idx="10">
                  <c:v>Amsterdam</c:v>
                </c:pt>
                <c:pt idx="11">
                  <c:v>Sofia</c:v>
                </c:pt>
                <c:pt idx="12">
                  <c:v>Lisbon</c:v>
                </c:pt>
                <c:pt idx="13">
                  <c:v>Budapest</c:v>
                </c:pt>
                <c:pt idx="14">
                  <c:v>London</c:v>
                </c:pt>
                <c:pt idx="15">
                  <c:v>Bucharest</c:v>
                </c:pt>
                <c:pt idx="16">
                  <c:v>Munich</c:v>
                </c:pt>
                <c:pt idx="17">
                  <c:v>Goteborg</c:v>
                </c:pt>
                <c:pt idx="18">
                  <c:v>Hamburg</c:v>
                </c:pt>
                <c:pt idx="19">
                  <c:v>Berlin</c:v>
                </c:pt>
                <c:pt idx="20">
                  <c:v>Bremen</c:v>
                </c:pt>
                <c:pt idx="21">
                  <c:v>Antwerp</c:v>
                </c:pt>
              </c:strCache>
            </c:strRef>
          </c:cat>
          <c:val>
            <c:numRef>
              <c:f>Aggregated!$AO$85:$AO$106</c:f>
              <c:numCache>
                <c:formatCode>0</c:formatCode>
                <c:ptCount val="22"/>
                <c:pt idx="0">
                  <c:v>26.34730538922156</c:v>
                </c:pt>
                <c:pt idx="1">
                  <c:v>65.901639344262293</c:v>
                </c:pt>
                <c:pt idx="2">
                  <c:v>70.91412742382272</c:v>
                </c:pt>
                <c:pt idx="3">
                  <c:v>74.252873563218387</c:v>
                </c:pt>
                <c:pt idx="4">
                  <c:v>76.71517671517671</c:v>
                </c:pt>
                <c:pt idx="5">
                  <c:v>81.365313653136525</c:v>
                </c:pt>
                <c:pt idx="6">
                  <c:v>82.129277566539926</c:v>
                </c:pt>
                <c:pt idx="7">
                  <c:v>82.688576971356838</c:v>
                </c:pt>
                <c:pt idx="8">
                  <c:v>85.17350157728707</c:v>
                </c:pt>
                <c:pt idx="9">
                  <c:v>85.654008438818565</c:v>
                </c:pt>
                <c:pt idx="10">
                  <c:v>86.854460093896719</c:v>
                </c:pt>
                <c:pt idx="11">
                  <c:v>87.878787878787875</c:v>
                </c:pt>
                <c:pt idx="12">
                  <c:v>91.233766233766232</c:v>
                </c:pt>
                <c:pt idx="13">
                  <c:v>91.896551724137936</c:v>
                </c:pt>
                <c:pt idx="14">
                  <c:v>92.616033755274259</c:v>
                </c:pt>
                <c:pt idx="15">
                  <c:v>93.343419062027237</c:v>
                </c:pt>
                <c:pt idx="16">
                  <c:v>93.478260869565219</c:v>
                </c:pt>
                <c:pt idx="17">
                  <c:v>94.680851063829792</c:v>
                </c:pt>
                <c:pt idx="18">
                  <c:v>96.226415094339629</c:v>
                </c:pt>
                <c:pt idx="19">
                  <c:v>96.656534954407292</c:v>
                </c:pt>
                <c:pt idx="20">
                  <c:v>100</c:v>
                </c:pt>
                <c:pt idx="21">
                  <c:v>100</c:v>
                </c:pt>
              </c:numCache>
            </c:numRef>
          </c:val>
          <c:extLst>
            <c:ext xmlns:c16="http://schemas.microsoft.com/office/drawing/2014/chart" uri="{C3380CC4-5D6E-409C-BE32-E72D297353CC}">
              <c16:uniqueId val="{00000005-71CC-4595-B39A-7ED1A90B71B8}"/>
            </c:ext>
          </c:extLst>
        </c:ser>
        <c:ser>
          <c:idx val="1"/>
          <c:order val="1"/>
          <c:tx>
            <c:strRef>
              <c:f>Aggregated!$AP$84</c:f>
              <c:strCache>
                <c:ptCount val="1"/>
                <c:pt idx="0">
                  <c:v>Petrol</c:v>
                </c:pt>
              </c:strCache>
            </c:strRef>
          </c:tx>
          <c:spPr>
            <a:noFill/>
            <a:ln>
              <a:solidFill>
                <a:schemeClr val="tx1"/>
              </a:solidFill>
            </a:ln>
            <a:effectLst/>
          </c:spPr>
          <c:invertIfNegative val="0"/>
          <c:dPt>
            <c:idx val="1"/>
            <c:invertIfNegative val="0"/>
            <c:bubble3D val="0"/>
            <c:spPr>
              <a:pattFill prst="zigZag">
                <a:fgClr>
                  <a:schemeClr val="bg1">
                    <a:lumMod val="75000"/>
                  </a:schemeClr>
                </a:fgClr>
                <a:bgClr>
                  <a:schemeClr val="bg1"/>
                </a:bgClr>
              </a:pattFill>
              <a:ln w="9525">
                <a:solidFill>
                  <a:schemeClr val="tx1"/>
                </a:solidFill>
              </a:ln>
              <a:effectLst/>
            </c:spPr>
            <c:extLst>
              <c:ext xmlns:c16="http://schemas.microsoft.com/office/drawing/2014/chart" uri="{C3380CC4-5D6E-409C-BE32-E72D297353CC}">
                <c16:uniqueId val="{00000007-71CC-4595-B39A-7ED1A90B71B8}"/>
              </c:ext>
            </c:extLst>
          </c:dPt>
          <c:dPt>
            <c:idx val="10"/>
            <c:invertIfNegative val="0"/>
            <c:bubble3D val="0"/>
            <c:spPr>
              <a:noFill/>
              <a:ln w="15875">
                <a:solidFill>
                  <a:schemeClr val="tx1"/>
                </a:solidFill>
              </a:ln>
              <a:effectLst/>
            </c:spPr>
            <c:extLst>
              <c:ext xmlns:c16="http://schemas.microsoft.com/office/drawing/2014/chart" uri="{C3380CC4-5D6E-409C-BE32-E72D297353CC}">
                <c16:uniqueId val="{00000009-71CC-4595-B39A-7ED1A90B71B8}"/>
              </c:ext>
            </c:extLst>
          </c:dPt>
          <c:cat>
            <c:strRef>
              <c:f>Aggregated!$AN$85:$AN$106</c:f>
              <c:strCache>
                <c:ptCount val="22"/>
                <c:pt idx="0">
                  <c:v>Stockholm</c:v>
                </c:pt>
                <c:pt idx="1">
                  <c:v>Rotterdam</c:v>
                </c:pt>
                <c:pt idx="2">
                  <c:v>Barcelona</c:v>
                </c:pt>
                <c:pt idx="3">
                  <c:v>Milan</c:v>
                </c:pt>
                <c:pt idx="4">
                  <c:v>Rome</c:v>
                </c:pt>
                <c:pt idx="5">
                  <c:v>Madrid</c:v>
                </c:pt>
                <c:pt idx="6">
                  <c:v>Paris</c:v>
                </c:pt>
                <c:pt idx="7">
                  <c:v>PRŮMĚR</c:v>
                </c:pt>
                <c:pt idx="8">
                  <c:v>Brussels</c:v>
                </c:pt>
                <c:pt idx="9">
                  <c:v>Prague</c:v>
                </c:pt>
                <c:pt idx="10">
                  <c:v>Amsterdam</c:v>
                </c:pt>
                <c:pt idx="11">
                  <c:v>Sofia</c:v>
                </c:pt>
                <c:pt idx="12">
                  <c:v>Lisbon</c:v>
                </c:pt>
                <c:pt idx="13">
                  <c:v>Budapest</c:v>
                </c:pt>
                <c:pt idx="14">
                  <c:v>London</c:v>
                </c:pt>
                <c:pt idx="15">
                  <c:v>Bucharest</c:v>
                </c:pt>
                <c:pt idx="16">
                  <c:v>Munich</c:v>
                </c:pt>
                <c:pt idx="17">
                  <c:v>Goteborg</c:v>
                </c:pt>
                <c:pt idx="18">
                  <c:v>Hamburg</c:v>
                </c:pt>
                <c:pt idx="19">
                  <c:v>Berlin</c:v>
                </c:pt>
                <c:pt idx="20">
                  <c:v>Bremen</c:v>
                </c:pt>
                <c:pt idx="21">
                  <c:v>Antwerp</c:v>
                </c:pt>
              </c:strCache>
            </c:strRef>
          </c:cat>
          <c:val>
            <c:numRef>
              <c:f>Aggregated!$AP$85:$AP$106</c:f>
              <c:numCache>
                <c:formatCode>0</c:formatCode>
                <c:ptCount val="22"/>
                <c:pt idx="0">
                  <c:v>5.9880239520958085</c:v>
                </c:pt>
                <c:pt idx="1">
                  <c:v>1.9672131147540985</c:v>
                </c:pt>
                <c:pt idx="2">
                  <c:v>0</c:v>
                </c:pt>
                <c:pt idx="3">
                  <c:v>5.7471264367816088</c:v>
                </c:pt>
                <c:pt idx="4">
                  <c:v>3.7422037422037424</c:v>
                </c:pt>
                <c:pt idx="5">
                  <c:v>0.55350553505535049</c:v>
                </c:pt>
                <c:pt idx="6">
                  <c:v>2.4714828897338403</c:v>
                </c:pt>
                <c:pt idx="7">
                  <c:v>2.9898436608467418</c:v>
                </c:pt>
                <c:pt idx="8">
                  <c:v>6.309148264984227</c:v>
                </c:pt>
                <c:pt idx="9">
                  <c:v>3.2348804500703237</c:v>
                </c:pt>
                <c:pt idx="10">
                  <c:v>8.92018779342723</c:v>
                </c:pt>
                <c:pt idx="11">
                  <c:v>2.7113237639553431</c:v>
                </c:pt>
                <c:pt idx="12">
                  <c:v>0</c:v>
                </c:pt>
                <c:pt idx="13">
                  <c:v>1.3793103448275863</c:v>
                </c:pt>
                <c:pt idx="14">
                  <c:v>1.2658227848101267</c:v>
                </c:pt>
                <c:pt idx="15">
                  <c:v>4.5385779122541603</c:v>
                </c:pt>
                <c:pt idx="16">
                  <c:v>2.7173913043478262</c:v>
                </c:pt>
                <c:pt idx="17">
                  <c:v>0</c:v>
                </c:pt>
                <c:pt idx="18">
                  <c:v>3.7735849056603774</c:v>
                </c:pt>
                <c:pt idx="19">
                  <c:v>2.1276595744680851</c:v>
                </c:pt>
                <c:pt idx="20">
                  <c:v>0</c:v>
                </c:pt>
                <c:pt idx="21">
                  <c:v>0</c:v>
                </c:pt>
              </c:numCache>
            </c:numRef>
          </c:val>
          <c:extLst>
            <c:ext xmlns:c16="http://schemas.microsoft.com/office/drawing/2014/chart" uri="{C3380CC4-5D6E-409C-BE32-E72D297353CC}">
              <c16:uniqueId val="{0000000A-71CC-4595-B39A-7ED1A90B71B8}"/>
            </c:ext>
          </c:extLst>
        </c:ser>
        <c:ser>
          <c:idx val="2"/>
          <c:order val="2"/>
          <c:tx>
            <c:strRef>
              <c:f>Aggregated!$AQ$84</c:f>
              <c:strCache>
                <c:ptCount val="1"/>
                <c:pt idx="0">
                  <c:v>Hybrid diesel</c:v>
                </c:pt>
              </c:strCache>
            </c:strRef>
          </c:tx>
          <c:spPr>
            <a:pattFill prst="dkDnDiag">
              <a:fgClr>
                <a:schemeClr val="tx1">
                  <a:lumMod val="50000"/>
                  <a:lumOff val="50000"/>
                </a:schemeClr>
              </a:fgClr>
              <a:bgClr>
                <a:schemeClr val="bg1"/>
              </a:bgClr>
            </a:pattFill>
            <a:ln>
              <a:solidFill>
                <a:schemeClr val="tx1"/>
              </a:solidFill>
            </a:ln>
            <a:effectLst/>
          </c:spPr>
          <c:invertIfNegative val="0"/>
          <c:cat>
            <c:strRef>
              <c:f>Aggregated!$AN$85:$AN$106</c:f>
              <c:strCache>
                <c:ptCount val="22"/>
                <c:pt idx="0">
                  <c:v>Stockholm</c:v>
                </c:pt>
                <c:pt idx="1">
                  <c:v>Rotterdam</c:v>
                </c:pt>
                <c:pt idx="2">
                  <c:v>Barcelona</c:v>
                </c:pt>
                <c:pt idx="3">
                  <c:v>Milan</c:v>
                </c:pt>
                <c:pt idx="4">
                  <c:v>Rome</c:v>
                </c:pt>
                <c:pt idx="5">
                  <c:v>Madrid</c:v>
                </c:pt>
                <c:pt idx="6">
                  <c:v>Paris</c:v>
                </c:pt>
                <c:pt idx="7">
                  <c:v>PRŮMĚR</c:v>
                </c:pt>
                <c:pt idx="8">
                  <c:v>Brussels</c:v>
                </c:pt>
                <c:pt idx="9">
                  <c:v>Prague</c:v>
                </c:pt>
                <c:pt idx="10">
                  <c:v>Amsterdam</c:v>
                </c:pt>
                <c:pt idx="11">
                  <c:v>Sofia</c:v>
                </c:pt>
                <c:pt idx="12">
                  <c:v>Lisbon</c:v>
                </c:pt>
                <c:pt idx="13">
                  <c:v>Budapest</c:v>
                </c:pt>
                <c:pt idx="14">
                  <c:v>London</c:v>
                </c:pt>
                <c:pt idx="15">
                  <c:v>Bucharest</c:v>
                </c:pt>
                <c:pt idx="16">
                  <c:v>Munich</c:v>
                </c:pt>
                <c:pt idx="17">
                  <c:v>Goteborg</c:v>
                </c:pt>
                <c:pt idx="18">
                  <c:v>Hamburg</c:v>
                </c:pt>
                <c:pt idx="19">
                  <c:v>Berlin</c:v>
                </c:pt>
                <c:pt idx="20">
                  <c:v>Bremen</c:v>
                </c:pt>
                <c:pt idx="21">
                  <c:v>Antwerp</c:v>
                </c:pt>
              </c:strCache>
            </c:strRef>
          </c:cat>
          <c:val>
            <c:numRef>
              <c:f>Aggregated!$AQ$85:$AQ$106</c:f>
              <c:numCache>
                <c:formatCode>0</c:formatCode>
                <c:ptCount val="22"/>
                <c:pt idx="0">
                  <c:v>0</c:v>
                </c:pt>
                <c:pt idx="1">
                  <c:v>1.3114754098360655</c:v>
                </c:pt>
                <c:pt idx="2">
                  <c:v>9.6952908587257625</c:v>
                </c:pt>
                <c:pt idx="3">
                  <c:v>1.3793103448275863</c:v>
                </c:pt>
                <c:pt idx="4">
                  <c:v>0.83160083160083165</c:v>
                </c:pt>
                <c:pt idx="5">
                  <c:v>0.92250922509225086</c:v>
                </c:pt>
                <c:pt idx="6">
                  <c:v>5.3231939163498092</c:v>
                </c:pt>
                <c:pt idx="7">
                  <c:v>1.2096314047700558</c:v>
                </c:pt>
                <c:pt idx="8">
                  <c:v>0</c:v>
                </c:pt>
                <c:pt idx="9">
                  <c:v>0.56258790436005623</c:v>
                </c:pt>
                <c:pt idx="10">
                  <c:v>2.8169014084507045</c:v>
                </c:pt>
                <c:pt idx="11">
                  <c:v>0</c:v>
                </c:pt>
                <c:pt idx="12">
                  <c:v>0</c:v>
                </c:pt>
                <c:pt idx="13">
                  <c:v>1.7241379310344827</c:v>
                </c:pt>
                <c:pt idx="14">
                  <c:v>0</c:v>
                </c:pt>
                <c:pt idx="15">
                  <c:v>0.60514372163388808</c:v>
                </c:pt>
                <c:pt idx="16">
                  <c:v>0</c:v>
                </c:pt>
                <c:pt idx="17">
                  <c:v>0</c:v>
                </c:pt>
                <c:pt idx="18">
                  <c:v>0</c:v>
                </c:pt>
                <c:pt idx="19">
                  <c:v>0</c:v>
                </c:pt>
                <c:pt idx="20">
                  <c:v>0</c:v>
                </c:pt>
                <c:pt idx="21">
                  <c:v>0</c:v>
                </c:pt>
              </c:numCache>
            </c:numRef>
          </c:val>
          <c:extLst>
            <c:ext xmlns:c16="http://schemas.microsoft.com/office/drawing/2014/chart" uri="{C3380CC4-5D6E-409C-BE32-E72D297353CC}">
              <c16:uniqueId val="{0000000B-71CC-4595-B39A-7ED1A90B71B8}"/>
            </c:ext>
          </c:extLst>
        </c:ser>
        <c:ser>
          <c:idx val="3"/>
          <c:order val="3"/>
          <c:tx>
            <c:strRef>
              <c:f>Aggregated!$AR$84</c:f>
              <c:strCache>
                <c:ptCount val="1"/>
                <c:pt idx="0">
                  <c:v>Hybrid petrol</c:v>
                </c:pt>
              </c:strCache>
            </c:strRef>
          </c:tx>
          <c:spPr>
            <a:solidFill>
              <a:schemeClr val="accent4"/>
            </a:solidFill>
            <a:ln>
              <a:noFill/>
            </a:ln>
            <a:effectLst/>
          </c:spPr>
          <c:invertIfNegative val="0"/>
          <c:cat>
            <c:strRef>
              <c:f>Aggregated!$AN$85:$AN$106</c:f>
              <c:strCache>
                <c:ptCount val="22"/>
                <c:pt idx="0">
                  <c:v>Stockholm</c:v>
                </c:pt>
                <c:pt idx="1">
                  <c:v>Rotterdam</c:v>
                </c:pt>
                <c:pt idx="2">
                  <c:v>Barcelona</c:v>
                </c:pt>
                <c:pt idx="3">
                  <c:v>Milan</c:v>
                </c:pt>
                <c:pt idx="4">
                  <c:v>Rome</c:v>
                </c:pt>
                <c:pt idx="5">
                  <c:v>Madrid</c:v>
                </c:pt>
                <c:pt idx="6">
                  <c:v>Paris</c:v>
                </c:pt>
                <c:pt idx="7">
                  <c:v>PRŮMĚR</c:v>
                </c:pt>
                <c:pt idx="8">
                  <c:v>Brussels</c:v>
                </c:pt>
                <c:pt idx="9">
                  <c:v>Prague</c:v>
                </c:pt>
                <c:pt idx="10">
                  <c:v>Amsterdam</c:v>
                </c:pt>
                <c:pt idx="11">
                  <c:v>Sofia</c:v>
                </c:pt>
                <c:pt idx="12">
                  <c:v>Lisbon</c:v>
                </c:pt>
                <c:pt idx="13">
                  <c:v>Budapest</c:v>
                </c:pt>
                <c:pt idx="14">
                  <c:v>London</c:v>
                </c:pt>
                <c:pt idx="15">
                  <c:v>Bucharest</c:v>
                </c:pt>
                <c:pt idx="16">
                  <c:v>Munich</c:v>
                </c:pt>
                <c:pt idx="17">
                  <c:v>Goteborg</c:v>
                </c:pt>
                <c:pt idx="18">
                  <c:v>Hamburg</c:v>
                </c:pt>
                <c:pt idx="19">
                  <c:v>Berlin</c:v>
                </c:pt>
                <c:pt idx="20">
                  <c:v>Bremen</c:v>
                </c:pt>
                <c:pt idx="21">
                  <c:v>Antwerp</c:v>
                </c:pt>
              </c:strCache>
            </c:strRef>
          </c:cat>
          <c:val>
            <c:numRef>
              <c:f>Aggregated!$AR$85:$AR$106</c:f>
              <c:numCache>
                <c:formatCode>0</c:formatCode>
                <c:ptCount val="22"/>
                <c:pt idx="0">
                  <c:v>3.992015968063872</c:v>
                </c:pt>
                <c:pt idx="1">
                  <c:v>0</c:v>
                </c:pt>
                <c:pt idx="2">
                  <c:v>4.1551246537396125</c:v>
                </c:pt>
                <c:pt idx="3">
                  <c:v>0</c:v>
                </c:pt>
                <c:pt idx="4">
                  <c:v>2.4948024948024949</c:v>
                </c:pt>
                <c:pt idx="5">
                  <c:v>0</c:v>
                </c:pt>
                <c:pt idx="6">
                  <c:v>0</c:v>
                </c:pt>
                <c:pt idx="7">
                  <c:v>1.2438662558484537</c:v>
                </c:pt>
                <c:pt idx="8">
                  <c:v>2.5236593059936907</c:v>
                </c:pt>
                <c:pt idx="9">
                  <c:v>0.28129395218002812</c:v>
                </c:pt>
                <c:pt idx="10">
                  <c:v>0</c:v>
                </c:pt>
                <c:pt idx="11">
                  <c:v>4.7846889952153111</c:v>
                </c:pt>
                <c:pt idx="12">
                  <c:v>0</c:v>
                </c:pt>
                <c:pt idx="13">
                  <c:v>0</c:v>
                </c:pt>
                <c:pt idx="14">
                  <c:v>1.2658227848101267</c:v>
                </c:pt>
                <c:pt idx="15">
                  <c:v>1.2102874432677762</c:v>
                </c:pt>
                <c:pt idx="16">
                  <c:v>0</c:v>
                </c:pt>
                <c:pt idx="17">
                  <c:v>0</c:v>
                </c:pt>
                <c:pt idx="18">
                  <c:v>0</c:v>
                </c:pt>
                <c:pt idx="19">
                  <c:v>0</c:v>
                </c:pt>
                <c:pt idx="20">
                  <c:v>0</c:v>
                </c:pt>
                <c:pt idx="21">
                  <c:v>0</c:v>
                </c:pt>
              </c:numCache>
            </c:numRef>
          </c:val>
          <c:extLst>
            <c:ext xmlns:c16="http://schemas.microsoft.com/office/drawing/2014/chart" uri="{C3380CC4-5D6E-409C-BE32-E72D297353CC}">
              <c16:uniqueId val="{0000000C-71CC-4595-B39A-7ED1A90B71B8}"/>
            </c:ext>
          </c:extLst>
        </c:ser>
        <c:ser>
          <c:idx val="4"/>
          <c:order val="4"/>
          <c:tx>
            <c:strRef>
              <c:f>Aggregated!$AS$84</c:f>
              <c:strCache>
                <c:ptCount val="1"/>
                <c:pt idx="0">
                  <c:v>Full electric</c:v>
                </c:pt>
              </c:strCache>
            </c:strRef>
          </c:tx>
          <c:spPr>
            <a:solidFill>
              <a:schemeClr val="accent5"/>
            </a:solidFill>
            <a:ln>
              <a:noFill/>
            </a:ln>
            <a:effectLst/>
          </c:spPr>
          <c:invertIfNegative val="0"/>
          <c:cat>
            <c:strRef>
              <c:f>Aggregated!$AN$85:$AN$106</c:f>
              <c:strCache>
                <c:ptCount val="22"/>
                <c:pt idx="0">
                  <c:v>Stockholm</c:v>
                </c:pt>
                <c:pt idx="1">
                  <c:v>Rotterdam</c:v>
                </c:pt>
                <c:pt idx="2">
                  <c:v>Barcelona</c:v>
                </c:pt>
                <c:pt idx="3">
                  <c:v>Milan</c:v>
                </c:pt>
                <c:pt idx="4">
                  <c:v>Rome</c:v>
                </c:pt>
                <c:pt idx="5">
                  <c:v>Madrid</c:v>
                </c:pt>
                <c:pt idx="6">
                  <c:v>Paris</c:v>
                </c:pt>
                <c:pt idx="7">
                  <c:v>PRŮMĚR</c:v>
                </c:pt>
                <c:pt idx="8">
                  <c:v>Brussels</c:v>
                </c:pt>
                <c:pt idx="9">
                  <c:v>Prague</c:v>
                </c:pt>
                <c:pt idx="10">
                  <c:v>Amsterdam</c:v>
                </c:pt>
                <c:pt idx="11">
                  <c:v>Sofia</c:v>
                </c:pt>
                <c:pt idx="12">
                  <c:v>Lisbon</c:v>
                </c:pt>
                <c:pt idx="13">
                  <c:v>Budapest</c:v>
                </c:pt>
                <c:pt idx="14">
                  <c:v>London</c:v>
                </c:pt>
                <c:pt idx="15">
                  <c:v>Bucharest</c:v>
                </c:pt>
                <c:pt idx="16">
                  <c:v>Munich</c:v>
                </c:pt>
                <c:pt idx="17">
                  <c:v>Goteborg</c:v>
                </c:pt>
                <c:pt idx="18">
                  <c:v>Hamburg</c:v>
                </c:pt>
                <c:pt idx="19">
                  <c:v>Berlin</c:v>
                </c:pt>
                <c:pt idx="20">
                  <c:v>Bremen</c:v>
                </c:pt>
                <c:pt idx="21">
                  <c:v>Antwerp</c:v>
                </c:pt>
              </c:strCache>
            </c:strRef>
          </c:cat>
          <c:val>
            <c:numRef>
              <c:f>Aggregated!$AS$85:$AS$106</c:f>
              <c:numCache>
                <c:formatCode>0</c:formatCode>
                <c:ptCount val="22"/>
                <c:pt idx="0">
                  <c:v>63.672654690618756</c:v>
                </c:pt>
                <c:pt idx="1">
                  <c:v>8.524590163934425</c:v>
                </c:pt>
                <c:pt idx="2">
                  <c:v>13.850415512465375</c:v>
                </c:pt>
                <c:pt idx="3">
                  <c:v>4.8275862068965516</c:v>
                </c:pt>
                <c:pt idx="4">
                  <c:v>1.4553014553014554</c:v>
                </c:pt>
                <c:pt idx="5">
                  <c:v>3.8745387453874542</c:v>
                </c:pt>
                <c:pt idx="6">
                  <c:v>6.2737642585551328</c:v>
                </c:pt>
                <c:pt idx="7">
                  <c:v>6.9382631518886226</c:v>
                </c:pt>
                <c:pt idx="8">
                  <c:v>5.9936908517350158</c:v>
                </c:pt>
                <c:pt idx="9">
                  <c:v>0.28129395218002812</c:v>
                </c:pt>
                <c:pt idx="10">
                  <c:v>0</c:v>
                </c:pt>
                <c:pt idx="11">
                  <c:v>0.31897926634768742</c:v>
                </c:pt>
                <c:pt idx="12">
                  <c:v>8.7662337662337659</c:v>
                </c:pt>
                <c:pt idx="13">
                  <c:v>0.86206896551724133</c:v>
                </c:pt>
                <c:pt idx="14">
                  <c:v>4.852320675105485</c:v>
                </c:pt>
                <c:pt idx="15">
                  <c:v>0</c:v>
                </c:pt>
                <c:pt idx="16">
                  <c:v>1.6304347826086956</c:v>
                </c:pt>
                <c:pt idx="17">
                  <c:v>0</c:v>
                </c:pt>
                <c:pt idx="18">
                  <c:v>0</c:v>
                </c:pt>
                <c:pt idx="19">
                  <c:v>1.21580547112462</c:v>
                </c:pt>
                <c:pt idx="20">
                  <c:v>0</c:v>
                </c:pt>
                <c:pt idx="21">
                  <c:v>0</c:v>
                </c:pt>
              </c:numCache>
            </c:numRef>
          </c:val>
          <c:extLst>
            <c:ext xmlns:c16="http://schemas.microsoft.com/office/drawing/2014/chart" uri="{C3380CC4-5D6E-409C-BE32-E72D297353CC}">
              <c16:uniqueId val="{0000000D-71CC-4595-B39A-7ED1A90B71B8}"/>
            </c:ext>
          </c:extLst>
        </c:ser>
        <c:ser>
          <c:idx val="5"/>
          <c:order val="5"/>
          <c:tx>
            <c:strRef>
              <c:f>Aggregated!$AT$84</c:f>
              <c:strCache>
                <c:ptCount val="1"/>
                <c:pt idx="0">
                  <c:v>CNG</c:v>
                </c:pt>
              </c:strCache>
            </c:strRef>
          </c:tx>
          <c:spPr>
            <a:solidFill>
              <a:schemeClr val="accent6"/>
            </a:solidFill>
            <a:ln>
              <a:noFill/>
            </a:ln>
            <a:effectLst/>
          </c:spPr>
          <c:invertIfNegative val="0"/>
          <c:cat>
            <c:strRef>
              <c:f>Aggregated!$AN$85:$AN$106</c:f>
              <c:strCache>
                <c:ptCount val="22"/>
                <c:pt idx="0">
                  <c:v>Stockholm</c:v>
                </c:pt>
                <c:pt idx="1">
                  <c:v>Rotterdam</c:v>
                </c:pt>
                <c:pt idx="2">
                  <c:v>Barcelona</c:v>
                </c:pt>
                <c:pt idx="3">
                  <c:v>Milan</c:v>
                </c:pt>
                <c:pt idx="4">
                  <c:v>Rome</c:v>
                </c:pt>
                <c:pt idx="5">
                  <c:v>Madrid</c:v>
                </c:pt>
                <c:pt idx="6">
                  <c:v>Paris</c:v>
                </c:pt>
                <c:pt idx="7">
                  <c:v>PRŮMĚR</c:v>
                </c:pt>
                <c:pt idx="8">
                  <c:v>Brussels</c:v>
                </c:pt>
                <c:pt idx="9">
                  <c:v>Prague</c:v>
                </c:pt>
                <c:pt idx="10">
                  <c:v>Amsterdam</c:v>
                </c:pt>
                <c:pt idx="11">
                  <c:v>Sofia</c:v>
                </c:pt>
                <c:pt idx="12">
                  <c:v>Lisbon</c:v>
                </c:pt>
                <c:pt idx="13">
                  <c:v>Budapest</c:v>
                </c:pt>
                <c:pt idx="14">
                  <c:v>London</c:v>
                </c:pt>
                <c:pt idx="15">
                  <c:v>Bucharest</c:v>
                </c:pt>
                <c:pt idx="16">
                  <c:v>Munich</c:v>
                </c:pt>
                <c:pt idx="17">
                  <c:v>Goteborg</c:v>
                </c:pt>
                <c:pt idx="18">
                  <c:v>Hamburg</c:v>
                </c:pt>
                <c:pt idx="19">
                  <c:v>Berlin</c:v>
                </c:pt>
                <c:pt idx="20">
                  <c:v>Bremen</c:v>
                </c:pt>
                <c:pt idx="21">
                  <c:v>Antwerp</c:v>
                </c:pt>
              </c:strCache>
            </c:strRef>
          </c:cat>
          <c:val>
            <c:numRef>
              <c:f>Aggregated!$AT$85:$AT$106</c:f>
              <c:numCache>
                <c:formatCode>0</c:formatCode>
                <c:ptCount val="22"/>
                <c:pt idx="0">
                  <c:v>0</c:v>
                </c:pt>
                <c:pt idx="1">
                  <c:v>0</c:v>
                </c:pt>
                <c:pt idx="2">
                  <c:v>1.3850415512465373</c:v>
                </c:pt>
                <c:pt idx="3">
                  <c:v>3.9080459770114944</c:v>
                </c:pt>
                <c:pt idx="4">
                  <c:v>10.395010395010395</c:v>
                </c:pt>
                <c:pt idx="5">
                  <c:v>0</c:v>
                </c:pt>
                <c:pt idx="6">
                  <c:v>3.6121673003802277</c:v>
                </c:pt>
                <c:pt idx="7">
                  <c:v>1.8258587241812163</c:v>
                </c:pt>
                <c:pt idx="8">
                  <c:v>0</c:v>
                </c:pt>
                <c:pt idx="9">
                  <c:v>5.9071729957805905</c:v>
                </c:pt>
                <c:pt idx="10">
                  <c:v>0</c:v>
                </c:pt>
                <c:pt idx="11">
                  <c:v>3.5087719298245612</c:v>
                </c:pt>
                <c:pt idx="12">
                  <c:v>0</c:v>
                </c:pt>
                <c:pt idx="13">
                  <c:v>0</c:v>
                </c:pt>
                <c:pt idx="14">
                  <c:v>0</c:v>
                </c:pt>
                <c:pt idx="15">
                  <c:v>0</c:v>
                </c:pt>
                <c:pt idx="16">
                  <c:v>0</c:v>
                </c:pt>
                <c:pt idx="17">
                  <c:v>5.3191489361702127</c:v>
                </c:pt>
                <c:pt idx="18">
                  <c:v>0</c:v>
                </c:pt>
                <c:pt idx="19">
                  <c:v>0</c:v>
                </c:pt>
                <c:pt idx="20">
                  <c:v>0</c:v>
                </c:pt>
                <c:pt idx="21">
                  <c:v>0</c:v>
                </c:pt>
              </c:numCache>
            </c:numRef>
          </c:val>
          <c:extLst>
            <c:ext xmlns:c16="http://schemas.microsoft.com/office/drawing/2014/chart" uri="{C3380CC4-5D6E-409C-BE32-E72D297353CC}">
              <c16:uniqueId val="{0000000E-71CC-4595-B39A-7ED1A90B71B8}"/>
            </c:ext>
          </c:extLst>
        </c:ser>
        <c:ser>
          <c:idx val="6"/>
          <c:order val="6"/>
          <c:tx>
            <c:strRef>
              <c:f>Aggregated!$AU$84</c:f>
              <c:strCache>
                <c:ptCount val="1"/>
                <c:pt idx="0">
                  <c:v>LPG</c:v>
                </c:pt>
              </c:strCache>
            </c:strRef>
          </c:tx>
          <c:spPr>
            <a:solidFill>
              <a:schemeClr val="accent1">
                <a:lumMod val="60000"/>
              </a:schemeClr>
            </a:solidFill>
            <a:ln>
              <a:noFill/>
            </a:ln>
            <a:effectLst/>
          </c:spPr>
          <c:invertIfNegative val="0"/>
          <c:cat>
            <c:strRef>
              <c:f>Aggregated!$AN$85:$AN$106</c:f>
              <c:strCache>
                <c:ptCount val="22"/>
                <c:pt idx="0">
                  <c:v>Stockholm</c:v>
                </c:pt>
                <c:pt idx="1">
                  <c:v>Rotterdam</c:v>
                </c:pt>
                <c:pt idx="2">
                  <c:v>Barcelona</c:v>
                </c:pt>
                <c:pt idx="3">
                  <c:v>Milan</c:v>
                </c:pt>
                <c:pt idx="4">
                  <c:v>Rome</c:v>
                </c:pt>
                <c:pt idx="5">
                  <c:v>Madrid</c:v>
                </c:pt>
                <c:pt idx="6">
                  <c:v>Paris</c:v>
                </c:pt>
                <c:pt idx="7">
                  <c:v>PRŮMĚR</c:v>
                </c:pt>
                <c:pt idx="8">
                  <c:v>Brussels</c:v>
                </c:pt>
                <c:pt idx="9">
                  <c:v>Prague</c:v>
                </c:pt>
                <c:pt idx="10">
                  <c:v>Amsterdam</c:v>
                </c:pt>
                <c:pt idx="11">
                  <c:v>Sofia</c:v>
                </c:pt>
                <c:pt idx="12">
                  <c:v>Lisbon</c:v>
                </c:pt>
                <c:pt idx="13">
                  <c:v>Budapest</c:v>
                </c:pt>
                <c:pt idx="14">
                  <c:v>London</c:v>
                </c:pt>
                <c:pt idx="15">
                  <c:v>Bucharest</c:v>
                </c:pt>
                <c:pt idx="16">
                  <c:v>Munich</c:v>
                </c:pt>
                <c:pt idx="17">
                  <c:v>Goteborg</c:v>
                </c:pt>
                <c:pt idx="18">
                  <c:v>Hamburg</c:v>
                </c:pt>
                <c:pt idx="19">
                  <c:v>Berlin</c:v>
                </c:pt>
                <c:pt idx="20">
                  <c:v>Bremen</c:v>
                </c:pt>
                <c:pt idx="21">
                  <c:v>Antwerp</c:v>
                </c:pt>
              </c:strCache>
            </c:strRef>
          </c:cat>
          <c:val>
            <c:numRef>
              <c:f>Aggregated!$AU$85:$AU$106</c:f>
              <c:numCache>
                <c:formatCode>0</c:formatCode>
                <c:ptCount val="22"/>
                <c:pt idx="0">
                  <c:v>0</c:v>
                </c:pt>
                <c:pt idx="1">
                  <c:v>0</c:v>
                </c:pt>
                <c:pt idx="2">
                  <c:v>0</c:v>
                </c:pt>
                <c:pt idx="3">
                  <c:v>9.8850574712643677</c:v>
                </c:pt>
                <c:pt idx="4">
                  <c:v>2.7027027027027026</c:v>
                </c:pt>
                <c:pt idx="5">
                  <c:v>9.4095940959409603</c:v>
                </c:pt>
                <c:pt idx="6">
                  <c:v>0</c:v>
                </c:pt>
                <c:pt idx="7">
                  <c:v>1.6204496177108296</c:v>
                </c:pt>
                <c:pt idx="8">
                  <c:v>0</c:v>
                </c:pt>
                <c:pt idx="9">
                  <c:v>4.0787623066104075</c:v>
                </c:pt>
                <c:pt idx="10">
                  <c:v>0</c:v>
                </c:pt>
                <c:pt idx="11">
                  <c:v>0.63795853269537484</c:v>
                </c:pt>
                <c:pt idx="12">
                  <c:v>0</c:v>
                </c:pt>
                <c:pt idx="13">
                  <c:v>0</c:v>
                </c:pt>
                <c:pt idx="14">
                  <c:v>0</c:v>
                </c:pt>
                <c:pt idx="15">
                  <c:v>0.30257186081694404</c:v>
                </c:pt>
                <c:pt idx="16">
                  <c:v>0</c:v>
                </c:pt>
                <c:pt idx="17">
                  <c:v>0</c:v>
                </c:pt>
                <c:pt idx="18">
                  <c:v>0</c:v>
                </c:pt>
                <c:pt idx="19">
                  <c:v>0</c:v>
                </c:pt>
                <c:pt idx="20">
                  <c:v>0</c:v>
                </c:pt>
                <c:pt idx="21">
                  <c:v>0</c:v>
                </c:pt>
              </c:numCache>
            </c:numRef>
          </c:val>
          <c:extLst>
            <c:ext xmlns:c16="http://schemas.microsoft.com/office/drawing/2014/chart" uri="{C3380CC4-5D6E-409C-BE32-E72D297353CC}">
              <c16:uniqueId val="{0000000F-71CC-4595-B39A-7ED1A90B71B8}"/>
            </c:ext>
          </c:extLst>
        </c:ser>
        <c:ser>
          <c:idx val="7"/>
          <c:order val="7"/>
          <c:tx>
            <c:strRef>
              <c:f>Aggregated!$AV$84</c:f>
              <c:strCache>
                <c:ptCount val="1"/>
                <c:pt idx="0">
                  <c:v>LNG</c:v>
                </c:pt>
              </c:strCache>
            </c:strRef>
          </c:tx>
          <c:spPr>
            <a:solidFill>
              <a:schemeClr val="accent2">
                <a:lumMod val="60000"/>
              </a:schemeClr>
            </a:solidFill>
            <a:ln>
              <a:noFill/>
            </a:ln>
            <a:effectLst/>
          </c:spPr>
          <c:invertIfNegative val="0"/>
          <c:cat>
            <c:strRef>
              <c:f>Aggregated!$AN$85:$AN$106</c:f>
              <c:strCache>
                <c:ptCount val="22"/>
                <c:pt idx="0">
                  <c:v>Stockholm</c:v>
                </c:pt>
                <c:pt idx="1">
                  <c:v>Rotterdam</c:v>
                </c:pt>
                <c:pt idx="2">
                  <c:v>Barcelona</c:v>
                </c:pt>
                <c:pt idx="3">
                  <c:v>Milan</c:v>
                </c:pt>
                <c:pt idx="4">
                  <c:v>Rome</c:v>
                </c:pt>
                <c:pt idx="5">
                  <c:v>Madrid</c:v>
                </c:pt>
                <c:pt idx="6">
                  <c:v>Paris</c:v>
                </c:pt>
                <c:pt idx="7">
                  <c:v>PRŮMĚR</c:v>
                </c:pt>
                <c:pt idx="8">
                  <c:v>Brussels</c:v>
                </c:pt>
                <c:pt idx="9">
                  <c:v>Prague</c:v>
                </c:pt>
                <c:pt idx="10">
                  <c:v>Amsterdam</c:v>
                </c:pt>
                <c:pt idx="11">
                  <c:v>Sofia</c:v>
                </c:pt>
                <c:pt idx="12">
                  <c:v>Lisbon</c:v>
                </c:pt>
                <c:pt idx="13">
                  <c:v>Budapest</c:v>
                </c:pt>
                <c:pt idx="14">
                  <c:v>London</c:v>
                </c:pt>
                <c:pt idx="15">
                  <c:v>Bucharest</c:v>
                </c:pt>
                <c:pt idx="16">
                  <c:v>Munich</c:v>
                </c:pt>
                <c:pt idx="17">
                  <c:v>Goteborg</c:v>
                </c:pt>
                <c:pt idx="18">
                  <c:v>Hamburg</c:v>
                </c:pt>
                <c:pt idx="19">
                  <c:v>Berlin</c:v>
                </c:pt>
                <c:pt idx="20">
                  <c:v>Bremen</c:v>
                </c:pt>
                <c:pt idx="21">
                  <c:v>Antwerp</c:v>
                </c:pt>
              </c:strCache>
            </c:strRef>
          </c:cat>
          <c:val>
            <c:numRef>
              <c:f>Aggregated!$AV$85:$AV$106</c:f>
              <c:numCache>
                <c:formatCode>0</c:formatCode>
                <c:ptCount val="22"/>
                <c:pt idx="0">
                  <c:v>0</c:v>
                </c:pt>
                <c:pt idx="1">
                  <c:v>22.295081967213115</c:v>
                </c:pt>
                <c:pt idx="2">
                  <c:v>0</c:v>
                </c:pt>
                <c:pt idx="3">
                  <c:v>0</c:v>
                </c:pt>
                <c:pt idx="4">
                  <c:v>1.6632016632016633</c:v>
                </c:pt>
                <c:pt idx="5">
                  <c:v>3.8745387453874542</c:v>
                </c:pt>
                <c:pt idx="6">
                  <c:v>0</c:v>
                </c:pt>
                <c:pt idx="7">
                  <c:v>1.1183384685609949</c:v>
                </c:pt>
                <c:pt idx="8">
                  <c:v>0</c:v>
                </c:pt>
                <c:pt idx="9">
                  <c:v>0</c:v>
                </c:pt>
                <c:pt idx="10">
                  <c:v>0</c:v>
                </c:pt>
                <c:pt idx="11">
                  <c:v>0.15948963317384371</c:v>
                </c:pt>
                <c:pt idx="12">
                  <c:v>0</c:v>
                </c:pt>
                <c:pt idx="13">
                  <c:v>0</c:v>
                </c:pt>
                <c:pt idx="14">
                  <c:v>0</c:v>
                </c:pt>
                <c:pt idx="15">
                  <c:v>0</c:v>
                </c:pt>
                <c:pt idx="16">
                  <c:v>0</c:v>
                </c:pt>
                <c:pt idx="17">
                  <c:v>0</c:v>
                </c:pt>
                <c:pt idx="18">
                  <c:v>0</c:v>
                </c:pt>
                <c:pt idx="19">
                  <c:v>0</c:v>
                </c:pt>
                <c:pt idx="20">
                  <c:v>0</c:v>
                </c:pt>
                <c:pt idx="21">
                  <c:v>0</c:v>
                </c:pt>
              </c:numCache>
            </c:numRef>
          </c:val>
          <c:extLst>
            <c:ext xmlns:c16="http://schemas.microsoft.com/office/drawing/2014/chart" uri="{C3380CC4-5D6E-409C-BE32-E72D297353CC}">
              <c16:uniqueId val="{00000010-71CC-4595-B39A-7ED1A90B71B8}"/>
            </c:ext>
          </c:extLst>
        </c:ser>
        <c:ser>
          <c:idx val="8"/>
          <c:order val="8"/>
          <c:tx>
            <c:strRef>
              <c:f>Aggregated!$AW$84</c:f>
              <c:strCache>
                <c:ptCount val="1"/>
                <c:pt idx="0">
                  <c:v>Hydrogen fuel cells</c:v>
                </c:pt>
              </c:strCache>
            </c:strRef>
          </c:tx>
          <c:spPr>
            <a:solidFill>
              <a:schemeClr val="accent3">
                <a:lumMod val="60000"/>
              </a:schemeClr>
            </a:solidFill>
            <a:ln>
              <a:noFill/>
            </a:ln>
            <a:effectLst/>
          </c:spPr>
          <c:invertIfNegative val="0"/>
          <c:cat>
            <c:strRef>
              <c:f>Aggregated!$AN$85:$AN$106</c:f>
              <c:strCache>
                <c:ptCount val="22"/>
                <c:pt idx="0">
                  <c:v>Stockholm</c:v>
                </c:pt>
                <c:pt idx="1">
                  <c:v>Rotterdam</c:v>
                </c:pt>
                <c:pt idx="2">
                  <c:v>Barcelona</c:v>
                </c:pt>
                <c:pt idx="3">
                  <c:v>Milan</c:v>
                </c:pt>
                <c:pt idx="4">
                  <c:v>Rome</c:v>
                </c:pt>
                <c:pt idx="5">
                  <c:v>Madrid</c:v>
                </c:pt>
                <c:pt idx="6">
                  <c:v>Paris</c:v>
                </c:pt>
                <c:pt idx="7">
                  <c:v>PRŮMĚR</c:v>
                </c:pt>
                <c:pt idx="8">
                  <c:v>Brussels</c:v>
                </c:pt>
                <c:pt idx="9">
                  <c:v>Prague</c:v>
                </c:pt>
                <c:pt idx="10">
                  <c:v>Amsterdam</c:v>
                </c:pt>
                <c:pt idx="11">
                  <c:v>Sofia</c:v>
                </c:pt>
                <c:pt idx="12">
                  <c:v>Lisbon</c:v>
                </c:pt>
                <c:pt idx="13">
                  <c:v>Budapest</c:v>
                </c:pt>
                <c:pt idx="14">
                  <c:v>London</c:v>
                </c:pt>
                <c:pt idx="15">
                  <c:v>Bucharest</c:v>
                </c:pt>
                <c:pt idx="16">
                  <c:v>Munich</c:v>
                </c:pt>
                <c:pt idx="17">
                  <c:v>Goteborg</c:v>
                </c:pt>
                <c:pt idx="18">
                  <c:v>Hamburg</c:v>
                </c:pt>
                <c:pt idx="19">
                  <c:v>Berlin</c:v>
                </c:pt>
                <c:pt idx="20">
                  <c:v>Bremen</c:v>
                </c:pt>
                <c:pt idx="21">
                  <c:v>Antwerp</c:v>
                </c:pt>
              </c:strCache>
            </c:strRef>
          </c:cat>
          <c:val>
            <c:numRef>
              <c:f>Aggregated!$AW$85:$AW$106</c:f>
              <c:numCache>
                <c:formatCode>0</c:formatCode>
                <c:ptCount val="2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numCache>
            </c:numRef>
          </c:val>
          <c:extLst>
            <c:ext xmlns:c16="http://schemas.microsoft.com/office/drawing/2014/chart" uri="{C3380CC4-5D6E-409C-BE32-E72D297353CC}">
              <c16:uniqueId val="{00000011-71CC-4595-B39A-7ED1A90B71B8}"/>
            </c:ext>
          </c:extLst>
        </c:ser>
        <c:ser>
          <c:idx val="9"/>
          <c:order val="9"/>
          <c:tx>
            <c:strRef>
              <c:f>Aggregated!$AX$84</c:f>
              <c:strCache>
                <c:ptCount val="1"/>
                <c:pt idx="0">
                  <c:v> Don't know</c:v>
                </c:pt>
              </c:strCache>
            </c:strRef>
          </c:tx>
          <c:spPr>
            <a:solidFill>
              <a:schemeClr val="accent4">
                <a:lumMod val="60000"/>
              </a:schemeClr>
            </a:solidFill>
            <a:ln>
              <a:noFill/>
            </a:ln>
            <a:effectLst/>
          </c:spPr>
          <c:invertIfNegative val="0"/>
          <c:cat>
            <c:strRef>
              <c:f>Aggregated!$AN$85:$AN$106</c:f>
              <c:strCache>
                <c:ptCount val="22"/>
                <c:pt idx="0">
                  <c:v>Stockholm</c:v>
                </c:pt>
                <c:pt idx="1">
                  <c:v>Rotterdam</c:v>
                </c:pt>
                <c:pt idx="2">
                  <c:v>Barcelona</c:v>
                </c:pt>
                <c:pt idx="3">
                  <c:v>Milan</c:v>
                </c:pt>
                <c:pt idx="4">
                  <c:v>Rome</c:v>
                </c:pt>
                <c:pt idx="5">
                  <c:v>Madrid</c:v>
                </c:pt>
                <c:pt idx="6">
                  <c:v>Paris</c:v>
                </c:pt>
                <c:pt idx="7">
                  <c:v>PRŮMĚR</c:v>
                </c:pt>
                <c:pt idx="8">
                  <c:v>Brussels</c:v>
                </c:pt>
                <c:pt idx="9">
                  <c:v>Prague</c:v>
                </c:pt>
                <c:pt idx="10">
                  <c:v>Amsterdam</c:v>
                </c:pt>
                <c:pt idx="11">
                  <c:v>Sofia</c:v>
                </c:pt>
                <c:pt idx="12">
                  <c:v>Lisbon</c:v>
                </c:pt>
                <c:pt idx="13">
                  <c:v>Budapest</c:v>
                </c:pt>
                <c:pt idx="14">
                  <c:v>London</c:v>
                </c:pt>
                <c:pt idx="15">
                  <c:v>Bucharest</c:v>
                </c:pt>
                <c:pt idx="16">
                  <c:v>Munich</c:v>
                </c:pt>
                <c:pt idx="17">
                  <c:v>Goteborg</c:v>
                </c:pt>
                <c:pt idx="18">
                  <c:v>Hamburg</c:v>
                </c:pt>
                <c:pt idx="19">
                  <c:v>Berlin</c:v>
                </c:pt>
                <c:pt idx="20">
                  <c:v>Bremen</c:v>
                </c:pt>
                <c:pt idx="21">
                  <c:v>Antwerp</c:v>
                </c:pt>
              </c:strCache>
            </c:strRef>
          </c:cat>
          <c:val>
            <c:numRef>
              <c:f>Aggregated!$AX$85:$AX$106</c:f>
              <c:numCache>
                <c:formatCode>0</c:formatCode>
                <c:ptCount val="22"/>
                <c:pt idx="0">
                  <c:v>0</c:v>
                </c:pt>
                <c:pt idx="1">
                  <c:v>0</c:v>
                </c:pt>
                <c:pt idx="2">
                  <c:v>0</c:v>
                </c:pt>
                <c:pt idx="3">
                  <c:v>0</c:v>
                </c:pt>
                <c:pt idx="4">
                  <c:v>0</c:v>
                </c:pt>
                <c:pt idx="5">
                  <c:v>0</c:v>
                </c:pt>
                <c:pt idx="6">
                  <c:v>0.19011406844106463</c:v>
                </c:pt>
                <c:pt idx="7">
                  <c:v>0.36517174483624326</c:v>
                </c:pt>
                <c:pt idx="8">
                  <c:v>0</c:v>
                </c:pt>
                <c:pt idx="9">
                  <c:v>0</c:v>
                </c:pt>
                <c:pt idx="10">
                  <c:v>1.4084507042253522</c:v>
                </c:pt>
                <c:pt idx="11">
                  <c:v>0</c:v>
                </c:pt>
                <c:pt idx="12">
                  <c:v>0</c:v>
                </c:pt>
                <c:pt idx="13">
                  <c:v>4.1379310344827589</c:v>
                </c:pt>
                <c:pt idx="14">
                  <c:v>0</c:v>
                </c:pt>
                <c:pt idx="15">
                  <c:v>0</c:v>
                </c:pt>
                <c:pt idx="16">
                  <c:v>2.1739130434782608</c:v>
                </c:pt>
                <c:pt idx="17">
                  <c:v>0</c:v>
                </c:pt>
                <c:pt idx="18">
                  <c:v>0</c:v>
                </c:pt>
                <c:pt idx="19">
                  <c:v>0</c:v>
                </c:pt>
                <c:pt idx="20">
                  <c:v>0</c:v>
                </c:pt>
                <c:pt idx="21">
                  <c:v>0</c:v>
                </c:pt>
              </c:numCache>
            </c:numRef>
          </c:val>
          <c:extLst>
            <c:ext xmlns:c16="http://schemas.microsoft.com/office/drawing/2014/chart" uri="{C3380CC4-5D6E-409C-BE32-E72D297353CC}">
              <c16:uniqueId val="{00000012-71CC-4595-B39A-7ED1A90B71B8}"/>
            </c:ext>
          </c:extLst>
        </c:ser>
        <c:dLbls>
          <c:showLegendKey val="0"/>
          <c:showVal val="0"/>
          <c:showCatName val="0"/>
          <c:showSerName val="0"/>
          <c:showPercent val="0"/>
          <c:showBubbleSize val="0"/>
        </c:dLbls>
        <c:gapWidth val="30"/>
        <c:overlap val="100"/>
        <c:axId val="105974192"/>
        <c:axId val="105966704"/>
      </c:barChart>
      <c:catAx>
        <c:axId val="105974192"/>
        <c:scaling>
          <c:orientation val="minMax"/>
        </c:scaling>
        <c:delete val="0"/>
        <c:axPos val="b"/>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cs-CZ"/>
          </a:p>
        </c:txPr>
        <c:crossAx val="105966704"/>
        <c:crosses val="autoZero"/>
        <c:auto val="1"/>
        <c:lblAlgn val="ctr"/>
        <c:lblOffset val="100"/>
        <c:noMultiLvlLbl val="0"/>
      </c:catAx>
      <c:valAx>
        <c:axId val="105966704"/>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cs-CZ"/>
          </a:p>
        </c:txPr>
        <c:crossAx val="10597419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cs-CZ"/>
        </a:p>
      </c:txPr>
    </c:legend>
    <c:plotVisOnly val="1"/>
    <c:dispBlanksAs val="gap"/>
    <c:showDLblsOverMax val="0"/>
  </c:chart>
  <c:spPr>
    <a:solidFill>
      <a:schemeClr val="bg1"/>
    </a:solidFill>
    <a:ln w="9525" cap="flat" cmpd="sng" algn="ctr">
      <a:noFill/>
      <a:round/>
    </a:ln>
    <a:effectLst/>
  </c:spPr>
  <c:txPr>
    <a:bodyPr/>
    <a:lstStyle/>
    <a:p>
      <a:pPr>
        <a:defRPr>
          <a:latin typeface="Arial" panose="020B0604020202020204" pitchFamily="34" charset="0"/>
          <a:cs typeface="Arial" panose="020B0604020202020204" pitchFamily="34" charset="0"/>
        </a:defRPr>
      </a:pPr>
      <a:endParaRPr lang="cs-CZ"/>
    </a:p>
  </c:txPr>
  <c:printSettings>
    <c:headerFooter/>
    <c:pageMargins b="0.75" l="0.7" r="0.7" t="0.75" header="0.3" footer="0.3"/>
    <c:pageSetup/>
  </c:printSettings>
</c:chartSpace>
</file>

<file path=xl/charts/chart6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manualLayout>
          <c:layoutTarget val="inner"/>
          <c:xMode val="edge"/>
          <c:yMode val="edge"/>
          <c:x val="0.15326130314056846"/>
          <c:y val="0.11176533769271842"/>
          <c:w val="0.41243063392336882"/>
          <c:h val="0.74129541516202091"/>
        </c:manualLayout>
      </c:layout>
      <c:pieChart>
        <c:varyColors val="1"/>
        <c:ser>
          <c:idx val="0"/>
          <c:order val="0"/>
          <c:tx>
            <c:strRef>
              <c:f>Aggregated!$AN$109</c:f>
              <c:strCache>
                <c:ptCount val="1"/>
                <c:pt idx="0">
                  <c:v>Prague</c:v>
                </c:pt>
              </c:strCache>
            </c:strRef>
          </c:tx>
          <c:spPr>
            <a:ln>
              <a:noFill/>
            </a:ln>
          </c:spPr>
          <c:dPt>
            <c:idx val="0"/>
            <c:bubble3D val="0"/>
            <c:explosion val="11"/>
            <c:spPr>
              <a:solidFill>
                <a:schemeClr val="accent1">
                  <a:tint val="43000"/>
                </a:schemeClr>
              </a:solidFill>
              <a:ln w="19050">
                <a:noFill/>
              </a:ln>
              <a:effectLst/>
            </c:spPr>
            <c:extLst>
              <c:ext xmlns:c16="http://schemas.microsoft.com/office/drawing/2014/chart" uri="{C3380CC4-5D6E-409C-BE32-E72D297353CC}">
                <c16:uniqueId val="{00000008-E1B7-4E54-A3D1-3D8C399FE47D}"/>
              </c:ext>
            </c:extLst>
          </c:dPt>
          <c:dPt>
            <c:idx val="1"/>
            <c:bubble3D val="0"/>
            <c:explosion val="15"/>
            <c:spPr>
              <a:solidFill>
                <a:schemeClr val="tx2">
                  <a:lumMod val="60000"/>
                  <a:lumOff val="40000"/>
                </a:schemeClr>
              </a:solidFill>
              <a:ln w="19050">
                <a:noFill/>
              </a:ln>
              <a:effectLst/>
            </c:spPr>
            <c:extLst>
              <c:ext xmlns:c16="http://schemas.microsoft.com/office/drawing/2014/chart" uri="{C3380CC4-5D6E-409C-BE32-E72D297353CC}">
                <c16:uniqueId val="{00000007-E1B7-4E54-A3D1-3D8C399FE47D}"/>
              </c:ext>
            </c:extLst>
          </c:dPt>
          <c:dPt>
            <c:idx val="2"/>
            <c:bubble3D val="0"/>
            <c:explosion val="15"/>
            <c:spPr>
              <a:solidFill>
                <a:schemeClr val="accent2">
                  <a:lumMod val="40000"/>
                  <a:lumOff val="60000"/>
                </a:schemeClr>
              </a:solidFill>
              <a:ln w="19050">
                <a:noFill/>
              </a:ln>
              <a:effectLst/>
            </c:spPr>
            <c:extLst>
              <c:ext xmlns:c16="http://schemas.microsoft.com/office/drawing/2014/chart" uri="{C3380CC4-5D6E-409C-BE32-E72D297353CC}">
                <c16:uniqueId val="{00000009-E1B7-4E54-A3D1-3D8C399FE47D}"/>
              </c:ext>
            </c:extLst>
          </c:dPt>
          <c:dPt>
            <c:idx val="3"/>
            <c:bubble3D val="0"/>
            <c:explosion val="12"/>
            <c:spPr>
              <a:solidFill>
                <a:schemeClr val="accent4">
                  <a:lumMod val="60000"/>
                  <a:lumOff val="40000"/>
                </a:schemeClr>
              </a:solidFill>
              <a:ln w="19050">
                <a:noFill/>
              </a:ln>
              <a:effectLst/>
            </c:spPr>
            <c:extLst>
              <c:ext xmlns:c16="http://schemas.microsoft.com/office/drawing/2014/chart" uri="{C3380CC4-5D6E-409C-BE32-E72D297353CC}">
                <c16:uniqueId val="{00000005-E1B7-4E54-A3D1-3D8C399FE47D}"/>
              </c:ext>
            </c:extLst>
          </c:dPt>
          <c:dPt>
            <c:idx val="4"/>
            <c:bubble3D val="0"/>
            <c:spPr>
              <a:solidFill>
                <a:srgbClr val="00B050"/>
              </a:solidFill>
              <a:ln w="19050">
                <a:noFill/>
              </a:ln>
              <a:effectLst/>
            </c:spPr>
            <c:extLst>
              <c:ext xmlns:c16="http://schemas.microsoft.com/office/drawing/2014/chart" uri="{C3380CC4-5D6E-409C-BE32-E72D297353CC}">
                <c16:uniqueId val="{00000001-E1B7-4E54-A3D1-3D8C399FE47D}"/>
              </c:ext>
            </c:extLst>
          </c:dPt>
          <c:dPt>
            <c:idx val="5"/>
            <c:bubble3D val="0"/>
            <c:spPr>
              <a:solidFill>
                <a:srgbClr val="57FFA3"/>
              </a:solidFill>
              <a:ln w="19050">
                <a:noFill/>
              </a:ln>
              <a:effectLst/>
            </c:spPr>
            <c:extLst>
              <c:ext xmlns:c16="http://schemas.microsoft.com/office/drawing/2014/chart" uri="{C3380CC4-5D6E-409C-BE32-E72D297353CC}">
                <c16:uniqueId val="{00000002-E1B7-4E54-A3D1-3D8C399FE47D}"/>
              </c:ext>
            </c:extLst>
          </c:dPt>
          <c:dPt>
            <c:idx val="6"/>
            <c:bubble3D val="0"/>
            <c:spPr>
              <a:solidFill>
                <a:srgbClr val="B2CB7F"/>
              </a:solidFill>
              <a:ln w="19050">
                <a:noFill/>
              </a:ln>
              <a:effectLst/>
            </c:spPr>
            <c:extLst>
              <c:ext xmlns:c16="http://schemas.microsoft.com/office/drawing/2014/chart" uri="{C3380CC4-5D6E-409C-BE32-E72D297353CC}">
                <c16:uniqueId val="{00000003-E1B7-4E54-A3D1-3D8C399FE47D}"/>
              </c:ext>
            </c:extLst>
          </c:dPt>
          <c:dPt>
            <c:idx val="7"/>
            <c:bubble3D val="0"/>
            <c:spPr>
              <a:solidFill>
                <a:srgbClr val="57FFA3"/>
              </a:solidFill>
              <a:ln w="19050">
                <a:noFill/>
              </a:ln>
              <a:effectLst/>
            </c:spPr>
            <c:extLst>
              <c:ext xmlns:c16="http://schemas.microsoft.com/office/drawing/2014/chart" uri="{C3380CC4-5D6E-409C-BE32-E72D297353CC}">
                <c16:uniqueId val="{00000004-E1B7-4E54-A3D1-3D8C399FE47D}"/>
              </c:ext>
            </c:extLst>
          </c:dPt>
          <c:dPt>
            <c:idx val="8"/>
            <c:bubble3D val="0"/>
            <c:spPr>
              <a:solidFill>
                <a:srgbClr val="7030A0"/>
              </a:solidFill>
              <a:ln w="19050">
                <a:noFill/>
              </a:ln>
              <a:effectLst/>
            </c:spPr>
            <c:extLst>
              <c:ext xmlns:c16="http://schemas.microsoft.com/office/drawing/2014/chart" uri="{C3380CC4-5D6E-409C-BE32-E72D297353CC}">
                <c16:uniqueId val="{00000006-E1B7-4E54-A3D1-3D8C399FE47D}"/>
              </c:ext>
            </c:extLst>
          </c:dPt>
          <c:dPt>
            <c:idx val="9"/>
            <c:bubble3D val="0"/>
            <c:spPr>
              <a:solidFill>
                <a:schemeClr val="accent1">
                  <a:shade val="42000"/>
                </a:schemeClr>
              </a:solidFill>
              <a:ln w="19050">
                <a:noFill/>
              </a:ln>
              <a:effectLst/>
            </c:spPr>
            <c:extLst>
              <c:ext xmlns:c16="http://schemas.microsoft.com/office/drawing/2014/chart" uri="{C3380CC4-5D6E-409C-BE32-E72D297353CC}">
                <c16:uniqueId val="{00000013-E8A1-49AD-9626-443D64D173DC}"/>
              </c:ext>
            </c:extLst>
          </c:dPt>
          <c:dLbls>
            <c:dLbl>
              <c:idx val="0"/>
              <c:layout>
                <c:manualLayout>
                  <c:x val="-3.6321454009196168E-2"/>
                  <c:y val="-0.17361656068191042"/>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Arial Narrow" panose="020B0606020202030204" pitchFamily="34" charset="0"/>
                      <a:ea typeface="+mn-ea"/>
                      <a:cs typeface="+mn-cs"/>
                    </a:defRPr>
                  </a:pPr>
                  <a:endParaRPr lang="cs-CZ"/>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E1B7-4E54-A3D1-3D8C399FE47D}"/>
                </c:ext>
              </c:extLst>
            </c:dLbl>
            <c:dLbl>
              <c:idx val="1"/>
              <c:layout>
                <c:manualLayout>
                  <c:x val="-3.7263918662444474E-2"/>
                  <c:y val="6.648551541664785E-2"/>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Arial Narrow" panose="020B0606020202030204" pitchFamily="34" charset="0"/>
                      <a:ea typeface="+mn-ea"/>
                      <a:cs typeface="+mn-cs"/>
                    </a:defRPr>
                  </a:pPr>
                  <a:endParaRPr lang="cs-CZ"/>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E1B7-4E54-A3D1-3D8C399FE47D}"/>
                </c:ext>
              </c:extLst>
            </c:dLbl>
            <c:dLbl>
              <c:idx val="3"/>
              <c:numFmt formatCode="#,##0.00"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Arial Narrow" panose="020B0606020202030204" pitchFamily="34" charset="0"/>
                      <a:ea typeface="+mn-ea"/>
                      <a:cs typeface="+mn-cs"/>
                    </a:defRPr>
                  </a:pPr>
                  <a:endParaRPr lang="cs-CZ"/>
                </a:p>
              </c:txPr>
              <c:showLegendKey val="0"/>
              <c:showVal val="1"/>
              <c:showCatName val="0"/>
              <c:showSerName val="0"/>
              <c:showPercent val="0"/>
              <c:showBubbleSize val="0"/>
              <c:extLst>
                <c:ext xmlns:c16="http://schemas.microsoft.com/office/drawing/2014/chart" uri="{C3380CC4-5D6E-409C-BE32-E72D297353CC}">
                  <c16:uniqueId val="{00000005-E1B7-4E54-A3D1-3D8C399FE47D}"/>
                </c:ext>
              </c:extLst>
            </c:dLbl>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Arial Narrow" panose="020B0606020202030204" pitchFamily="34" charset="0"/>
                    <a:ea typeface="+mn-ea"/>
                    <a:cs typeface="+mn-cs"/>
                  </a:defRPr>
                </a:pPr>
                <a:endParaRPr lang="cs-CZ"/>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Aggregated!$AO$108:$AX$108</c:f>
              <c:strCache>
                <c:ptCount val="10"/>
                <c:pt idx="0">
                  <c:v>Nafta</c:v>
                </c:pt>
                <c:pt idx="1">
                  <c:v>Benzín</c:v>
                </c:pt>
                <c:pt idx="2">
                  <c:v>Hybridní nafta</c:v>
                </c:pt>
                <c:pt idx="3">
                  <c:v>Hybridní benzín</c:v>
                </c:pt>
                <c:pt idx="4">
                  <c:v>Plně elektrický</c:v>
                </c:pt>
                <c:pt idx="5">
                  <c:v>CNG</c:v>
                </c:pt>
                <c:pt idx="6">
                  <c:v>LPG</c:v>
                </c:pt>
                <c:pt idx="7">
                  <c:v>LNG</c:v>
                </c:pt>
                <c:pt idx="8">
                  <c:v>Vodík</c:v>
                </c:pt>
                <c:pt idx="9">
                  <c:v>Nevím</c:v>
                </c:pt>
              </c:strCache>
            </c:strRef>
          </c:cat>
          <c:val>
            <c:numRef>
              <c:f>Aggregated!$AO$109:$AX$109</c:f>
              <c:numCache>
                <c:formatCode>0.0</c:formatCode>
                <c:ptCount val="10"/>
                <c:pt idx="0" formatCode="0">
                  <c:v>85.654008438818565</c:v>
                </c:pt>
                <c:pt idx="1">
                  <c:v>3.2348804500703237</c:v>
                </c:pt>
                <c:pt idx="2">
                  <c:v>0.56258790436005623</c:v>
                </c:pt>
                <c:pt idx="3">
                  <c:v>0.28129395218002812</c:v>
                </c:pt>
                <c:pt idx="4">
                  <c:v>0.28129395218002812</c:v>
                </c:pt>
                <c:pt idx="5" formatCode="0">
                  <c:v>5.9071729957805905</c:v>
                </c:pt>
                <c:pt idx="6">
                  <c:v>4.0787623066104075</c:v>
                </c:pt>
              </c:numCache>
            </c:numRef>
          </c:val>
          <c:extLst>
            <c:ext xmlns:c16="http://schemas.microsoft.com/office/drawing/2014/chart" uri="{C3380CC4-5D6E-409C-BE32-E72D297353CC}">
              <c16:uniqueId val="{00000000-E1B7-4E54-A3D1-3D8C399FE47D}"/>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65791562315076835"/>
          <c:y val="4.663629521546888E-2"/>
          <c:w val="0.29002813367042252"/>
          <c:h val="0.90180255041088297"/>
        </c:manualLayout>
      </c:layout>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cs-CZ"/>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cs-CZ"/>
    </a:p>
  </c:txPr>
  <c:printSettings>
    <c:headerFooter/>
    <c:pageMargins b="0.75" l="0.7" r="0.7" t="0.75" header="0.3" footer="0.3"/>
    <c:pageSetup/>
  </c:printSettings>
</c:chartSpace>
</file>

<file path=xl/charts/chart6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autoTitleDeleted val="1"/>
    <c:plotArea>
      <c:layout>
        <c:manualLayout>
          <c:layoutTarget val="inner"/>
          <c:xMode val="edge"/>
          <c:yMode val="edge"/>
          <c:x val="8.3769253782762024E-2"/>
          <c:y val="0.11403659611173284"/>
          <c:w val="0.4780898247145034"/>
          <c:h val="0.75975924197752109"/>
        </c:manualLayout>
      </c:layout>
      <c:pieChart>
        <c:varyColors val="1"/>
        <c:ser>
          <c:idx val="0"/>
          <c:order val="0"/>
          <c:tx>
            <c:strRef>
              <c:f>Aggregated!$AL$117</c:f>
              <c:strCache>
                <c:ptCount val="1"/>
                <c:pt idx="0">
                  <c:v>Prague</c:v>
                </c:pt>
              </c:strCache>
            </c:strRef>
          </c:tx>
          <c:spPr>
            <a:ln>
              <a:noFill/>
            </a:ln>
          </c:spPr>
          <c:dPt>
            <c:idx val="0"/>
            <c:bubble3D val="0"/>
            <c:spPr>
              <a:solidFill>
                <a:schemeClr val="accent6">
                  <a:shade val="53000"/>
                </a:schemeClr>
              </a:solidFill>
              <a:ln w="19050">
                <a:noFill/>
              </a:ln>
              <a:effectLst/>
            </c:spPr>
            <c:extLst>
              <c:ext xmlns:c16="http://schemas.microsoft.com/office/drawing/2014/chart" uri="{C3380CC4-5D6E-409C-BE32-E72D297353CC}">
                <c16:uniqueId val="{00000001-2693-4D25-A5C4-F3D97CA5528D}"/>
              </c:ext>
            </c:extLst>
          </c:dPt>
          <c:dPt>
            <c:idx val="1"/>
            <c:bubble3D val="0"/>
            <c:spPr>
              <a:solidFill>
                <a:schemeClr val="accent6">
                  <a:shade val="76000"/>
                </a:schemeClr>
              </a:solidFill>
              <a:ln w="19050">
                <a:noFill/>
              </a:ln>
              <a:effectLst/>
            </c:spPr>
            <c:extLst>
              <c:ext xmlns:c16="http://schemas.microsoft.com/office/drawing/2014/chart" uri="{C3380CC4-5D6E-409C-BE32-E72D297353CC}">
                <c16:uniqueId val="{00000003-2693-4D25-A5C4-F3D97CA5528D}"/>
              </c:ext>
            </c:extLst>
          </c:dPt>
          <c:dPt>
            <c:idx val="2"/>
            <c:bubble3D val="0"/>
            <c:spPr>
              <a:solidFill>
                <a:schemeClr val="accent6"/>
              </a:solidFill>
              <a:ln w="19050">
                <a:noFill/>
              </a:ln>
              <a:effectLst/>
            </c:spPr>
            <c:extLst>
              <c:ext xmlns:c16="http://schemas.microsoft.com/office/drawing/2014/chart" uri="{C3380CC4-5D6E-409C-BE32-E72D297353CC}">
                <c16:uniqueId val="{00000005-2693-4D25-A5C4-F3D97CA5528D}"/>
              </c:ext>
            </c:extLst>
          </c:dPt>
          <c:dPt>
            <c:idx val="3"/>
            <c:bubble3D val="0"/>
            <c:spPr>
              <a:solidFill>
                <a:schemeClr val="accent6">
                  <a:tint val="77000"/>
                </a:schemeClr>
              </a:solidFill>
              <a:ln w="19050">
                <a:noFill/>
              </a:ln>
              <a:effectLst/>
            </c:spPr>
            <c:extLst>
              <c:ext xmlns:c16="http://schemas.microsoft.com/office/drawing/2014/chart" uri="{C3380CC4-5D6E-409C-BE32-E72D297353CC}">
                <c16:uniqueId val="{00000007-2693-4D25-A5C4-F3D97CA5528D}"/>
              </c:ext>
            </c:extLst>
          </c:dPt>
          <c:dPt>
            <c:idx val="4"/>
            <c:bubble3D val="0"/>
            <c:spPr>
              <a:solidFill>
                <a:schemeClr val="accent6">
                  <a:tint val="54000"/>
                </a:schemeClr>
              </a:solidFill>
              <a:ln w="19050">
                <a:noFill/>
              </a:ln>
              <a:effectLst/>
            </c:spPr>
            <c:extLst>
              <c:ext xmlns:c16="http://schemas.microsoft.com/office/drawing/2014/chart" uri="{C3380CC4-5D6E-409C-BE32-E72D297353CC}">
                <c16:uniqueId val="{00000009-2693-4D25-A5C4-F3D97CA5528D}"/>
              </c:ext>
            </c:extLst>
          </c:dPt>
          <c:dPt>
            <c:idx val="5"/>
            <c:bubble3D val="0"/>
            <c:spPr>
              <a:solidFill>
                <a:schemeClr val="accent6">
                  <a:tint val="30000"/>
                </a:schemeClr>
              </a:solidFill>
              <a:ln w="19050">
                <a:noFill/>
              </a:ln>
              <a:effectLst/>
            </c:spPr>
            <c:extLst>
              <c:ext xmlns:c16="http://schemas.microsoft.com/office/drawing/2014/chart" uri="{C3380CC4-5D6E-409C-BE32-E72D297353CC}">
                <c16:uniqueId val="{0000000B-2693-4D25-A5C4-F3D97CA5528D}"/>
              </c:ext>
            </c:extLst>
          </c:dPt>
          <c:dPt>
            <c:idx val="6"/>
            <c:bubble3D val="0"/>
            <c:spPr>
              <a:solidFill>
                <a:schemeClr val="accent6">
                  <a:tint val="7000"/>
                </a:schemeClr>
              </a:solidFill>
              <a:ln w="19050">
                <a:noFill/>
              </a:ln>
              <a:effectLst/>
            </c:spPr>
            <c:extLst>
              <c:ext xmlns:c16="http://schemas.microsoft.com/office/drawing/2014/chart" uri="{C3380CC4-5D6E-409C-BE32-E72D297353CC}">
                <c16:uniqueId val="{0000000D-2693-4D25-A5C4-F3D97CA5528D}"/>
              </c:ext>
            </c:extLst>
          </c:dPt>
          <c:dPt>
            <c:idx val="7"/>
            <c:bubble3D val="0"/>
            <c:spPr>
              <a:solidFill>
                <a:schemeClr val="accent6">
                  <a:tint val="84000"/>
                </a:schemeClr>
              </a:solidFill>
              <a:ln w="19050">
                <a:noFill/>
              </a:ln>
              <a:effectLst/>
            </c:spPr>
            <c:extLst>
              <c:ext xmlns:c16="http://schemas.microsoft.com/office/drawing/2014/chart" uri="{C3380CC4-5D6E-409C-BE32-E72D297353CC}">
                <c16:uniqueId val="{0000000F-2693-4D25-A5C4-F3D97CA5528D}"/>
              </c:ext>
            </c:extLst>
          </c:dPt>
          <c:dPt>
            <c:idx val="8"/>
            <c:bubble3D val="0"/>
            <c:spPr>
              <a:solidFill>
                <a:schemeClr val="accent6">
                  <a:tint val="60000"/>
                </a:schemeClr>
              </a:solidFill>
              <a:ln w="19050">
                <a:noFill/>
              </a:ln>
              <a:effectLst/>
            </c:spPr>
            <c:extLst>
              <c:ext xmlns:c16="http://schemas.microsoft.com/office/drawing/2014/chart" uri="{C3380CC4-5D6E-409C-BE32-E72D297353CC}">
                <c16:uniqueId val="{00000011-2693-4D25-A5C4-F3D97CA5528D}"/>
              </c:ext>
            </c:extLst>
          </c:dPt>
          <c:dPt>
            <c:idx val="9"/>
            <c:bubble3D val="0"/>
            <c:spPr>
              <a:solidFill>
                <a:schemeClr val="accent6">
                  <a:tint val="37000"/>
                </a:schemeClr>
              </a:solidFill>
              <a:ln w="19050">
                <a:noFill/>
              </a:ln>
              <a:effectLst/>
            </c:spPr>
            <c:extLst>
              <c:ext xmlns:c16="http://schemas.microsoft.com/office/drawing/2014/chart" uri="{C3380CC4-5D6E-409C-BE32-E72D297353CC}">
                <c16:uniqueId val="{00000013-2693-4D25-A5C4-F3D97CA5528D}"/>
              </c:ext>
            </c:extLst>
          </c:dPt>
          <c:dLbls>
            <c:dLbl>
              <c:idx val="3"/>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ysClr val="windowText" lastClr="000000"/>
                      </a:solidFill>
                      <a:latin typeface="Arial Narrow" panose="020B0606020202030204" pitchFamily="34" charset="0"/>
                      <a:ea typeface="+mn-ea"/>
                      <a:cs typeface="+mn-cs"/>
                    </a:defRPr>
                  </a:pPr>
                  <a:endParaRPr lang="cs-CZ"/>
                </a:p>
              </c:txPr>
              <c:dLblPos val="bestFit"/>
              <c:showLegendKey val="0"/>
              <c:showVal val="1"/>
              <c:showCatName val="0"/>
              <c:showSerName val="0"/>
              <c:showPercent val="0"/>
              <c:showBubbleSize val="0"/>
              <c:extLst>
                <c:ext xmlns:c16="http://schemas.microsoft.com/office/drawing/2014/chart" uri="{C3380CC4-5D6E-409C-BE32-E72D297353CC}">
                  <c16:uniqueId val="{00000007-2693-4D25-A5C4-F3D97CA5528D}"/>
                </c:ext>
              </c:extLst>
            </c:dLbl>
            <c:dLbl>
              <c:idx val="4"/>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ysClr val="windowText" lastClr="000000"/>
                      </a:solidFill>
                      <a:latin typeface="Arial Narrow" panose="020B0606020202030204" pitchFamily="34" charset="0"/>
                      <a:ea typeface="+mn-ea"/>
                      <a:cs typeface="+mn-cs"/>
                    </a:defRPr>
                  </a:pPr>
                  <a:endParaRPr lang="cs-CZ"/>
                </a:p>
              </c:txPr>
              <c:dLblPos val="bestFit"/>
              <c:showLegendKey val="0"/>
              <c:showVal val="1"/>
              <c:showCatName val="0"/>
              <c:showSerName val="0"/>
              <c:showPercent val="0"/>
              <c:showBubbleSize val="0"/>
              <c:extLst>
                <c:ext xmlns:c16="http://schemas.microsoft.com/office/drawing/2014/chart" uri="{C3380CC4-5D6E-409C-BE32-E72D297353CC}">
                  <c16:uniqueId val="{00000009-2693-4D25-A5C4-F3D97CA5528D}"/>
                </c:ext>
              </c:extLst>
            </c:dLbl>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latin typeface="Arial Narrow" panose="020B0606020202030204" pitchFamily="34" charset="0"/>
                    <a:ea typeface="+mn-ea"/>
                    <a:cs typeface="+mn-cs"/>
                  </a:defRPr>
                </a:pPr>
                <a:endParaRPr lang="cs-CZ"/>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Aggregated!$AM$116:$AQ$116</c:f>
              <c:strCache>
                <c:ptCount val="5"/>
                <c:pt idx="0">
                  <c:v>LGV Euro 1</c:v>
                </c:pt>
                <c:pt idx="1">
                  <c:v>LGV Euro 3</c:v>
                </c:pt>
                <c:pt idx="2">
                  <c:v>LGV Euro 4</c:v>
                </c:pt>
                <c:pt idx="3">
                  <c:v>LGV Euro 5</c:v>
                </c:pt>
                <c:pt idx="4">
                  <c:v>LGV Euro 6</c:v>
                </c:pt>
              </c:strCache>
            </c:strRef>
          </c:cat>
          <c:val>
            <c:numRef>
              <c:f>Aggregated!$AM$117:$AQ$117</c:f>
              <c:numCache>
                <c:formatCode>0</c:formatCode>
                <c:ptCount val="5"/>
                <c:pt idx="0">
                  <c:v>7.0631970260223049</c:v>
                </c:pt>
                <c:pt idx="1">
                  <c:v>5.2044609665427508</c:v>
                </c:pt>
                <c:pt idx="2">
                  <c:v>18.029739776951672</c:v>
                </c:pt>
                <c:pt idx="3">
                  <c:v>44.423791821561338</c:v>
                </c:pt>
                <c:pt idx="4">
                  <c:v>25.278810408921931</c:v>
                </c:pt>
              </c:numCache>
            </c:numRef>
          </c:val>
          <c:extLst>
            <c:ext xmlns:c16="http://schemas.microsoft.com/office/drawing/2014/chart" uri="{C3380CC4-5D6E-409C-BE32-E72D297353CC}">
              <c16:uniqueId val="{00000014-2693-4D25-A5C4-F3D97CA5528D}"/>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64902337929568199"/>
          <c:y val="0.15268317575279869"/>
          <c:w val="0.29002813367042252"/>
          <c:h val="0.6336043433483417"/>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cs-CZ"/>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cs-CZ"/>
    </a:p>
  </c:txPr>
  <c:printSettings>
    <c:headerFooter/>
    <c:pageMargins b="0.75" l="0.7" r="0.7" t="0.75" header="0.3" footer="0.3"/>
    <c:pageSetup/>
  </c:printSettings>
</c:chartSpace>
</file>

<file path=xl/charts/chart6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Aggregated!$U$176</c:f>
              <c:strCache>
                <c:ptCount val="1"/>
                <c:pt idx="0">
                  <c:v>HGV</c:v>
                </c:pt>
              </c:strCache>
            </c:strRef>
          </c:tx>
          <c:spPr>
            <a:pattFill prst="dkUpDiag">
              <a:fgClr>
                <a:schemeClr val="bg1">
                  <a:lumMod val="75000"/>
                </a:schemeClr>
              </a:fgClr>
              <a:bgClr>
                <a:schemeClr val="bg1"/>
              </a:bgClr>
            </a:pattFill>
            <a:ln>
              <a:solidFill>
                <a:schemeClr val="tx1"/>
              </a:solidFill>
            </a:ln>
            <a:effectLst/>
          </c:spPr>
          <c:invertIfNegative val="0"/>
          <c:dLbls>
            <c:dLbl>
              <c:idx val="0"/>
              <c:layout>
                <c:manualLayout>
                  <c:x val="0"/>
                  <c:y val="-6.481481481481481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2AD4-47B6-BEB0-8A22DF8354D2}"/>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cs-CZ"/>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Aggregated!$T$177</c:f>
              <c:strCache>
                <c:ptCount val="1"/>
                <c:pt idx="0">
                  <c:v>Praha</c:v>
                </c:pt>
              </c:strCache>
            </c:strRef>
          </c:cat>
          <c:val>
            <c:numRef>
              <c:f>Aggregated!$U$177</c:f>
              <c:numCache>
                <c:formatCode>_-* #\ ##0_-;\-* #\ ##0_-;_-* "-"??_-;_-@_-</c:formatCode>
                <c:ptCount val="1"/>
                <c:pt idx="0">
                  <c:v>247</c:v>
                </c:pt>
              </c:numCache>
            </c:numRef>
          </c:val>
          <c:extLst>
            <c:ext xmlns:c16="http://schemas.microsoft.com/office/drawing/2014/chart" uri="{C3380CC4-5D6E-409C-BE32-E72D297353CC}">
              <c16:uniqueId val="{00000000-2AD4-47B6-BEB0-8A22DF8354D2}"/>
            </c:ext>
          </c:extLst>
        </c:ser>
        <c:ser>
          <c:idx val="1"/>
          <c:order val="1"/>
          <c:tx>
            <c:strRef>
              <c:f>Aggregated!$V$176</c:f>
              <c:strCache>
                <c:ptCount val="1"/>
                <c:pt idx="0">
                  <c:v>LGV</c:v>
                </c:pt>
              </c:strCache>
            </c:strRef>
          </c:tx>
          <c:spPr>
            <a:noFill/>
            <a:ln>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cs-CZ"/>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Aggregated!$T$177</c:f>
              <c:strCache>
                <c:ptCount val="1"/>
                <c:pt idx="0">
                  <c:v>Praha</c:v>
                </c:pt>
              </c:strCache>
            </c:strRef>
          </c:cat>
          <c:val>
            <c:numRef>
              <c:f>Aggregated!$V$177</c:f>
              <c:numCache>
                <c:formatCode>_-* #\ ##0_-;\-* #\ ##0_-;_-* "-"??_-;_-@_-</c:formatCode>
                <c:ptCount val="1"/>
                <c:pt idx="0">
                  <c:v>6381</c:v>
                </c:pt>
              </c:numCache>
            </c:numRef>
          </c:val>
          <c:extLst>
            <c:ext xmlns:c16="http://schemas.microsoft.com/office/drawing/2014/chart" uri="{C3380CC4-5D6E-409C-BE32-E72D297353CC}">
              <c16:uniqueId val="{00000001-2AD4-47B6-BEB0-8A22DF8354D2}"/>
            </c:ext>
          </c:extLst>
        </c:ser>
        <c:dLbls>
          <c:showLegendKey val="0"/>
          <c:showVal val="0"/>
          <c:showCatName val="0"/>
          <c:showSerName val="0"/>
          <c:showPercent val="0"/>
          <c:showBubbleSize val="0"/>
        </c:dLbls>
        <c:gapWidth val="100"/>
        <c:overlap val="100"/>
        <c:axId val="720413407"/>
        <c:axId val="668714799"/>
      </c:barChart>
      <c:catAx>
        <c:axId val="720413407"/>
        <c:scaling>
          <c:orientation val="minMax"/>
        </c:scaling>
        <c:delete val="1"/>
        <c:axPos val="b"/>
        <c:numFmt formatCode="General" sourceLinked="1"/>
        <c:majorTickMark val="none"/>
        <c:minorTickMark val="none"/>
        <c:tickLblPos val="nextTo"/>
        <c:crossAx val="668714799"/>
        <c:crosses val="autoZero"/>
        <c:auto val="1"/>
        <c:lblAlgn val="ctr"/>
        <c:lblOffset val="100"/>
        <c:noMultiLvlLbl val="0"/>
      </c:catAx>
      <c:valAx>
        <c:axId val="668714799"/>
        <c:scaling>
          <c:orientation val="minMax"/>
        </c:scaling>
        <c:delete val="0"/>
        <c:axPos val="l"/>
        <c:majorGridlines>
          <c:spPr>
            <a:ln w="9525" cap="flat" cmpd="sng" algn="ctr">
              <a:solidFill>
                <a:schemeClr val="tx1">
                  <a:lumMod val="15000"/>
                  <a:lumOff val="85000"/>
                </a:schemeClr>
              </a:solidFill>
              <a:round/>
            </a:ln>
            <a:effectLst/>
          </c:spPr>
        </c:majorGridlines>
        <c:numFmt formatCode="_-* #\ ##0_-;\-* #\ ##0_-;_-* &quot;-&quot;??_-;_-@_-" sourceLinked="1"/>
        <c:majorTickMark val="out"/>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cs-CZ"/>
          </a:p>
        </c:txPr>
        <c:crossAx val="7204134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100">
          <a:latin typeface="Arial" panose="020B0604020202020204" pitchFamily="34" charset="0"/>
          <a:cs typeface="Arial" panose="020B0604020202020204" pitchFamily="34" charset="0"/>
        </a:defRPr>
      </a:pPr>
      <a:endParaRPr lang="cs-CZ"/>
    </a:p>
  </c:txPr>
  <c:printSettings>
    <c:headerFooter/>
    <c:pageMargins b="0.75" l="0.7" r="0.7" t="0.75" header="0.3" footer="0.3"/>
    <c:pageSetup/>
  </c:printSettings>
</c:chartSpace>
</file>

<file path=xl/charts/chart6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Aggregated!$D$855</c:f>
              <c:strCache>
                <c:ptCount val="1"/>
                <c:pt idx="0">
                  <c:v>LGV</c:v>
                </c:pt>
              </c:strCache>
            </c:strRef>
          </c:tx>
          <c:spPr>
            <a:solidFill>
              <a:schemeClr val="accent1"/>
            </a:solidFill>
            <a:ln>
              <a:noFill/>
            </a:ln>
            <a:effectLst/>
          </c:spPr>
          <c:invertIfNegative val="0"/>
          <c:cat>
            <c:strRef>
              <c:f>Aggregated!$A$856:$A$877</c:f>
              <c:strCache>
                <c:ptCount val="22"/>
                <c:pt idx="0">
                  <c:v>Milan</c:v>
                </c:pt>
                <c:pt idx="1">
                  <c:v>Antwerp</c:v>
                </c:pt>
                <c:pt idx="2">
                  <c:v>Hamburg</c:v>
                </c:pt>
                <c:pt idx="3">
                  <c:v>Bremen</c:v>
                </c:pt>
                <c:pt idx="4">
                  <c:v>Brussels</c:v>
                </c:pt>
                <c:pt idx="5">
                  <c:v>Stockholm</c:v>
                </c:pt>
                <c:pt idx="6">
                  <c:v>Bucharest</c:v>
                </c:pt>
                <c:pt idx="7">
                  <c:v>Budapest</c:v>
                </c:pt>
                <c:pt idx="8">
                  <c:v>Rotterdam</c:v>
                </c:pt>
                <c:pt idx="9">
                  <c:v>Munich</c:v>
                </c:pt>
                <c:pt idx="10">
                  <c:v>Goteborg</c:v>
                </c:pt>
                <c:pt idx="11">
                  <c:v>Mean</c:v>
                </c:pt>
                <c:pt idx="12">
                  <c:v>Lisbon</c:v>
                </c:pt>
                <c:pt idx="13">
                  <c:v>London</c:v>
                </c:pt>
                <c:pt idx="14">
                  <c:v>Paris</c:v>
                </c:pt>
                <c:pt idx="15">
                  <c:v>Berlin</c:v>
                </c:pt>
                <c:pt idx="16">
                  <c:v>Rome</c:v>
                </c:pt>
                <c:pt idx="17">
                  <c:v>Madrid</c:v>
                </c:pt>
                <c:pt idx="18">
                  <c:v>Barcelona</c:v>
                </c:pt>
                <c:pt idx="19">
                  <c:v>Sofia</c:v>
                </c:pt>
                <c:pt idx="20">
                  <c:v>Prague</c:v>
                </c:pt>
                <c:pt idx="21">
                  <c:v>Amsterdam</c:v>
                </c:pt>
              </c:strCache>
            </c:strRef>
          </c:cat>
          <c:val>
            <c:numRef>
              <c:f>Aggregated!$D$856:$D$877</c:f>
              <c:numCache>
                <c:formatCode>0.00%</c:formatCode>
                <c:ptCount val="22"/>
                <c:pt idx="0">
                  <c:v>0.84209700530957721</c:v>
                </c:pt>
                <c:pt idx="1">
                  <c:v>0.78341855368882396</c:v>
                </c:pt>
                <c:pt idx="2">
                  <c:v>0.77422786177105829</c:v>
                </c:pt>
                <c:pt idx="3">
                  <c:v>0.74475851665416293</c:v>
                </c:pt>
                <c:pt idx="4">
                  <c:v>0.59177585570534985</c:v>
                </c:pt>
                <c:pt idx="5">
                  <c:v>0.58694119879632389</c:v>
                </c:pt>
                <c:pt idx="6">
                  <c:v>0.57826753167013556</c:v>
                </c:pt>
                <c:pt idx="7">
                  <c:v>0.56561932117943603</c:v>
                </c:pt>
                <c:pt idx="8">
                  <c:v>0.56184204201317123</c:v>
                </c:pt>
                <c:pt idx="9">
                  <c:v>0.54953000723065804</c:v>
                </c:pt>
                <c:pt idx="10">
                  <c:v>0.54855676533968467</c:v>
                </c:pt>
                <c:pt idx="11">
                  <c:v>0.50880450173869851</c:v>
                </c:pt>
                <c:pt idx="12">
                  <c:v>0.49931881441114928</c:v>
                </c:pt>
                <c:pt idx="13">
                  <c:v>0.48817984483659604</c:v>
                </c:pt>
                <c:pt idx="14">
                  <c:v>0.48687160382874856</c:v>
                </c:pt>
                <c:pt idx="15">
                  <c:v>0.47240660200715284</c:v>
                </c:pt>
                <c:pt idx="16">
                  <c:v>0.36732028634161906</c:v>
                </c:pt>
                <c:pt idx="17">
                  <c:v>0.34932451449479313</c:v>
                </c:pt>
                <c:pt idx="18">
                  <c:v>0.30855498555847738</c:v>
                </c:pt>
                <c:pt idx="19">
                  <c:v>0.29423920214210875</c:v>
                </c:pt>
                <c:pt idx="20">
                  <c:v>0.28355616970421271</c:v>
                </c:pt>
                <c:pt idx="21">
                  <c:v>0.28270190577955717</c:v>
                </c:pt>
              </c:numCache>
            </c:numRef>
          </c:val>
          <c:extLst>
            <c:ext xmlns:c16="http://schemas.microsoft.com/office/drawing/2014/chart" uri="{C3380CC4-5D6E-409C-BE32-E72D297353CC}">
              <c16:uniqueId val="{00000000-63FC-430D-94E5-4926C6107592}"/>
            </c:ext>
          </c:extLst>
        </c:ser>
        <c:dLbls>
          <c:showLegendKey val="0"/>
          <c:showVal val="0"/>
          <c:showCatName val="0"/>
          <c:showSerName val="0"/>
          <c:showPercent val="0"/>
          <c:showBubbleSize val="0"/>
        </c:dLbls>
        <c:gapWidth val="219"/>
        <c:overlap val="-27"/>
        <c:axId val="1175192479"/>
        <c:axId val="1175177919"/>
      </c:barChart>
      <c:catAx>
        <c:axId val="11751924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cs-CZ"/>
          </a:p>
        </c:txPr>
        <c:crossAx val="1175177919"/>
        <c:crosses val="autoZero"/>
        <c:auto val="1"/>
        <c:lblAlgn val="ctr"/>
        <c:lblOffset val="100"/>
        <c:noMultiLvlLbl val="0"/>
      </c:catAx>
      <c:valAx>
        <c:axId val="1175177919"/>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cs-CZ"/>
          </a:p>
        </c:txPr>
        <c:crossAx val="117519247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cs-CZ"/>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cs-CZ"/>
    </a:p>
  </c:txPr>
  <c:printSettings>
    <c:headerFooter/>
    <c:pageMargins b="0.75" l="0.7" r="0.7" t="0.75" header="0.3" footer="0.3"/>
    <c:pageSetup/>
  </c:printSettings>
</c:chartSpace>
</file>

<file path=xl/charts/chart6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percentStacked"/>
        <c:varyColors val="0"/>
        <c:ser>
          <c:idx val="0"/>
          <c:order val="0"/>
          <c:tx>
            <c:strRef>
              <c:f>Aggregated!$V$883</c:f>
              <c:strCache>
                <c:ptCount val="1"/>
                <c:pt idx="0">
                  <c:v>% HGV</c:v>
                </c:pt>
              </c:strCache>
            </c:strRef>
          </c:tx>
          <c:spPr>
            <a:pattFill prst="dkUpDiag">
              <a:fgClr>
                <a:schemeClr val="bg1">
                  <a:lumMod val="85000"/>
                </a:schemeClr>
              </a:fgClr>
              <a:bgClr>
                <a:schemeClr val="bg1"/>
              </a:bgClr>
            </a:pattFill>
            <a:ln>
              <a:solidFill>
                <a:schemeClr val="tx1"/>
              </a:solidFill>
            </a:ln>
            <a:effectLst/>
          </c:spPr>
          <c:invertIfNegative val="0"/>
          <c:dPt>
            <c:idx val="1"/>
            <c:invertIfNegative val="0"/>
            <c:bubble3D val="0"/>
            <c:spPr>
              <a:pattFill prst="dkUpDiag">
                <a:fgClr>
                  <a:schemeClr val="bg1">
                    <a:lumMod val="85000"/>
                  </a:schemeClr>
                </a:fgClr>
                <a:bgClr>
                  <a:schemeClr val="bg1"/>
                </a:bgClr>
              </a:pattFill>
              <a:ln w="9525">
                <a:solidFill>
                  <a:schemeClr val="tx1"/>
                </a:solidFill>
              </a:ln>
              <a:effectLst/>
            </c:spPr>
            <c:extLst>
              <c:ext xmlns:c16="http://schemas.microsoft.com/office/drawing/2014/chart" uri="{C3380CC4-5D6E-409C-BE32-E72D297353CC}">
                <c16:uniqueId val="{00000005-03C9-4BAB-B4AB-F9A55BF431E8}"/>
              </c:ext>
            </c:extLst>
          </c:dPt>
          <c:dPt>
            <c:idx val="5"/>
            <c:invertIfNegative val="0"/>
            <c:bubble3D val="0"/>
            <c:spPr>
              <a:pattFill prst="dkUpDiag">
                <a:fgClr>
                  <a:schemeClr val="bg1">
                    <a:lumMod val="75000"/>
                  </a:schemeClr>
                </a:fgClr>
                <a:bgClr>
                  <a:schemeClr val="bg1">
                    <a:lumMod val="85000"/>
                  </a:schemeClr>
                </a:bgClr>
              </a:pattFill>
              <a:ln>
                <a:solidFill>
                  <a:schemeClr val="tx1"/>
                </a:solidFill>
              </a:ln>
              <a:effectLst/>
            </c:spPr>
            <c:extLst>
              <c:ext xmlns:c16="http://schemas.microsoft.com/office/drawing/2014/chart" uri="{C3380CC4-5D6E-409C-BE32-E72D297353CC}">
                <c16:uniqueId val="{00000015-03C9-4BAB-B4AB-F9A55BF431E8}"/>
              </c:ext>
            </c:extLst>
          </c:dPt>
          <c:dPt>
            <c:idx val="10"/>
            <c:invertIfNegative val="0"/>
            <c:bubble3D val="0"/>
            <c:spPr>
              <a:pattFill prst="dkUpDiag">
                <a:fgClr>
                  <a:schemeClr val="bg1">
                    <a:lumMod val="85000"/>
                  </a:schemeClr>
                </a:fgClr>
                <a:bgClr>
                  <a:schemeClr val="bg1"/>
                </a:bgClr>
              </a:pattFill>
              <a:ln w="9525">
                <a:solidFill>
                  <a:schemeClr val="tx1"/>
                </a:solidFill>
              </a:ln>
              <a:effectLst/>
            </c:spPr>
            <c:extLst>
              <c:ext xmlns:c16="http://schemas.microsoft.com/office/drawing/2014/chart" uri="{C3380CC4-5D6E-409C-BE32-E72D297353CC}">
                <c16:uniqueId val="{00000007-03C9-4BAB-B4AB-F9A55BF431E8}"/>
              </c:ext>
            </c:extLst>
          </c:dPt>
          <c:dPt>
            <c:idx val="13"/>
            <c:invertIfNegative val="0"/>
            <c:bubble3D val="0"/>
            <c:spPr>
              <a:pattFill prst="dkUpDiag">
                <a:fgClr>
                  <a:schemeClr val="bg1">
                    <a:lumMod val="85000"/>
                  </a:schemeClr>
                </a:fgClr>
                <a:bgClr>
                  <a:schemeClr val="bg1"/>
                </a:bgClr>
              </a:pattFill>
              <a:ln w="15875">
                <a:solidFill>
                  <a:schemeClr val="tx1"/>
                </a:solidFill>
              </a:ln>
              <a:effectLst/>
            </c:spPr>
            <c:extLst>
              <c:ext xmlns:c16="http://schemas.microsoft.com/office/drawing/2014/chart" uri="{C3380CC4-5D6E-409C-BE32-E72D297353CC}">
                <c16:uniqueId val="{00000013-03C9-4BAB-B4AB-F9A55BF431E8}"/>
              </c:ext>
            </c:extLst>
          </c:dPt>
          <c:dLbls>
            <c:dLbl>
              <c:idx val="0"/>
              <c:layout>
                <c:manualLayout>
                  <c:x val="-9.0482692586910098E-18"/>
                  <c:y val="-8.0745195229838303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03C9-4BAB-B4AB-F9A55BF431E8}"/>
                </c:ext>
              </c:extLst>
            </c:dLbl>
            <c:numFmt formatCode="#,##0" sourceLinked="0"/>
            <c:spPr>
              <a:noFill/>
              <a:ln>
                <a:noFill/>
              </a:ln>
              <a:effectLst/>
            </c:spPr>
            <c:txPr>
              <a:bodyPr rot="0" spcFirstLastPara="1" vertOverflow="ellipsis" vert="horz" wrap="square" anchor="ctr" anchorCtr="1"/>
              <a:lstStyle/>
              <a:p>
                <a:pPr>
                  <a:defRPr sz="1100" b="1" i="0" u="none" strike="noStrike" kern="1200" baseline="0">
                    <a:solidFill>
                      <a:schemeClr val="tx1">
                        <a:lumMod val="75000"/>
                        <a:lumOff val="25000"/>
                      </a:schemeClr>
                    </a:solidFill>
                    <a:latin typeface="Arial Narrow" panose="020B0606020202030204" pitchFamily="34" charset="0"/>
                    <a:ea typeface="+mn-ea"/>
                    <a:cs typeface="Arial" panose="020B0604020202020204" pitchFamily="34" charset="0"/>
                  </a:defRPr>
                </a:pPr>
                <a:endParaRPr lang="cs-CZ"/>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Aggregated!$U$884:$U$905</c:f>
              <c:strCache>
                <c:ptCount val="22"/>
                <c:pt idx="0">
                  <c:v>Brussels</c:v>
                </c:pt>
                <c:pt idx="1">
                  <c:v>Bucharest</c:v>
                </c:pt>
                <c:pt idx="2">
                  <c:v>Rome</c:v>
                </c:pt>
                <c:pt idx="3">
                  <c:v>Sofia</c:v>
                </c:pt>
                <c:pt idx="4">
                  <c:v>Goteborg</c:v>
                </c:pt>
                <c:pt idx="5">
                  <c:v>Prague</c:v>
                </c:pt>
                <c:pt idx="6">
                  <c:v>Milan</c:v>
                </c:pt>
                <c:pt idx="7">
                  <c:v>Rotterdam</c:v>
                </c:pt>
                <c:pt idx="8">
                  <c:v>Lisbon</c:v>
                </c:pt>
                <c:pt idx="9">
                  <c:v>Hamburg</c:v>
                </c:pt>
                <c:pt idx="10">
                  <c:v>Amsterdam</c:v>
                </c:pt>
                <c:pt idx="11">
                  <c:v>Budapest</c:v>
                </c:pt>
                <c:pt idx="12">
                  <c:v>Bremen</c:v>
                </c:pt>
                <c:pt idx="13">
                  <c:v>PRŮMĚR</c:v>
                </c:pt>
                <c:pt idx="14">
                  <c:v>Antwerp</c:v>
                </c:pt>
                <c:pt idx="15">
                  <c:v>Stockholm</c:v>
                </c:pt>
                <c:pt idx="16">
                  <c:v>Munich</c:v>
                </c:pt>
                <c:pt idx="17">
                  <c:v>London</c:v>
                </c:pt>
                <c:pt idx="18">
                  <c:v>Berlin</c:v>
                </c:pt>
                <c:pt idx="19">
                  <c:v>Paris</c:v>
                </c:pt>
                <c:pt idx="20">
                  <c:v>Madrid</c:v>
                </c:pt>
                <c:pt idx="21">
                  <c:v>Barcelona</c:v>
                </c:pt>
              </c:strCache>
            </c:strRef>
          </c:cat>
          <c:val>
            <c:numRef>
              <c:f>Aggregated!$V$884:$V$905</c:f>
              <c:numCache>
                <c:formatCode>0</c:formatCode>
                <c:ptCount val="22"/>
                <c:pt idx="0">
                  <c:v>17.552356228838576</c:v>
                </c:pt>
                <c:pt idx="1">
                  <c:v>45.276006986489669</c:v>
                </c:pt>
                <c:pt idx="2">
                  <c:v>64.836065132172052</c:v>
                </c:pt>
                <c:pt idx="3">
                  <c:v>70.11551532932188</c:v>
                </c:pt>
                <c:pt idx="4">
                  <c:v>73.306267297821307</c:v>
                </c:pt>
                <c:pt idx="5">
                  <c:v>74.401462632794903</c:v>
                </c:pt>
                <c:pt idx="6">
                  <c:v>74.733456809586002</c:v>
                </c:pt>
                <c:pt idx="7">
                  <c:v>71.373698884441978</c:v>
                </c:pt>
                <c:pt idx="8">
                  <c:v>75.725519443214097</c:v>
                </c:pt>
                <c:pt idx="9">
                  <c:v>77.079154254871298</c:v>
                </c:pt>
                <c:pt idx="10">
                  <c:v>77.565686135156099</c:v>
                </c:pt>
                <c:pt idx="11">
                  <c:v>77.822034162678307</c:v>
                </c:pt>
                <c:pt idx="12">
                  <c:v>78.365485584804773</c:v>
                </c:pt>
                <c:pt idx="13">
                  <c:v>78.320800633352022</c:v>
                </c:pt>
                <c:pt idx="14">
                  <c:v>80.165152268583398</c:v>
                </c:pt>
                <c:pt idx="15">
                  <c:v>81.770602153007601</c:v>
                </c:pt>
                <c:pt idx="16">
                  <c:v>82.432425793814275</c:v>
                </c:pt>
                <c:pt idx="17">
                  <c:v>80.897262241859707</c:v>
                </c:pt>
                <c:pt idx="18">
                  <c:v>75.452036309635702</c:v>
                </c:pt>
                <c:pt idx="19">
                  <c:v>85.578131183710823</c:v>
                </c:pt>
                <c:pt idx="20">
                  <c:v>90.103008501992875</c:v>
                </c:pt>
                <c:pt idx="21">
                  <c:v>91.808398662365832</c:v>
                </c:pt>
              </c:numCache>
            </c:numRef>
          </c:val>
          <c:extLst>
            <c:ext xmlns:c16="http://schemas.microsoft.com/office/drawing/2014/chart" uri="{C3380CC4-5D6E-409C-BE32-E72D297353CC}">
              <c16:uniqueId val="{00000009-03C9-4BAB-B4AB-F9A55BF431E8}"/>
            </c:ext>
          </c:extLst>
        </c:ser>
        <c:ser>
          <c:idx val="1"/>
          <c:order val="1"/>
          <c:tx>
            <c:strRef>
              <c:f>Aggregated!$W$883</c:f>
              <c:strCache>
                <c:ptCount val="1"/>
                <c:pt idx="0">
                  <c:v>% LGV</c:v>
                </c:pt>
              </c:strCache>
            </c:strRef>
          </c:tx>
          <c:spPr>
            <a:noFill/>
            <a:ln>
              <a:solidFill>
                <a:schemeClr val="tx1"/>
              </a:solidFill>
            </a:ln>
            <a:effectLst/>
          </c:spPr>
          <c:invertIfNegative val="0"/>
          <c:dPt>
            <c:idx val="1"/>
            <c:invertIfNegative val="0"/>
            <c:bubble3D val="0"/>
            <c:spPr>
              <a:noFill/>
              <a:ln w="9525">
                <a:solidFill>
                  <a:schemeClr val="tx1"/>
                </a:solidFill>
              </a:ln>
              <a:effectLst/>
            </c:spPr>
            <c:extLst>
              <c:ext xmlns:c16="http://schemas.microsoft.com/office/drawing/2014/chart" uri="{C3380CC4-5D6E-409C-BE32-E72D297353CC}">
                <c16:uniqueId val="{0000000C-03C9-4BAB-B4AB-F9A55BF431E8}"/>
              </c:ext>
            </c:extLst>
          </c:dPt>
          <c:dPt>
            <c:idx val="5"/>
            <c:invertIfNegative val="0"/>
            <c:bubble3D val="0"/>
            <c:spPr>
              <a:pattFill prst="zigZag">
                <a:fgClr>
                  <a:schemeClr val="bg1">
                    <a:lumMod val="75000"/>
                  </a:schemeClr>
                </a:fgClr>
                <a:bgClr>
                  <a:schemeClr val="bg1"/>
                </a:bgClr>
              </a:pattFill>
              <a:ln>
                <a:solidFill>
                  <a:schemeClr val="tx1"/>
                </a:solidFill>
              </a:ln>
              <a:effectLst/>
            </c:spPr>
            <c:extLst>
              <c:ext xmlns:c16="http://schemas.microsoft.com/office/drawing/2014/chart" uri="{C3380CC4-5D6E-409C-BE32-E72D297353CC}">
                <c16:uniqueId val="{00000016-03C9-4BAB-B4AB-F9A55BF431E8}"/>
              </c:ext>
            </c:extLst>
          </c:dPt>
          <c:dPt>
            <c:idx val="10"/>
            <c:invertIfNegative val="0"/>
            <c:bubble3D val="0"/>
            <c:spPr>
              <a:noFill/>
              <a:ln w="9525">
                <a:solidFill>
                  <a:schemeClr val="tx1"/>
                </a:solidFill>
              </a:ln>
              <a:effectLst/>
            </c:spPr>
            <c:extLst>
              <c:ext xmlns:c16="http://schemas.microsoft.com/office/drawing/2014/chart" uri="{C3380CC4-5D6E-409C-BE32-E72D297353CC}">
                <c16:uniqueId val="{0000000E-03C9-4BAB-B4AB-F9A55BF431E8}"/>
              </c:ext>
            </c:extLst>
          </c:dPt>
          <c:dPt>
            <c:idx val="13"/>
            <c:invertIfNegative val="0"/>
            <c:bubble3D val="0"/>
            <c:spPr>
              <a:noFill/>
              <a:ln w="15875">
                <a:solidFill>
                  <a:schemeClr val="tx1"/>
                </a:solidFill>
              </a:ln>
              <a:effectLst/>
            </c:spPr>
            <c:extLst>
              <c:ext xmlns:c16="http://schemas.microsoft.com/office/drawing/2014/chart" uri="{C3380CC4-5D6E-409C-BE32-E72D297353CC}">
                <c16:uniqueId val="{00000014-03C9-4BAB-B4AB-F9A55BF431E8}"/>
              </c:ext>
            </c:extLst>
          </c:dPt>
          <c:dLbls>
            <c:numFmt formatCode="#,##0" sourceLinked="0"/>
            <c:spPr>
              <a:noFill/>
              <a:ln>
                <a:noFill/>
              </a:ln>
              <a:effectLst/>
            </c:spPr>
            <c:txPr>
              <a:bodyPr rot="0" spcFirstLastPara="1" vertOverflow="ellipsis" vert="horz" wrap="square" anchor="ctr" anchorCtr="1"/>
              <a:lstStyle/>
              <a:p>
                <a:pPr>
                  <a:defRPr sz="1100" b="1" i="0" u="none" strike="noStrike" kern="1200" baseline="0">
                    <a:solidFill>
                      <a:schemeClr val="tx1">
                        <a:lumMod val="75000"/>
                        <a:lumOff val="25000"/>
                      </a:schemeClr>
                    </a:solidFill>
                    <a:latin typeface="Arial Narrow" panose="020B0606020202030204" pitchFamily="34" charset="0"/>
                    <a:ea typeface="+mn-ea"/>
                    <a:cs typeface="Arial" panose="020B0604020202020204" pitchFamily="34" charset="0"/>
                  </a:defRPr>
                </a:pPr>
                <a:endParaRPr lang="cs-CZ"/>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Aggregated!$U$884:$U$905</c:f>
              <c:strCache>
                <c:ptCount val="22"/>
                <c:pt idx="0">
                  <c:v>Brussels</c:v>
                </c:pt>
                <c:pt idx="1">
                  <c:v>Bucharest</c:v>
                </c:pt>
                <c:pt idx="2">
                  <c:v>Rome</c:v>
                </c:pt>
                <c:pt idx="3">
                  <c:v>Sofia</c:v>
                </c:pt>
                <c:pt idx="4">
                  <c:v>Goteborg</c:v>
                </c:pt>
                <c:pt idx="5">
                  <c:v>Prague</c:v>
                </c:pt>
                <c:pt idx="6">
                  <c:v>Milan</c:v>
                </c:pt>
                <c:pt idx="7">
                  <c:v>Rotterdam</c:v>
                </c:pt>
                <c:pt idx="8">
                  <c:v>Lisbon</c:v>
                </c:pt>
                <c:pt idx="9">
                  <c:v>Hamburg</c:v>
                </c:pt>
                <c:pt idx="10">
                  <c:v>Amsterdam</c:v>
                </c:pt>
                <c:pt idx="11">
                  <c:v>Budapest</c:v>
                </c:pt>
                <c:pt idx="12">
                  <c:v>Bremen</c:v>
                </c:pt>
                <c:pt idx="13">
                  <c:v>PRŮMĚR</c:v>
                </c:pt>
                <c:pt idx="14">
                  <c:v>Antwerp</c:v>
                </c:pt>
                <c:pt idx="15">
                  <c:v>Stockholm</c:v>
                </c:pt>
                <c:pt idx="16">
                  <c:v>Munich</c:v>
                </c:pt>
                <c:pt idx="17">
                  <c:v>London</c:v>
                </c:pt>
                <c:pt idx="18">
                  <c:v>Berlin</c:v>
                </c:pt>
                <c:pt idx="19">
                  <c:v>Paris</c:v>
                </c:pt>
                <c:pt idx="20">
                  <c:v>Madrid</c:v>
                </c:pt>
                <c:pt idx="21">
                  <c:v>Barcelona</c:v>
                </c:pt>
              </c:strCache>
            </c:strRef>
          </c:cat>
          <c:val>
            <c:numRef>
              <c:f>Aggregated!$W$884:$W$905</c:f>
              <c:numCache>
                <c:formatCode>0</c:formatCode>
                <c:ptCount val="22"/>
                <c:pt idx="0">
                  <c:v>82.447643771161424</c:v>
                </c:pt>
                <c:pt idx="1">
                  <c:v>54.723993013510338</c:v>
                </c:pt>
                <c:pt idx="2">
                  <c:v>35.163934867827948</c:v>
                </c:pt>
                <c:pt idx="3">
                  <c:v>29.884484670678109</c:v>
                </c:pt>
                <c:pt idx="4">
                  <c:v>26.693732702178689</c:v>
                </c:pt>
                <c:pt idx="5">
                  <c:v>25.598537367205093</c:v>
                </c:pt>
                <c:pt idx="6">
                  <c:v>25.266543190414009</c:v>
                </c:pt>
                <c:pt idx="7">
                  <c:v>24.654728497622163</c:v>
                </c:pt>
                <c:pt idx="8">
                  <c:v>24.274480556785907</c:v>
                </c:pt>
                <c:pt idx="9">
                  <c:v>22.920845745128702</c:v>
                </c:pt>
                <c:pt idx="10">
                  <c:v>22.434313864843904</c:v>
                </c:pt>
                <c:pt idx="11">
                  <c:v>22.17796583732169</c:v>
                </c:pt>
                <c:pt idx="12">
                  <c:v>21.634514415195223</c:v>
                </c:pt>
                <c:pt idx="13">
                  <c:v>20.975060031972056</c:v>
                </c:pt>
                <c:pt idx="14">
                  <c:v>19.834847731416602</c:v>
                </c:pt>
                <c:pt idx="15">
                  <c:v>18.229397846992402</c:v>
                </c:pt>
                <c:pt idx="16">
                  <c:v>17.567538575524374</c:v>
                </c:pt>
                <c:pt idx="17">
                  <c:v>16.141605914216449</c:v>
                </c:pt>
                <c:pt idx="18">
                  <c:v>14.648575571543923</c:v>
                </c:pt>
                <c:pt idx="19">
                  <c:v>14.421868816289168</c:v>
                </c:pt>
                <c:pt idx="20">
                  <c:v>9.8969914980071287</c:v>
                </c:pt>
                <c:pt idx="21">
                  <c:v>8.1916013376341628</c:v>
                </c:pt>
              </c:numCache>
            </c:numRef>
          </c:val>
          <c:extLst>
            <c:ext xmlns:c16="http://schemas.microsoft.com/office/drawing/2014/chart" uri="{C3380CC4-5D6E-409C-BE32-E72D297353CC}">
              <c16:uniqueId val="{0000000F-03C9-4BAB-B4AB-F9A55BF431E8}"/>
            </c:ext>
          </c:extLst>
        </c:ser>
        <c:ser>
          <c:idx val="2"/>
          <c:order val="2"/>
          <c:tx>
            <c:strRef>
              <c:f>Aggregated!$X$883</c:f>
              <c:strCache>
                <c:ptCount val="1"/>
                <c:pt idx="0">
                  <c:v>Nevím</c:v>
                </c:pt>
              </c:strCache>
            </c:strRef>
          </c:tx>
          <c:spPr>
            <a:pattFill prst="dkDnDiag">
              <a:fgClr>
                <a:schemeClr val="tx1">
                  <a:lumMod val="50000"/>
                  <a:lumOff val="50000"/>
                </a:schemeClr>
              </a:fgClr>
              <a:bgClr>
                <a:schemeClr val="bg1"/>
              </a:bgClr>
            </a:pattFill>
            <a:ln>
              <a:solidFill>
                <a:schemeClr val="tx1"/>
              </a:solidFill>
            </a:ln>
            <a:effectLst/>
          </c:spPr>
          <c:invertIfNegative val="0"/>
          <c:dLbls>
            <c:dLbl>
              <c:idx val="18"/>
              <c:layout>
                <c:manualLayout>
                  <c:x val="-1.4477230813905616E-16"/>
                  <c:y val="-4.3046944967488572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03C9-4BAB-B4AB-F9A55BF431E8}"/>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Arial Narrow" panose="020B0606020202030204" pitchFamily="34" charset="0"/>
                    <a:ea typeface="+mn-ea"/>
                    <a:cs typeface="Arial" panose="020B0604020202020204" pitchFamily="34" charset="0"/>
                  </a:defRPr>
                </a:pPr>
                <a:endParaRPr lang="cs-CZ"/>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Aggregated!$U$884:$U$905</c:f>
              <c:strCache>
                <c:ptCount val="22"/>
                <c:pt idx="0">
                  <c:v>Brussels</c:v>
                </c:pt>
                <c:pt idx="1">
                  <c:v>Bucharest</c:v>
                </c:pt>
                <c:pt idx="2">
                  <c:v>Rome</c:v>
                </c:pt>
                <c:pt idx="3">
                  <c:v>Sofia</c:v>
                </c:pt>
                <c:pt idx="4">
                  <c:v>Goteborg</c:v>
                </c:pt>
                <c:pt idx="5">
                  <c:v>Prague</c:v>
                </c:pt>
                <c:pt idx="6">
                  <c:v>Milan</c:v>
                </c:pt>
                <c:pt idx="7">
                  <c:v>Rotterdam</c:v>
                </c:pt>
                <c:pt idx="8">
                  <c:v>Lisbon</c:v>
                </c:pt>
                <c:pt idx="9">
                  <c:v>Hamburg</c:v>
                </c:pt>
                <c:pt idx="10">
                  <c:v>Amsterdam</c:v>
                </c:pt>
                <c:pt idx="11">
                  <c:v>Budapest</c:v>
                </c:pt>
                <c:pt idx="12">
                  <c:v>Bremen</c:v>
                </c:pt>
                <c:pt idx="13">
                  <c:v>PRŮMĚR</c:v>
                </c:pt>
                <c:pt idx="14">
                  <c:v>Antwerp</c:v>
                </c:pt>
                <c:pt idx="15">
                  <c:v>Stockholm</c:v>
                </c:pt>
                <c:pt idx="16">
                  <c:v>Munich</c:v>
                </c:pt>
                <c:pt idx="17">
                  <c:v>London</c:v>
                </c:pt>
                <c:pt idx="18">
                  <c:v>Berlin</c:v>
                </c:pt>
                <c:pt idx="19">
                  <c:v>Paris</c:v>
                </c:pt>
                <c:pt idx="20">
                  <c:v>Madrid</c:v>
                </c:pt>
                <c:pt idx="21">
                  <c:v>Barcelona</c:v>
                </c:pt>
              </c:strCache>
            </c:strRef>
          </c:cat>
          <c:val>
            <c:numRef>
              <c:f>Aggregated!$X$884:$X$905</c:f>
              <c:numCache>
                <c:formatCode>0</c:formatCode>
                <c:ptCount val="22"/>
                <c:pt idx="7">
                  <c:v>3.9715726179358488</c:v>
                </c:pt>
                <c:pt idx="13" formatCode="0.0">
                  <c:v>0.70413933467594492</c:v>
                </c:pt>
                <c:pt idx="17">
                  <c:v>2.9611318439238326</c:v>
                </c:pt>
                <c:pt idx="18">
                  <c:v>9.8993881188203758</c:v>
                </c:pt>
              </c:numCache>
            </c:numRef>
          </c:val>
          <c:extLst>
            <c:ext xmlns:c16="http://schemas.microsoft.com/office/drawing/2014/chart" uri="{C3380CC4-5D6E-409C-BE32-E72D297353CC}">
              <c16:uniqueId val="{00000011-03C9-4BAB-B4AB-F9A55BF431E8}"/>
            </c:ext>
          </c:extLst>
        </c:ser>
        <c:dLbls>
          <c:showLegendKey val="0"/>
          <c:showVal val="0"/>
          <c:showCatName val="0"/>
          <c:showSerName val="0"/>
          <c:showPercent val="0"/>
          <c:showBubbleSize val="0"/>
        </c:dLbls>
        <c:gapWidth val="30"/>
        <c:overlap val="100"/>
        <c:axId val="105974192"/>
        <c:axId val="105966704"/>
      </c:barChart>
      <c:catAx>
        <c:axId val="105974192"/>
        <c:scaling>
          <c:orientation val="minMax"/>
        </c:scaling>
        <c:delete val="0"/>
        <c:axPos val="b"/>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cs-CZ"/>
          </a:p>
        </c:txPr>
        <c:crossAx val="105966704"/>
        <c:crosses val="autoZero"/>
        <c:auto val="1"/>
        <c:lblAlgn val="ctr"/>
        <c:lblOffset val="100"/>
        <c:noMultiLvlLbl val="0"/>
      </c:catAx>
      <c:valAx>
        <c:axId val="105966704"/>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cs-CZ"/>
          </a:p>
        </c:txPr>
        <c:crossAx val="105974192"/>
        <c:crosses val="autoZero"/>
        <c:crossBetween val="between"/>
      </c:valAx>
    </c:plotArea>
    <c:legend>
      <c:legendPos val="b"/>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cs-CZ"/>
        </a:p>
      </c:txPr>
    </c:legend>
    <c:plotVisOnly val="1"/>
    <c:dispBlanksAs val="gap"/>
    <c:showDLblsOverMax val="0"/>
  </c:chart>
  <c:spPr>
    <a:solidFill>
      <a:schemeClr val="bg1"/>
    </a:solidFill>
    <a:ln w="9525" cap="flat" cmpd="sng" algn="ctr">
      <a:noFill/>
      <a:round/>
    </a:ln>
    <a:effectLst/>
  </c:spPr>
  <c:txPr>
    <a:bodyPr/>
    <a:lstStyle/>
    <a:p>
      <a:pPr>
        <a:defRPr>
          <a:latin typeface="Arial" panose="020B0604020202020204" pitchFamily="34" charset="0"/>
          <a:cs typeface="Arial" panose="020B0604020202020204" pitchFamily="34" charset="0"/>
        </a:defRPr>
      </a:pPr>
      <a:endParaRPr lang="cs-CZ"/>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cs-CZ"/>
        </a:p>
      </c:txPr>
    </c:title>
    <c:autoTitleDeleted val="0"/>
    <c:plotArea>
      <c:layout/>
      <c:barChart>
        <c:barDir val="col"/>
        <c:grouping val="percentStacked"/>
        <c:varyColors val="0"/>
        <c:ser>
          <c:idx val="0"/>
          <c:order val="0"/>
          <c:tx>
            <c:strRef>
              <c:f>Analysis!$AD$176</c:f>
              <c:strCache>
                <c:ptCount val="1"/>
                <c:pt idx="0">
                  <c:v>1. 1-10</c:v>
                </c:pt>
              </c:strCache>
            </c:strRef>
          </c:tx>
          <c:spPr>
            <a:solidFill>
              <a:schemeClr val="accent1"/>
            </a:solidFill>
            <a:ln>
              <a:noFill/>
            </a:ln>
            <a:effectLst/>
          </c:spPr>
          <c:invertIfNegative val="0"/>
          <c:cat>
            <c:strRef>
              <c:f>Analysis!$AE$175:$AY$175</c:f>
              <c:strCache>
                <c:ptCount val="21"/>
                <c:pt idx="0">
                  <c:v>Rotterdam</c:v>
                </c:pt>
                <c:pt idx="1">
                  <c:v>Budapest</c:v>
                </c:pt>
                <c:pt idx="2">
                  <c:v>Milan</c:v>
                </c:pt>
                <c:pt idx="3">
                  <c:v>Rome</c:v>
                </c:pt>
                <c:pt idx="4">
                  <c:v>Hamburg</c:v>
                </c:pt>
                <c:pt idx="5">
                  <c:v>Berlin</c:v>
                </c:pt>
                <c:pt idx="6">
                  <c:v>Madrid</c:v>
                </c:pt>
                <c:pt idx="7">
                  <c:v>Barcelona</c:v>
                </c:pt>
                <c:pt idx="8">
                  <c:v>Bucharest</c:v>
                </c:pt>
                <c:pt idx="9">
                  <c:v>Lisbon</c:v>
                </c:pt>
                <c:pt idx="10">
                  <c:v>Stockholm</c:v>
                </c:pt>
                <c:pt idx="11">
                  <c:v>London</c:v>
                </c:pt>
                <c:pt idx="12">
                  <c:v>Prague</c:v>
                </c:pt>
                <c:pt idx="13">
                  <c:v>Sofia</c:v>
                </c:pt>
                <c:pt idx="14">
                  <c:v>Paris</c:v>
                </c:pt>
                <c:pt idx="15">
                  <c:v>Brussels</c:v>
                </c:pt>
                <c:pt idx="16">
                  <c:v>Amsterdam</c:v>
                </c:pt>
                <c:pt idx="17">
                  <c:v>Bremen</c:v>
                </c:pt>
                <c:pt idx="18">
                  <c:v>Munich</c:v>
                </c:pt>
                <c:pt idx="19">
                  <c:v>Goteborg</c:v>
                </c:pt>
                <c:pt idx="20">
                  <c:v>Antwerp</c:v>
                </c:pt>
              </c:strCache>
            </c:strRef>
          </c:cat>
          <c:val>
            <c:numRef>
              <c:f>Analysis!$AE$176:$AY$176</c:f>
              <c:numCache>
                <c:formatCode>0%</c:formatCode>
                <c:ptCount val="21"/>
                <c:pt idx="0">
                  <c:v>0.83333333333333337</c:v>
                </c:pt>
                <c:pt idx="1">
                  <c:v>0.94444444444444442</c:v>
                </c:pt>
                <c:pt idx="2">
                  <c:v>0.82432432432432434</c:v>
                </c:pt>
                <c:pt idx="3">
                  <c:v>0.89010989010989006</c:v>
                </c:pt>
                <c:pt idx="4">
                  <c:v>0.87804878048780488</c:v>
                </c:pt>
                <c:pt idx="5">
                  <c:v>0.90909090909090906</c:v>
                </c:pt>
                <c:pt idx="6">
                  <c:v>0.83783783783783783</c:v>
                </c:pt>
                <c:pt idx="7">
                  <c:v>0.82539682539682535</c:v>
                </c:pt>
                <c:pt idx="8">
                  <c:v>0.83636363636363631</c:v>
                </c:pt>
                <c:pt idx="9">
                  <c:v>0.85245901639344257</c:v>
                </c:pt>
                <c:pt idx="10">
                  <c:v>0.84615384615384615</c:v>
                </c:pt>
                <c:pt idx="11">
                  <c:v>0.86746987951807231</c:v>
                </c:pt>
                <c:pt idx="12">
                  <c:v>0.88235294117647056</c:v>
                </c:pt>
                <c:pt idx="13">
                  <c:v>0.73248407643312097</c:v>
                </c:pt>
                <c:pt idx="14">
                  <c:v>0.7142857142857143</c:v>
                </c:pt>
                <c:pt idx="15">
                  <c:v>0.8214285714285714</c:v>
                </c:pt>
                <c:pt idx="16">
                  <c:v>0.91666666666666663</c:v>
                </c:pt>
                <c:pt idx="17">
                  <c:v>0.76923076923076927</c:v>
                </c:pt>
                <c:pt idx="18">
                  <c:v>0.967741935483871</c:v>
                </c:pt>
                <c:pt idx="19">
                  <c:v>1</c:v>
                </c:pt>
                <c:pt idx="20">
                  <c:v>1</c:v>
                </c:pt>
              </c:numCache>
            </c:numRef>
          </c:val>
          <c:extLst>
            <c:ext xmlns:c16="http://schemas.microsoft.com/office/drawing/2014/chart" uri="{C3380CC4-5D6E-409C-BE32-E72D297353CC}">
              <c16:uniqueId val="{00000000-BAB5-40C1-9D58-7B3D3A8AE250}"/>
            </c:ext>
          </c:extLst>
        </c:ser>
        <c:ser>
          <c:idx val="1"/>
          <c:order val="1"/>
          <c:tx>
            <c:strRef>
              <c:f>Analysis!$AD$177</c:f>
              <c:strCache>
                <c:ptCount val="1"/>
                <c:pt idx="0">
                  <c:v>2. 11-20</c:v>
                </c:pt>
              </c:strCache>
            </c:strRef>
          </c:tx>
          <c:spPr>
            <a:solidFill>
              <a:schemeClr val="accent2"/>
            </a:solidFill>
            <a:ln>
              <a:noFill/>
            </a:ln>
            <a:effectLst/>
          </c:spPr>
          <c:invertIfNegative val="0"/>
          <c:cat>
            <c:strRef>
              <c:f>Analysis!$AE$175:$AY$175</c:f>
              <c:strCache>
                <c:ptCount val="21"/>
                <c:pt idx="0">
                  <c:v>Rotterdam</c:v>
                </c:pt>
                <c:pt idx="1">
                  <c:v>Budapest</c:v>
                </c:pt>
                <c:pt idx="2">
                  <c:v>Milan</c:v>
                </c:pt>
                <c:pt idx="3">
                  <c:v>Rome</c:v>
                </c:pt>
                <c:pt idx="4">
                  <c:v>Hamburg</c:v>
                </c:pt>
                <c:pt idx="5">
                  <c:v>Berlin</c:v>
                </c:pt>
                <c:pt idx="6">
                  <c:v>Madrid</c:v>
                </c:pt>
                <c:pt idx="7">
                  <c:v>Barcelona</c:v>
                </c:pt>
                <c:pt idx="8">
                  <c:v>Bucharest</c:v>
                </c:pt>
                <c:pt idx="9">
                  <c:v>Lisbon</c:v>
                </c:pt>
                <c:pt idx="10">
                  <c:v>Stockholm</c:v>
                </c:pt>
                <c:pt idx="11">
                  <c:v>London</c:v>
                </c:pt>
                <c:pt idx="12">
                  <c:v>Prague</c:v>
                </c:pt>
                <c:pt idx="13">
                  <c:v>Sofia</c:v>
                </c:pt>
                <c:pt idx="14">
                  <c:v>Paris</c:v>
                </c:pt>
                <c:pt idx="15">
                  <c:v>Brussels</c:v>
                </c:pt>
                <c:pt idx="16">
                  <c:v>Amsterdam</c:v>
                </c:pt>
                <c:pt idx="17">
                  <c:v>Bremen</c:v>
                </c:pt>
                <c:pt idx="18">
                  <c:v>Munich</c:v>
                </c:pt>
                <c:pt idx="19">
                  <c:v>Goteborg</c:v>
                </c:pt>
                <c:pt idx="20">
                  <c:v>Antwerp</c:v>
                </c:pt>
              </c:strCache>
            </c:strRef>
          </c:cat>
          <c:val>
            <c:numRef>
              <c:f>Analysis!$AE$177:$AY$177</c:f>
              <c:numCache>
                <c:formatCode>0%</c:formatCode>
                <c:ptCount val="21"/>
                <c:pt idx="0">
                  <c:v>8.3333333333333329E-2</c:v>
                </c:pt>
                <c:pt idx="1">
                  <c:v>2.7777777777777776E-2</c:v>
                </c:pt>
                <c:pt idx="2">
                  <c:v>8.1081081081081086E-2</c:v>
                </c:pt>
                <c:pt idx="3">
                  <c:v>6.5934065934065936E-2</c:v>
                </c:pt>
                <c:pt idx="4">
                  <c:v>4.878048780487805E-2</c:v>
                </c:pt>
                <c:pt idx="5">
                  <c:v>4.5454545454545456E-2</c:v>
                </c:pt>
                <c:pt idx="6">
                  <c:v>6.7567567567567571E-2</c:v>
                </c:pt>
                <c:pt idx="7">
                  <c:v>0.1111111111111111</c:v>
                </c:pt>
                <c:pt idx="8">
                  <c:v>9.0909090909090912E-2</c:v>
                </c:pt>
                <c:pt idx="9">
                  <c:v>0.11475409836065574</c:v>
                </c:pt>
                <c:pt idx="10">
                  <c:v>0.11538461538461539</c:v>
                </c:pt>
                <c:pt idx="11">
                  <c:v>8.4337349397590355E-2</c:v>
                </c:pt>
                <c:pt idx="12">
                  <c:v>9.2436974789915971E-2</c:v>
                </c:pt>
                <c:pt idx="13">
                  <c:v>0.15286624203821655</c:v>
                </c:pt>
                <c:pt idx="14">
                  <c:v>0.14285714285714285</c:v>
                </c:pt>
                <c:pt idx="15">
                  <c:v>8.9285714285714288E-2</c:v>
                </c:pt>
                <c:pt idx="16">
                  <c:v>0</c:v>
                </c:pt>
                <c:pt idx="17">
                  <c:v>7.6923076923076927E-2</c:v>
                </c:pt>
                <c:pt idx="18">
                  <c:v>0</c:v>
                </c:pt>
                <c:pt idx="19">
                  <c:v>0</c:v>
                </c:pt>
                <c:pt idx="20">
                  <c:v>0</c:v>
                </c:pt>
              </c:numCache>
            </c:numRef>
          </c:val>
          <c:extLst>
            <c:ext xmlns:c16="http://schemas.microsoft.com/office/drawing/2014/chart" uri="{C3380CC4-5D6E-409C-BE32-E72D297353CC}">
              <c16:uniqueId val="{00000001-BAB5-40C1-9D58-7B3D3A8AE250}"/>
            </c:ext>
          </c:extLst>
        </c:ser>
        <c:ser>
          <c:idx val="2"/>
          <c:order val="2"/>
          <c:tx>
            <c:strRef>
              <c:f>Analysis!$AD$178</c:f>
              <c:strCache>
                <c:ptCount val="1"/>
                <c:pt idx="0">
                  <c:v>3. 21-30</c:v>
                </c:pt>
              </c:strCache>
            </c:strRef>
          </c:tx>
          <c:spPr>
            <a:solidFill>
              <a:schemeClr val="accent3"/>
            </a:solidFill>
            <a:ln>
              <a:noFill/>
            </a:ln>
            <a:effectLst/>
          </c:spPr>
          <c:invertIfNegative val="0"/>
          <c:cat>
            <c:strRef>
              <c:f>Analysis!$AE$175:$AY$175</c:f>
              <c:strCache>
                <c:ptCount val="21"/>
                <c:pt idx="0">
                  <c:v>Rotterdam</c:v>
                </c:pt>
                <c:pt idx="1">
                  <c:v>Budapest</c:v>
                </c:pt>
                <c:pt idx="2">
                  <c:v>Milan</c:v>
                </c:pt>
                <c:pt idx="3">
                  <c:v>Rome</c:v>
                </c:pt>
                <c:pt idx="4">
                  <c:v>Hamburg</c:v>
                </c:pt>
                <c:pt idx="5">
                  <c:v>Berlin</c:v>
                </c:pt>
                <c:pt idx="6">
                  <c:v>Madrid</c:v>
                </c:pt>
                <c:pt idx="7">
                  <c:v>Barcelona</c:v>
                </c:pt>
                <c:pt idx="8">
                  <c:v>Bucharest</c:v>
                </c:pt>
                <c:pt idx="9">
                  <c:v>Lisbon</c:v>
                </c:pt>
                <c:pt idx="10">
                  <c:v>Stockholm</c:v>
                </c:pt>
                <c:pt idx="11">
                  <c:v>London</c:v>
                </c:pt>
                <c:pt idx="12">
                  <c:v>Prague</c:v>
                </c:pt>
                <c:pt idx="13">
                  <c:v>Sofia</c:v>
                </c:pt>
                <c:pt idx="14">
                  <c:v>Paris</c:v>
                </c:pt>
                <c:pt idx="15">
                  <c:v>Brussels</c:v>
                </c:pt>
                <c:pt idx="16">
                  <c:v>Amsterdam</c:v>
                </c:pt>
                <c:pt idx="17">
                  <c:v>Bremen</c:v>
                </c:pt>
                <c:pt idx="18">
                  <c:v>Munich</c:v>
                </c:pt>
                <c:pt idx="19">
                  <c:v>Goteborg</c:v>
                </c:pt>
                <c:pt idx="20">
                  <c:v>Antwerp</c:v>
                </c:pt>
              </c:strCache>
            </c:strRef>
          </c:cat>
          <c:val>
            <c:numRef>
              <c:f>Analysis!$AE$178:$AY$178</c:f>
              <c:numCache>
                <c:formatCode>0%</c:formatCode>
                <c:ptCount val="21"/>
                <c:pt idx="0">
                  <c:v>0</c:v>
                </c:pt>
                <c:pt idx="1">
                  <c:v>2.0833333333333332E-2</c:v>
                </c:pt>
                <c:pt idx="2">
                  <c:v>0</c:v>
                </c:pt>
                <c:pt idx="3">
                  <c:v>1.098901098901099E-2</c:v>
                </c:pt>
                <c:pt idx="4">
                  <c:v>2.4390243902439025E-2</c:v>
                </c:pt>
                <c:pt idx="5">
                  <c:v>0</c:v>
                </c:pt>
                <c:pt idx="6">
                  <c:v>2.7027027027027029E-2</c:v>
                </c:pt>
                <c:pt idx="7">
                  <c:v>1.5873015873015872E-2</c:v>
                </c:pt>
                <c:pt idx="8">
                  <c:v>4.5454545454545456E-2</c:v>
                </c:pt>
                <c:pt idx="9">
                  <c:v>1.6393442622950821E-2</c:v>
                </c:pt>
                <c:pt idx="10">
                  <c:v>3.8461538461538464E-2</c:v>
                </c:pt>
                <c:pt idx="11">
                  <c:v>2.4096385542168676E-2</c:v>
                </c:pt>
                <c:pt idx="12">
                  <c:v>8.4033613445378148E-3</c:v>
                </c:pt>
                <c:pt idx="13">
                  <c:v>6.3694267515923567E-2</c:v>
                </c:pt>
                <c:pt idx="14">
                  <c:v>7.6923076923076927E-2</c:v>
                </c:pt>
                <c:pt idx="15">
                  <c:v>3.5714285714285712E-2</c:v>
                </c:pt>
                <c:pt idx="16">
                  <c:v>4.1666666666666664E-2</c:v>
                </c:pt>
                <c:pt idx="17">
                  <c:v>0.15384615384615385</c:v>
                </c:pt>
                <c:pt idx="18">
                  <c:v>0</c:v>
                </c:pt>
                <c:pt idx="19">
                  <c:v>0</c:v>
                </c:pt>
                <c:pt idx="20">
                  <c:v>0</c:v>
                </c:pt>
              </c:numCache>
            </c:numRef>
          </c:val>
          <c:extLst>
            <c:ext xmlns:c16="http://schemas.microsoft.com/office/drawing/2014/chart" uri="{C3380CC4-5D6E-409C-BE32-E72D297353CC}">
              <c16:uniqueId val="{00000002-BAB5-40C1-9D58-7B3D3A8AE250}"/>
            </c:ext>
          </c:extLst>
        </c:ser>
        <c:ser>
          <c:idx val="3"/>
          <c:order val="3"/>
          <c:tx>
            <c:strRef>
              <c:f>Analysis!$AD$179</c:f>
              <c:strCache>
                <c:ptCount val="1"/>
                <c:pt idx="0">
                  <c:v>4. 31-40</c:v>
                </c:pt>
              </c:strCache>
            </c:strRef>
          </c:tx>
          <c:spPr>
            <a:solidFill>
              <a:schemeClr val="accent4"/>
            </a:solidFill>
            <a:ln>
              <a:noFill/>
            </a:ln>
            <a:effectLst/>
          </c:spPr>
          <c:invertIfNegative val="0"/>
          <c:cat>
            <c:strRef>
              <c:f>Analysis!$AE$175:$AY$175</c:f>
              <c:strCache>
                <c:ptCount val="21"/>
                <c:pt idx="0">
                  <c:v>Rotterdam</c:v>
                </c:pt>
                <c:pt idx="1">
                  <c:v>Budapest</c:v>
                </c:pt>
                <c:pt idx="2">
                  <c:v>Milan</c:v>
                </c:pt>
                <c:pt idx="3">
                  <c:v>Rome</c:v>
                </c:pt>
                <c:pt idx="4">
                  <c:v>Hamburg</c:v>
                </c:pt>
                <c:pt idx="5">
                  <c:v>Berlin</c:v>
                </c:pt>
                <c:pt idx="6">
                  <c:v>Madrid</c:v>
                </c:pt>
                <c:pt idx="7">
                  <c:v>Barcelona</c:v>
                </c:pt>
                <c:pt idx="8">
                  <c:v>Bucharest</c:v>
                </c:pt>
                <c:pt idx="9">
                  <c:v>Lisbon</c:v>
                </c:pt>
                <c:pt idx="10">
                  <c:v>Stockholm</c:v>
                </c:pt>
                <c:pt idx="11">
                  <c:v>London</c:v>
                </c:pt>
                <c:pt idx="12">
                  <c:v>Prague</c:v>
                </c:pt>
                <c:pt idx="13">
                  <c:v>Sofia</c:v>
                </c:pt>
                <c:pt idx="14">
                  <c:v>Paris</c:v>
                </c:pt>
                <c:pt idx="15">
                  <c:v>Brussels</c:v>
                </c:pt>
                <c:pt idx="16">
                  <c:v>Amsterdam</c:v>
                </c:pt>
                <c:pt idx="17">
                  <c:v>Bremen</c:v>
                </c:pt>
                <c:pt idx="18">
                  <c:v>Munich</c:v>
                </c:pt>
                <c:pt idx="19">
                  <c:v>Goteborg</c:v>
                </c:pt>
                <c:pt idx="20">
                  <c:v>Antwerp</c:v>
                </c:pt>
              </c:strCache>
            </c:strRef>
          </c:cat>
          <c:val>
            <c:numRef>
              <c:f>Analysis!$AE$179:$AY$179</c:f>
              <c:numCache>
                <c:formatCode>0%</c:formatCode>
                <c:ptCount val="21"/>
                <c:pt idx="0">
                  <c:v>0</c:v>
                </c:pt>
                <c:pt idx="1">
                  <c:v>6.9444444444444441E-3</c:v>
                </c:pt>
                <c:pt idx="2">
                  <c:v>4.0540540540540543E-2</c:v>
                </c:pt>
                <c:pt idx="3">
                  <c:v>1.098901098901099E-2</c:v>
                </c:pt>
                <c:pt idx="4">
                  <c:v>2.4390243902439025E-2</c:v>
                </c:pt>
                <c:pt idx="5">
                  <c:v>2.2727272727272728E-2</c:v>
                </c:pt>
                <c:pt idx="6">
                  <c:v>4.0540540540540543E-2</c:v>
                </c:pt>
                <c:pt idx="7">
                  <c:v>1.5873015873015872E-2</c:v>
                </c:pt>
                <c:pt idx="8">
                  <c:v>9.0909090909090905E-3</c:v>
                </c:pt>
                <c:pt idx="9">
                  <c:v>0</c:v>
                </c:pt>
                <c:pt idx="10">
                  <c:v>0</c:v>
                </c:pt>
                <c:pt idx="11">
                  <c:v>2.4096385542168676E-2</c:v>
                </c:pt>
                <c:pt idx="12">
                  <c:v>0</c:v>
                </c:pt>
                <c:pt idx="13">
                  <c:v>1.9108280254777069E-2</c:v>
                </c:pt>
                <c:pt idx="14">
                  <c:v>2.197802197802198E-2</c:v>
                </c:pt>
                <c:pt idx="15">
                  <c:v>1.7857142857142856E-2</c:v>
                </c:pt>
                <c:pt idx="16">
                  <c:v>0</c:v>
                </c:pt>
                <c:pt idx="17">
                  <c:v>0</c:v>
                </c:pt>
                <c:pt idx="18">
                  <c:v>3.2258064516129031E-2</c:v>
                </c:pt>
                <c:pt idx="19">
                  <c:v>0</c:v>
                </c:pt>
                <c:pt idx="20">
                  <c:v>0</c:v>
                </c:pt>
              </c:numCache>
            </c:numRef>
          </c:val>
          <c:extLst>
            <c:ext xmlns:c16="http://schemas.microsoft.com/office/drawing/2014/chart" uri="{C3380CC4-5D6E-409C-BE32-E72D297353CC}">
              <c16:uniqueId val="{00000003-BAB5-40C1-9D58-7B3D3A8AE250}"/>
            </c:ext>
          </c:extLst>
        </c:ser>
        <c:ser>
          <c:idx val="4"/>
          <c:order val="4"/>
          <c:tx>
            <c:strRef>
              <c:f>Analysis!$AD$180</c:f>
              <c:strCache>
                <c:ptCount val="1"/>
                <c:pt idx="0">
                  <c:v>5. 41-50</c:v>
                </c:pt>
              </c:strCache>
            </c:strRef>
          </c:tx>
          <c:spPr>
            <a:solidFill>
              <a:schemeClr val="accent5"/>
            </a:solidFill>
            <a:ln>
              <a:noFill/>
            </a:ln>
            <a:effectLst/>
          </c:spPr>
          <c:invertIfNegative val="0"/>
          <c:cat>
            <c:strRef>
              <c:f>Analysis!$AE$175:$AY$175</c:f>
              <c:strCache>
                <c:ptCount val="21"/>
                <c:pt idx="0">
                  <c:v>Rotterdam</c:v>
                </c:pt>
                <c:pt idx="1">
                  <c:v>Budapest</c:v>
                </c:pt>
                <c:pt idx="2">
                  <c:v>Milan</c:v>
                </c:pt>
                <c:pt idx="3">
                  <c:v>Rome</c:v>
                </c:pt>
                <c:pt idx="4">
                  <c:v>Hamburg</c:v>
                </c:pt>
                <c:pt idx="5">
                  <c:v>Berlin</c:v>
                </c:pt>
                <c:pt idx="6">
                  <c:v>Madrid</c:v>
                </c:pt>
                <c:pt idx="7">
                  <c:v>Barcelona</c:v>
                </c:pt>
                <c:pt idx="8">
                  <c:v>Bucharest</c:v>
                </c:pt>
                <c:pt idx="9">
                  <c:v>Lisbon</c:v>
                </c:pt>
                <c:pt idx="10">
                  <c:v>Stockholm</c:v>
                </c:pt>
                <c:pt idx="11">
                  <c:v>London</c:v>
                </c:pt>
                <c:pt idx="12">
                  <c:v>Prague</c:v>
                </c:pt>
                <c:pt idx="13">
                  <c:v>Sofia</c:v>
                </c:pt>
                <c:pt idx="14">
                  <c:v>Paris</c:v>
                </c:pt>
                <c:pt idx="15">
                  <c:v>Brussels</c:v>
                </c:pt>
                <c:pt idx="16">
                  <c:v>Amsterdam</c:v>
                </c:pt>
                <c:pt idx="17">
                  <c:v>Bremen</c:v>
                </c:pt>
                <c:pt idx="18">
                  <c:v>Munich</c:v>
                </c:pt>
                <c:pt idx="19">
                  <c:v>Goteborg</c:v>
                </c:pt>
                <c:pt idx="20">
                  <c:v>Antwerp</c:v>
                </c:pt>
              </c:strCache>
            </c:strRef>
          </c:cat>
          <c:val>
            <c:numRef>
              <c:f>Analysis!$AE$180:$AY$180</c:f>
              <c:numCache>
                <c:formatCode>0%</c:formatCode>
                <c:ptCount val="21"/>
                <c:pt idx="0">
                  <c:v>0</c:v>
                </c:pt>
                <c:pt idx="1">
                  <c:v>0</c:v>
                </c:pt>
                <c:pt idx="2">
                  <c:v>1.3513513513513514E-2</c:v>
                </c:pt>
                <c:pt idx="3">
                  <c:v>0</c:v>
                </c:pt>
                <c:pt idx="4">
                  <c:v>0</c:v>
                </c:pt>
                <c:pt idx="5">
                  <c:v>0</c:v>
                </c:pt>
                <c:pt idx="6">
                  <c:v>0</c:v>
                </c:pt>
                <c:pt idx="7">
                  <c:v>1.5873015873015872E-2</c:v>
                </c:pt>
                <c:pt idx="8">
                  <c:v>9.0909090909090905E-3</c:v>
                </c:pt>
                <c:pt idx="9">
                  <c:v>1.6393442622950821E-2</c:v>
                </c:pt>
                <c:pt idx="10">
                  <c:v>0</c:v>
                </c:pt>
                <c:pt idx="11">
                  <c:v>0</c:v>
                </c:pt>
                <c:pt idx="12">
                  <c:v>0</c:v>
                </c:pt>
                <c:pt idx="13">
                  <c:v>2.5477707006369428E-2</c:v>
                </c:pt>
                <c:pt idx="14">
                  <c:v>1.098901098901099E-2</c:v>
                </c:pt>
                <c:pt idx="15">
                  <c:v>0</c:v>
                </c:pt>
                <c:pt idx="16">
                  <c:v>0</c:v>
                </c:pt>
                <c:pt idx="17">
                  <c:v>0</c:v>
                </c:pt>
                <c:pt idx="18">
                  <c:v>0</c:v>
                </c:pt>
                <c:pt idx="19">
                  <c:v>0</c:v>
                </c:pt>
                <c:pt idx="20">
                  <c:v>0</c:v>
                </c:pt>
              </c:numCache>
            </c:numRef>
          </c:val>
          <c:extLst>
            <c:ext xmlns:c16="http://schemas.microsoft.com/office/drawing/2014/chart" uri="{C3380CC4-5D6E-409C-BE32-E72D297353CC}">
              <c16:uniqueId val="{00000004-BAB5-40C1-9D58-7B3D3A8AE250}"/>
            </c:ext>
          </c:extLst>
        </c:ser>
        <c:ser>
          <c:idx val="5"/>
          <c:order val="5"/>
          <c:tx>
            <c:strRef>
              <c:f>Analysis!$AD$181</c:f>
              <c:strCache>
                <c:ptCount val="1"/>
                <c:pt idx="0">
                  <c:v>6. 51-60</c:v>
                </c:pt>
              </c:strCache>
            </c:strRef>
          </c:tx>
          <c:spPr>
            <a:solidFill>
              <a:schemeClr val="accent6"/>
            </a:solidFill>
            <a:ln>
              <a:noFill/>
            </a:ln>
            <a:effectLst/>
          </c:spPr>
          <c:invertIfNegative val="0"/>
          <c:cat>
            <c:strRef>
              <c:f>Analysis!$AE$175:$AY$175</c:f>
              <c:strCache>
                <c:ptCount val="21"/>
                <c:pt idx="0">
                  <c:v>Rotterdam</c:v>
                </c:pt>
                <c:pt idx="1">
                  <c:v>Budapest</c:v>
                </c:pt>
                <c:pt idx="2">
                  <c:v>Milan</c:v>
                </c:pt>
                <c:pt idx="3">
                  <c:v>Rome</c:v>
                </c:pt>
                <c:pt idx="4">
                  <c:v>Hamburg</c:v>
                </c:pt>
                <c:pt idx="5">
                  <c:v>Berlin</c:v>
                </c:pt>
                <c:pt idx="6">
                  <c:v>Madrid</c:v>
                </c:pt>
                <c:pt idx="7">
                  <c:v>Barcelona</c:v>
                </c:pt>
                <c:pt idx="8">
                  <c:v>Bucharest</c:v>
                </c:pt>
                <c:pt idx="9">
                  <c:v>Lisbon</c:v>
                </c:pt>
                <c:pt idx="10">
                  <c:v>Stockholm</c:v>
                </c:pt>
                <c:pt idx="11">
                  <c:v>London</c:v>
                </c:pt>
                <c:pt idx="12">
                  <c:v>Prague</c:v>
                </c:pt>
                <c:pt idx="13">
                  <c:v>Sofia</c:v>
                </c:pt>
                <c:pt idx="14">
                  <c:v>Paris</c:v>
                </c:pt>
                <c:pt idx="15">
                  <c:v>Brussels</c:v>
                </c:pt>
                <c:pt idx="16">
                  <c:v>Amsterdam</c:v>
                </c:pt>
                <c:pt idx="17">
                  <c:v>Bremen</c:v>
                </c:pt>
                <c:pt idx="18">
                  <c:v>Munich</c:v>
                </c:pt>
                <c:pt idx="19">
                  <c:v>Goteborg</c:v>
                </c:pt>
                <c:pt idx="20">
                  <c:v>Antwerp</c:v>
                </c:pt>
              </c:strCache>
            </c:strRef>
          </c:cat>
          <c:val>
            <c:numRef>
              <c:f>Analysis!$AE$181:$AY$181</c:f>
              <c:numCache>
                <c:formatCode>0%</c:formatCode>
                <c:ptCount val="21"/>
                <c:pt idx="0">
                  <c:v>0</c:v>
                </c:pt>
                <c:pt idx="1">
                  <c:v>0</c:v>
                </c:pt>
                <c:pt idx="2">
                  <c:v>1.3513513513513514E-2</c:v>
                </c:pt>
                <c:pt idx="3">
                  <c:v>0</c:v>
                </c:pt>
                <c:pt idx="4">
                  <c:v>2.4390243902439025E-2</c:v>
                </c:pt>
                <c:pt idx="5">
                  <c:v>0</c:v>
                </c:pt>
                <c:pt idx="6">
                  <c:v>0</c:v>
                </c:pt>
                <c:pt idx="7">
                  <c:v>0</c:v>
                </c:pt>
                <c:pt idx="8">
                  <c:v>0</c:v>
                </c:pt>
                <c:pt idx="9">
                  <c:v>0</c:v>
                </c:pt>
                <c:pt idx="10">
                  <c:v>0</c:v>
                </c:pt>
                <c:pt idx="11">
                  <c:v>0</c:v>
                </c:pt>
                <c:pt idx="12">
                  <c:v>0</c:v>
                </c:pt>
                <c:pt idx="13">
                  <c:v>0</c:v>
                </c:pt>
                <c:pt idx="14">
                  <c:v>0</c:v>
                </c:pt>
                <c:pt idx="15">
                  <c:v>1.7857142857142856E-2</c:v>
                </c:pt>
                <c:pt idx="16">
                  <c:v>0</c:v>
                </c:pt>
                <c:pt idx="17">
                  <c:v>0</c:v>
                </c:pt>
                <c:pt idx="18">
                  <c:v>0</c:v>
                </c:pt>
                <c:pt idx="19">
                  <c:v>0</c:v>
                </c:pt>
                <c:pt idx="20">
                  <c:v>0</c:v>
                </c:pt>
              </c:numCache>
            </c:numRef>
          </c:val>
          <c:extLst>
            <c:ext xmlns:c16="http://schemas.microsoft.com/office/drawing/2014/chart" uri="{C3380CC4-5D6E-409C-BE32-E72D297353CC}">
              <c16:uniqueId val="{00000005-BAB5-40C1-9D58-7B3D3A8AE250}"/>
            </c:ext>
          </c:extLst>
        </c:ser>
        <c:ser>
          <c:idx val="6"/>
          <c:order val="6"/>
          <c:tx>
            <c:strRef>
              <c:f>Analysis!$AD$182</c:f>
              <c:strCache>
                <c:ptCount val="1"/>
                <c:pt idx="0">
                  <c:v>7. 61-70</c:v>
                </c:pt>
              </c:strCache>
            </c:strRef>
          </c:tx>
          <c:spPr>
            <a:solidFill>
              <a:schemeClr val="accent1">
                <a:lumMod val="60000"/>
              </a:schemeClr>
            </a:solidFill>
            <a:ln>
              <a:noFill/>
            </a:ln>
            <a:effectLst/>
          </c:spPr>
          <c:invertIfNegative val="0"/>
          <c:cat>
            <c:strRef>
              <c:f>Analysis!$AE$175:$AY$175</c:f>
              <c:strCache>
                <c:ptCount val="21"/>
                <c:pt idx="0">
                  <c:v>Rotterdam</c:v>
                </c:pt>
                <c:pt idx="1">
                  <c:v>Budapest</c:v>
                </c:pt>
                <c:pt idx="2">
                  <c:v>Milan</c:v>
                </c:pt>
                <c:pt idx="3">
                  <c:v>Rome</c:v>
                </c:pt>
                <c:pt idx="4">
                  <c:v>Hamburg</c:v>
                </c:pt>
                <c:pt idx="5">
                  <c:v>Berlin</c:v>
                </c:pt>
                <c:pt idx="6">
                  <c:v>Madrid</c:v>
                </c:pt>
                <c:pt idx="7">
                  <c:v>Barcelona</c:v>
                </c:pt>
                <c:pt idx="8">
                  <c:v>Bucharest</c:v>
                </c:pt>
                <c:pt idx="9">
                  <c:v>Lisbon</c:v>
                </c:pt>
                <c:pt idx="10">
                  <c:v>Stockholm</c:v>
                </c:pt>
                <c:pt idx="11">
                  <c:v>London</c:v>
                </c:pt>
                <c:pt idx="12">
                  <c:v>Prague</c:v>
                </c:pt>
                <c:pt idx="13">
                  <c:v>Sofia</c:v>
                </c:pt>
                <c:pt idx="14">
                  <c:v>Paris</c:v>
                </c:pt>
                <c:pt idx="15">
                  <c:v>Brussels</c:v>
                </c:pt>
                <c:pt idx="16">
                  <c:v>Amsterdam</c:v>
                </c:pt>
                <c:pt idx="17">
                  <c:v>Bremen</c:v>
                </c:pt>
                <c:pt idx="18">
                  <c:v>Munich</c:v>
                </c:pt>
                <c:pt idx="19">
                  <c:v>Goteborg</c:v>
                </c:pt>
                <c:pt idx="20">
                  <c:v>Antwerp</c:v>
                </c:pt>
              </c:strCache>
            </c:strRef>
          </c:cat>
          <c:val>
            <c:numRef>
              <c:f>Analysis!$AE$182:$AY$182</c:f>
              <c:numCache>
                <c:formatCode>0%</c:formatCode>
                <c:ptCount val="21"/>
                <c:pt idx="0">
                  <c:v>4.1666666666666664E-2</c:v>
                </c:pt>
                <c:pt idx="1">
                  <c:v>0</c:v>
                </c:pt>
                <c:pt idx="2">
                  <c:v>1.3513513513513514E-2</c:v>
                </c:pt>
                <c:pt idx="3">
                  <c:v>0</c:v>
                </c:pt>
                <c:pt idx="4">
                  <c:v>0</c:v>
                </c:pt>
                <c:pt idx="5">
                  <c:v>0</c:v>
                </c:pt>
                <c:pt idx="6">
                  <c:v>0</c:v>
                </c:pt>
                <c:pt idx="7">
                  <c:v>0</c:v>
                </c:pt>
                <c:pt idx="8">
                  <c:v>0</c:v>
                </c:pt>
                <c:pt idx="9">
                  <c:v>0</c:v>
                </c:pt>
                <c:pt idx="10">
                  <c:v>0</c:v>
                </c:pt>
                <c:pt idx="11">
                  <c:v>0</c:v>
                </c:pt>
                <c:pt idx="12">
                  <c:v>0</c:v>
                </c:pt>
                <c:pt idx="13">
                  <c:v>0</c:v>
                </c:pt>
                <c:pt idx="14">
                  <c:v>1.098901098901099E-2</c:v>
                </c:pt>
                <c:pt idx="15">
                  <c:v>0</c:v>
                </c:pt>
                <c:pt idx="16">
                  <c:v>0</c:v>
                </c:pt>
                <c:pt idx="17">
                  <c:v>0</c:v>
                </c:pt>
                <c:pt idx="18">
                  <c:v>0</c:v>
                </c:pt>
                <c:pt idx="19">
                  <c:v>0</c:v>
                </c:pt>
                <c:pt idx="20">
                  <c:v>0</c:v>
                </c:pt>
              </c:numCache>
            </c:numRef>
          </c:val>
          <c:extLst>
            <c:ext xmlns:c16="http://schemas.microsoft.com/office/drawing/2014/chart" uri="{C3380CC4-5D6E-409C-BE32-E72D297353CC}">
              <c16:uniqueId val="{00000006-BAB5-40C1-9D58-7B3D3A8AE250}"/>
            </c:ext>
          </c:extLst>
        </c:ser>
        <c:ser>
          <c:idx val="7"/>
          <c:order val="7"/>
          <c:tx>
            <c:strRef>
              <c:f>Analysis!$AD$183</c:f>
              <c:strCache>
                <c:ptCount val="1"/>
                <c:pt idx="0">
                  <c:v>8. 71-80</c:v>
                </c:pt>
              </c:strCache>
            </c:strRef>
          </c:tx>
          <c:spPr>
            <a:solidFill>
              <a:schemeClr val="accent2">
                <a:lumMod val="60000"/>
              </a:schemeClr>
            </a:solidFill>
            <a:ln>
              <a:noFill/>
            </a:ln>
            <a:effectLst/>
          </c:spPr>
          <c:invertIfNegative val="0"/>
          <c:cat>
            <c:strRef>
              <c:f>Analysis!$AE$175:$AY$175</c:f>
              <c:strCache>
                <c:ptCount val="21"/>
                <c:pt idx="0">
                  <c:v>Rotterdam</c:v>
                </c:pt>
                <c:pt idx="1">
                  <c:v>Budapest</c:v>
                </c:pt>
                <c:pt idx="2">
                  <c:v>Milan</c:v>
                </c:pt>
                <c:pt idx="3">
                  <c:v>Rome</c:v>
                </c:pt>
                <c:pt idx="4">
                  <c:v>Hamburg</c:v>
                </c:pt>
                <c:pt idx="5">
                  <c:v>Berlin</c:v>
                </c:pt>
                <c:pt idx="6">
                  <c:v>Madrid</c:v>
                </c:pt>
                <c:pt idx="7">
                  <c:v>Barcelona</c:v>
                </c:pt>
                <c:pt idx="8">
                  <c:v>Bucharest</c:v>
                </c:pt>
                <c:pt idx="9">
                  <c:v>Lisbon</c:v>
                </c:pt>
                <c:pt idx="10">
                  <c:v>Stockholm</c:v>
                </c:pt>
                <c:pt idx="11">
                  <c:v>London</c:v>
                </c:pt>
                <c:pt idx="12">
                  <c:v>Prague</c:v>
                </c:pt>
                <c:pt idx="13">
                  <c:v>Sofia</c:v>
                </c:pt>
                <c:pt idx="14">
                  <c:v>Paris</c:v>
                </c:pt>
                <c:pt idx="15">
                  <c:v>Brussels</c:v>
                </c:pt>
                <c:pt idx="16">
                  <c:v>Amsterdam</c:v>
                </c:pt>
                <c:pt idx="17">
                  <c:v>Bremen</c:v>
                </c:pt>
                <c:pt idx="18">
                  <c:v>Munich</c:v>
                </c:pt>
                <c:pt idx="19">
                  <c:v>Goteborg</c:v>
                </c:pt>
                <c:pt idx="20">
                  <c:v>Antwerp</c:v>
                </c:pt>
              </c:strCache>
            </c:strRef>
          </c:cat>
          <c:val>
            <c:numRef>
              <c:f>Analysis!$AE$183:$AY$183</c:f>
              <c:numCache>
                <c:formatCode>0%</c:formatCode>
                <c:ptCount val="21"/>
                <c:pt idx="0">
                  <c:v>0</c:v>
                </c:pt>
                <c:pt idx="1">
                  <c:v>0</c:v>
                </c:pt>
                <c:pt idx="2">
                  <c:v>0</c:v>
                </c:pt>
                <c:pt idx="3">
                  <c:v>1.098901098901099E-2</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numCache>
            </c:numRef>
          </c:val>
          <c:extLst>
            <c:ext xmlns:c16="http://schemas.microsoft.com/office/drawing/2014/chart" uri="{C3380CC4-5D6E-409C-BE32-E72D297353CC}">
              <c16:uniqueId val="{00000007-BAB5-40C1-9D58-7B3D3A8AE250}"/>
            </c:ext>
          </c:extLst>
        </c:ser>
        <c:ser>
          <c:idx val="8"/>
          <c:order val="8"/>
          <c:tx>
            <c:strRef>
              <c:f>Analysis!$AD$184</c:f>
              <c:strCache>
                <c:ptCount val="1"/>
                <c:pt idx="0">
                  <c:v>9. 81-90</c:v>
                </c:pt>
              </c:strCache>
            </c:strRef>
          </c:tx>
          <c:spPr>
            <a:solidFill>
              <a:schemeClr val="accent3">
                <a:lumMod val="60000"/>
              </a:schemeClr>
            </a:solidFill>
            <a:ln>
              <a:noFill/>
            </a:ln>
            <a:effectLst/>
          </c:spPr>
          <c:invertIfNegative val="0"/>
          <c:cat>
            <c:strRef>
              <c:f>Analysis!$AE$175:$AY$175</c:f>
              <c:strCache>
                <c:ptCount val="21"/>
                <c:pt idx="0">
                  <c:v>Rotterdam</c:v>
                </c:pt>
                <c:pt idx="1">
                  <c:v>Budapest</c:v>
                </c:pt>
                <c:pt idx="2">
                  <c:v>Milan</c:v>
                </c:pt>
                <c:pt idx="3">
                  <c:v>Rome</c:v>
                </c:pt>
                <c:pt idx="4">
                  <c:v>Hamburg</c:v>
                </c:pt>
                <c:pt idx="5">
                  <c:v>Berlin</c:v>
                </c:pt>
                <c:pt idx="6">
                  <c:v>Madrid</c:v>
                </c:pt>
                <c:pt idx="7">
                  <c:v>Barcelona</c:v>
                </c:pt>
                <c:pt idx="8">
                  <c:v>Bucharest</c:v>
                </c:pt>
                <c:pt idx="9">
                  <c:v>Lisbon</c:v>
                </c:pt>
                <c:pt idx="10">
                  <c:v>Stockholm</c:v>
                </c:pt>
                <c:pt idx="11">
                  <c:v>London</c:v>
                </c:pt>
                <c:pt idx="12">
                  <c:v>Prague</c:v>
                </c:pt>
                <c:pt idx="13">
                  <c:v>Sofia</c:v>
                </c:pt>
                <c:pt idx="14">
                  <c:v>Paris</c:v>
                </c:pt>
                <c:pt idx="15">
                  <c:v>Brussels</c:v>
                </c:pt>
                <c:pt idx="16">
                  <c:v>Amsterdam</c:v>
                </c:pt>
                <c:pt idx="17">
                  <c:v>Bremen</c:v>
                </c:pt>
                <c:pt idx="18">
                  <c:v>Munich</c:v>
                </c:pt>
                <c:pt idx="19">
                  <c:v>Goteborg</c:v>
                </c:pt>
                <c:pt idx="20">
                  <c:v>Antwerp</c:v>
                </c:pt>
              </c:strCache>
            </c:strRef>
          </c:cat>
          <c:val>
            <c:numRef>
              <c:f>Analysis!$AE$184:$AY$184</c:f>
              <c:numCache>
                <c:formatCode>0%</c:formatCode>
                <c:ptCount val="21"/>
                <c:pt idx="0">
                  <c:v>0</c:v>
                </c:pt>
                <c:pt idx="1">
                  <c:v>0</c:v>
                </c:pt>
                <c:pt idx="2">
                  <c:v>0</c:v>
                </c:pt>
                <c:pt idx="3">
                  <c:v>0</c:v>
                </c:pt>
                <c:pt idx="4">
                  <c:v>0</c:v>
                </c:pt>
                <c:pt idx="5">
                  <c:v>0</c:v>
                </c:pt>
                <c:pt idx="6">
                  <c:v>1.3513513513513514E-2</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numCache>
            </c:numRef>
          </c:val>
          <c:extLst>
            <c:ext xmlns:c16="http://schemas.microsoft.com/office/drawing/2014/chart" uri="{C3380CC4-5D6E-409C-BE32-E72D297353CC}">
              <c16:uniqueId val="{00000008-BAB5-40C1-9D58-7B3D3A8AE250}"/>
            </c:ext>
          </c:extLst>
        </c:ser>
        <c:ser>
          <c:idx val="9"/>
          <c:order val="9"/>
          <c:tx>
            <c:strRef>
              <c:f>Analysis!$AD$185</c:f>
              <c:strCache>
                <c:ptCount val="1"/>
                <c:pt idx="0">
                  <c:v>10. 91-100 </c:v>
                </c:pt>
              </c:strCache>
            </c:strRef>
          </c:tx>
          <c:spPr>
            <a:solidFill>
              <a:schemeClr val="accent4">
                <a:lumMod val="60000"/>
              </a:schemeClr>
            </a:solidFill>
            <a:ln>
              <a:noFill/>
            </a:ln>
            <a:effectLst/>
          </c:spPr>
          <c:invertIfNegative val="0"/>
          <c:cat>
            <c:strRef>
              <c:f>Analysis!$AE$175:$AY$175</c:f>
              <c:strCache>
                <c:ptCount val="21"/>
                <c:pt idx="0">
                  <c:v>Rotterdam</c:v>
                </c:pt>
                <c:pt idx="1">
                  <c:v>Budapest</c:v>
                </c:pt>
                <c:pt idx="2">
                  <c:v>Milan</c:v>
                </c:pt>
                <c:pt idx="3">
                  <c:v>Rome</c:v>
                </c:pt>
                <c:pt idx="4">
                  <c:v>Hamburg</c:v>
                </c:pt>
                <c:pt idx="5">
                  <c:v>Berlin</c:v>
                </c:pt>
                <c:pt idx="6">
                  <c:v>Madrid</c:v>
                </c:pt>
                <c:pt idx="7">
                  <c:v>Barcelona</c:v>
                </c:pt>
                <c:pt idx="8">
                  <c:v>Bucharest</c:v>
                </c:pt>
                <c:pt idx="9">
                  <c:v>Lisbon</c:v>
                </c:pt>
                <c:pt idx="10">
                  <c:v>Stockholm</c:v>
                </c:pt>
                <c:pt idx="11">
                  <c:v>London</c:v>
                </c:pt>
                <c:pt idx="12">
                  <c:v>Prague</c:v>
                </c:pt>
                <c:pt idx="13">
                  <c:v>Sofia</c:v>
                </c:pt>
                <c:pt idx="14">
                  <c:v>Paris</c:v>
                </c:pt>
                <c:pt idx="15">
                  <c:v>Brussels</c:v>
                </c:pt>
                <c:pt idx="16">
                  <c:v>Amsterdam</c:v>
                </c:pt>
                <c:pt idx="17">
                  <c:v>Bremen</c:v>
                </c:pt>
                <c:pt idx="18">
                  <c:v>Munich</c:v>
                </c:pt>
                <c:pt idx="19">
                  <c:v>Goteborg</c:v>
                </c:pt>
                <c:pt idx="20">
                  <c:v>Antwerp</c:v>
                </c:pt>
              </c:strCache>
            </c:strRef>
          </c:cat>
          <c:val>
            <c:numRef>
              <c:f>Analysis!$AE$185:$AY$185</c:f>
              <c:numCache>
                <c:formatCode>0%</c:formatCode>
                <c:ptCount val="21"/>
                <c:pt idx="0">
                  <c:v>0</c:v>
                </c:pt>
                <c:pt idx="1">
                  <c:v>0</c:v>
                </c:pt>
                <c:pt idx="2">
                  <c:v>0</c:v>
                </c:pt>
                <c:pt idx="3">
                  <c:v>0</c:v>
                </c:pt>
                <c:pt idx="4">
                  <c:v>0</c:v>
                </c:pt>
                <c:pt idx="5">
                  <c:v>0</c:v>
                </c:pt>
                <c:pt idx="6">
                  <c:v>1.3513513513513514E-2</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numCache>
            </c:numRef>
          </c:val>
          <c:extLst>
            <c:ext xmlns:c16="http://schemas.microsoft.com/office/drawing/2014/chart" uri="{C3380CC4-5D6E-409C-BE32-E72D297353CC}">
              <c16:uniqueId val="{00000009-BAB5-40C1-9D58-7B3D3A8AE250}"/>
            </c:ext>
          </c:extLst>
        </c:ser>
        <c:ser>
          <c:idx val="10"/>
          <c:order val="10"/>
          <c:tx>
            <c:strRef>
              <c:f>Analysis!$AD$186</c:f>
              <c:strCache>
                <c:ptCount val="1"/>
                <c:pt idx="0">
                  <c:v>11. Over 100</c:v>
                </c:pt>
              </c:strCache>
            </c:strRef>
          </c:tx>
          <c:spPr>
            <a:solidFill>
              <a:schemeClr val="accent5">
                <a:lumMod val="60000"/>
              </a:schemeClr>
            </a:solidFill>
            <a:ln>
              <a:noFill/>
            </a:ln>
            <a:effectLst/>
          </c:spPr>
          <c:invertIfNegative val="0"/>
          <c:cat>
            <c:strRef>
              <c:f>Analysis!$AE$175:$AY$175</c:f>
              <c:strCache>
                <c:ptCount val="21"/>
                <c:pt idx="0">
                  <c:v>Rotterdam</c:v>
                </c:pt>
                <c:pt idx="1">
                  <c:v>Budapest</c:v>
                </c:pt>
                <c:pt idx="2">
                  <c:v>Milan</c:v>
                </c:pt>
                <c:pt idx="3">
                  <c:v>Rome</c:v>
                </c:pt>
                <c:pt idx="4">
                  <c:v>Hamburg</c:v>
                </c:pt>
                <c:pt idx="5">
                  <c:v>Berlin</c:v>
                </c:pt>
                <c:pt idx="6">
                  <c:v>Madrid</c:v>
                </c:pt>
                <c:pt idx="7">
                  <c:v>Barcelona</c:v>
                </c:pt>
                <c:pt idx="8">
                  <c:v>Bucharest</c:v>
                </c:pt>
                <c:pt idx="9">
                  <c:v>Lisbon</c:v>
                </c:pt>
                <c:pt idx="10">
                  <c:v>Stockholm</c:v>
                </c:pt>
                <c:pt idx="11">
                  <c:v>London</c:v>
                </c:pt>
                <c:pt idx="12">
                  <c:v>Prague</c:v>
                </c:pt>
                <c:pt idx="13">
                  <c:v>Sofia</c:v>
                </c:pt>
                <c:pt idx="14">
                  <c:v>Paris</c:v>
                </c:pt>
                <c:pt idx="15">
                  <c:v>Brussels</c:v>
                </c:pt>
                <c:pt idx="16">
                  <c:v>Amsterdam</c:v>
                </c:pt>
                <c:pt idx="17">
                  <c:v>Bremen</c:v>
                </c:pt>
                <c:pt idx="18">
                  <c:v>Munich</c:v>
                </c:pt>
                <c:pt idx="19">
                  <c:v>Goteborg</c:v>
                </c:pt>
                <c:pt idx="20">
                  <c:v>Antwerp</c:v>
                </c:pt>
              </c:strCache>
            </c:strRef>
          </c:cat>
          <c:val>
            <c:numRef>
              <c:f>Analysis!$AE$186:$AY$186</c:f>
              <c:numCache>
                <c:formatCode>0%</c:formatCode>
                <c:ptCount val="21"/>
                <c:pt idx="0">
                  <c:v>4.1666666666666664E-2</c:v>
                </c:pt>
                <c:pt idx="1">
                  <c:v>0</c:v>
                </c:pt>
                <c:pt idx="2">
                  <c:v>1.3513513513513514E-2</c:v>
                </c:pt>
                <c:pt idx="3">
                  <c:v>1.098901098901099E-2</c:v>
                </c:pt>
                <c:pt idx="4">
                  <c:v>0</c:v>
                </c:pt>
                <c:pt idx="5">
                  <c:v>2.2727272727272728E-2</c:v>
                </c:pt>
                <c:pt idx="6">
                  <c:v>0</c:v>
                </c:pt>
                <c:pt idx="7">
                  <c:v>1.5873015873015872E-2</c:v>
                </c:pt>
                <c:pt idx="8">
                  <c:v>9.0909090909090905E-3</c:v>
                </c:pt>
                <c:pt idx="9">
                  <c:v>0</c:v>
                </c:pt>
                <c:pt idx="10">
                  <c:v>0</c:v>
                </c:pt>
                <c:pt idx="11">
                  <c:v>0</c:v>
                </c:pt>
                <c:pt idx="12">
                  <c:v>1.680672268907563E-2</c:v>
                </c:pt>
                <c:pt idx="13">
                  <c:v>6.369426751592357E-3</c:v>
                </c:pt>
                <c:pt idx="14">
                  <c:v>2.197802197802198E-2</c:v>
                </c:pt>
                <c:pt idx="15">
                  <c:v>1.7857142857142856E-2</c:v>
                </c:pt>
                <c:pt idx="16">
                  <c:v>4.1666666666666664E-2</c:v>
                </c:pt>
                <c:pt idx="17">
                  <c:v>0</c:v>
                </c:pt>
                <c:pt idx="18">
                  <c:v>0</c:v>
                </c:pt>
                <c:pt idx="19">
                  <c:v>0</c:v>
                </c:pt>
                <c:pt idx="20">
                  <c:v>0</c:v>
                </c:pt>
              </c:numCache>
            </c:numRef>
          </c:val>
          <c:extLst>
            <c:ext xmlns:c16="http://schemas.microsoft.com/office/drawing/2014/chart" uri="{C3380CC4-5D6E-409C-BE32-E72D297353CC}">
              <c16:uniqueId val="{0000000A-BAB5-40C1-9D58-7B3D3A8AE250}"/>
            </c:ext>
          </c:extLst>
        </c:ser>
        <c:dLbls>
          <c:showLegendKey val="0"/>
          <c:showVal val="0"/>
          <c:showCatName val="0"/>
          <c:showSerName val="0"/>
          <c:showPercent val="0"/>
          <c:showBubbleSize val="0"/>
        </c:dLbls>
        <c:gapWidth val="150"/>
        <c:overlap val="100"/>
        <c:axId val="263080767"/>
        <c:axId val="550439711"/>
      </c:barChart>
      <c:catAx>
        <c:axId val="2630807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cs-CZ"/>
          </a:p>
        </c:txPr>
        <c:crossAx val="550439711"/>
        <c:crosses val="autoZero"/>
        <c:auto val="1"/>
        <c:lblAlgn val="ctr"/>
        <c:lblOffset val="100"/>
        <c:noMultiLvlLbl val="0"/>
      </c:catAx>
      <c:valAx>
        <c:axId val="55043971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cs-CZ"/>
          </a:p>
        </c:txPr>
        <c:crossAx val="26308076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cs-CZ"/>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cs-CZ"/>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autoTitleDeleted val="1"/>
    <c:plotArea>
      <c:layout>
        <c:manualLayout>
          <c:layoutTarget val="inner"/>
          <c:xMode val="edge"/>
          <c:yMode val="edge"/>
          <c:x val="0.55537068166649906"/>
          <c:y val="0.12003839141665464"/>
          <c:w val="0.4780898247145034"/>
          <c:h val="0.75975924197752109"/>
        </c:manualLayout>
      </c:layout>
      <c:pieChart>
        <c:varyColors val="1"/>
        <c:ser>
          <c:idx val="0"/>
          <c:order val="0"/>
          <c:spPr>
            <a:ln>
              <a:noFill/>
            </a:ln>
          </c:spPr>
          <c:dPt>
            <c:idx val="0"/>
            <c:bubble3D val="0"/>
            <c:spPr>
              <a:solidFill>
                <a:schemeClr val="accent2">
                  <a:shade val="65000"/>
                </a:schemeClr>
              </a:solidFill>
              <a:ln w="19050">
                <a:noFill/>
              </a:ln>
              <a:effectLst/>
            </c:spPr>
            <c:extLst>
              <c:ext xmlns:c16="http://schemas.microsoft.com/office/drawing/2014/chart" uri="{C3380CC4-5D6E-409C-BE32-E72D297353CC}">
                <c16:uniqueId val="{00000001-FA93-4957-B481-EB7B427F5BB4}"/>
              </c:ext>
            </c:extLst>
          </c:dPt>
          <c:dPt>
            <c:idx val="1"/>
            <c:bubble3D val="0"/>
            <c:spPr>
              <a:solidFill>
                <a:schemeClr val="accent2"/>
              </a:solidFill>
              <a:ln w="19050">
                <a:noFill/>
              </a:ln>
              <a:effectLst/>
            </c:spPr>
            <c:extLst>
              <c:ext xmlns:c16="http://schemas.microsoft.com/office/drawing/2014/chart" uri="{C3380CC4-5D6E-409C-BE32-E72D297353CC}">
                <c16:uniqueId val="{00000003-FA93-4957-B481-EB7B427F5BB4}"/>
              </c:ext>
            </c:extLst>
          </c:dPt>
          <c:dPt>
            <c:idx val="2"/>
            <c:bubble3D val="0"/>
            <c:spPr>
              <a:solidFill>
                <a:schemeClr val="accent2">
                  <a:tint val="65000"/>
                </a:schemeClr>
              </a:solidFill>
              <a:ln w="19050">
                <a:noFill/>
              </a:ln>
              <a:effectLst/>
            </c:spPr>
            <c:extLst>
              <c:ext xmlns:c16="http://schemas.microsoft.com/office/drawing/2014/chart" uri="{C3380CC4-5D6E-409C-BE32-E72D297353CC}">
                <c16:uniqueId val="{00000005-FA93-4957-B481-EB7B427F5BB4}"/>
              </c:ext>
            </c:extLst>
          </c:dPt>
          <c:dPt>
            <c:idx val="3"/>
            <c:bubble3D val="0"/>
            <c:spPr>
              <a:solidFill>
                <a:schemeClr val="accent2">
                  <a:tint val="30000"/>
                </a:schemeClr>
              </a:solidFill>
              <a:ln w="19050">
                <a:noFill/>
              </a:ln>
              <a:effectLst/>
            </c:spPr>
            <c:extLst>
              <c:ext xmlns:c16="http://schemas.microsoft.com/office/drawing/2014/chart" uri="{C3380CC4-5D6E-409C-BE32-E72D297353CC}">
                <c16:uniqueId val="{00000007-FA93-4957-B481-EB7B427F5BB4}"/>
              </c:ext>
            </c:extLst>
          </c:dPt>
          <c:dPt>
            <c:idx val="4"/>
            <c:bubble3D val="0"/>
            <c:spPr>
              <a:solidFill>
                <a:schemeClr val="accent2">
                  <a:tint val="95000"/>
                </a:schemeClr>
              </a:solidFill>
              <a:ln w="19050">
                <a:noFill/>
              </a:ln>
              <a:effectLst/>
            </c:spPr>
            <c:extLst>
              <c:ext xmlns:c16="http://schemas.microsoft.com/office/drawing/2014/chart" uri="{C3380CC4-5D6E-409C-BE32-E72D297353CC}">
                <c16:uniqueId val="{00000009-FA93-4957-B481-EB7B427F5BB4}"/>
              </c:ext>
            </c:extLst>
          </c:dPt>
          <c:dPt>
            <c:idx val="5"/>
            <c:bubble3D val="0"/>
            <c:spPr>
              <a:solidFill>
                <a:schemeClr val="accent2">
                  <a:tint val="60000"/>
                </a:schemeClr>
              </a:solidFill>
              <a:ln w="19050">
                <a:noFill/>
              </a:ln>
              <a:effectLst/>
            </c:spPr>
            <c:extLst>
              <c:ext xmlns:c16="http://schemas.microsoft.com/office/drawing/2014/chart" uri="{C3380CC4-5D6E-409C-BE32-E72D297353CC}">
                <c16:uniqueId val="{0000000B-FA93-4957-B481-EB7B427F5BB4}"/>
              </c:ext>
            </c:extLst>
          </c:dPt>
          <c:dPt>
            <c:idx val="6"/>
            <c:bubble3D val="0"/>
            <c:spPr>
              <a:solidFill>
                <a:schemeClr val="accent2">
                  <a:tint val="25000"/>
                </a:schemeClr>
              </a:solidFill>
              <a:ln w="19050">
                <a:noFill/>
              </a:ln>
              <a:effectLst/>
            </c:spPr>
            <c:extLst>
              <c:ext xmlns:c16="http://schemas.microsoft.com/office/drawing/2014/chart" uri="{C3380CC4-5D6E-409C-BE32-E72D297353CC}">
                <c16:uniqueId val="{0000000D-FA93-4957-B481-EB7B427F5BB4}"/>
              </c:ext>
            </c:extLst>
          </c:dPt>
          <c:dPt>
            <c:idx val="7"/>
            <c:bubble3D val="0"/>
            <c:spPr>
              <a:solidFill>
                <a:schemeClr val="accent2">
                  <a:tint val="90000"/>
                </a:schemeClr>
              </a:solidFill>
              <a:ln w="19050">
                <a:noFill/>
              </a:ln>
              <a:effectLst/>
            </c:spPr>
            <c:extLst>
              <c:ext xmlns:c16="http://schemas.microsoft.com/office/drawing/2014/chart" uri="{C3380CC4-5D6E-409C-BE32-E72D297353CC}">
                <c16:uniqueId val="{0000000F-FA93-4957-B481-EB7B427F5BB4}"/>
              </c:ext>
            </c:extLst>
          </c:dPt>
          <c:dPt>
            <c:idx val="8"/>
            <c:bubble3D val="0"/>
            <c:spPr>
              <a:solidFill>
                <a:schemeClr val="accent2">
                  <a:tint val="55000"/>
                </a:schemeClr>
              </a:solidFill>
              <a:ln w="19050">
                <a:noFill/>
              </a:ln>
              <a:effectLst/>
            </c:spPr>
            <c:extLst>
              <c:ext xmlns:c16="http://schemas.microsoft.com/office/drawing/2014/chart" uri="{C3380CC4-5D6E-409C-BE32-E72D297353CC}">
                <c16:uniqueId val="{00000011-FA93-4957-B481-EB7B427F5BB4}"/>
              </c:ext>
            </c:extLst>
          </c:dPt>
          <c:dPt>
            <c:idx val="9"/>
            <c:bubble3D val="0"/>
            <c:spPr>
              <a:solidFill>
                <a:schemeClr val="accent2">
                  <a:tint val="20000"/>
                </a:schemeClr>
              </a:solidFill>
              <a:ln w="19050">
                <a:noFill/>
              </a:ln>
              <a:effectLst/>
            </c:spPr>
            <c:extLst>
              <c:ext xmlns:c16="http://schemas.microsoft.com/office/drawing/2014/chart" uri="{C3380CC4-5D6E-409C-BE32-E72D297353CC}">
                <c16:uniqueId val="{00000013-FA93-4957-B481-EB7B427F5BB4}"/>
              </c:ext>
            </c:extLst>
          </c:dPt>
          <c:dLbls>
            <c:spPr>
              <a:noFill/>
              <a:ln>
                <a:noFill/>
              </a:ln>
              <a:effectLst/>
            </c:spPr>
            <c:txPr>
              <a:bodyPr rot="0" spcFirstLastPara="1" vertOverflow="ellipsis" vert="horz" wrap="square" anchor="ctr" anchorCtr="1"/>
              <a:lstStyle/>
              <a:p>
                <a:pPr>
                  <a:defRPr sz="1400" b="1" i="0" u="none" strike="noStrike" kern="1200" baseline="0">
                    <a:solidFill>
                      <a:schemeClr val="bg1"/>
                    </a:solidFill>
                    <a:latin typeface="Arial" panose="020B0604020202020204" pitchFamily="34" charset="0"/>
                    <a:ea typeface="+mn-ea"/>
                    <a:cs typeface="Arial" panose="020B0604020202020204" pitchFamily="34" charset="0"/>
                  </a:defRPr>
                </a:pPr>
                <a:endParaRPr lang="cs-CZ"/>
              </a:p>
            </c:txPr>
            <c:dLblPos val="bestFit"/>
            <c:showLegendKey val="0"/>
            <c:showVal val="1"/>
            <c:showCatName val="0"/>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Analysis!$A$76:$A$78</c:f>
              <c:strCache>
                <c:ptCount val="3"/>
                <c:pt idx="0">
                  <c:v>Dodávky jménem přepravců / odvětví / výrobců</c:v>
                </c:pt>
                <c:pt idx="1">
                  <c:v>Dodávky jménem jiných logistických operátorů</c:v>
                </c:pt>
                <c:pt idx="2">
                  <c:v>Dodávky na vlastní účet</c:v>
                </c:pt>
              </c:strCache>
            </c:strRef>
          </c:cat>
          <c:val>
            <c:numRef>
              <c:f>Analysis!$R$76:$R$78</c:f>
              <c:numCache>
                <c:formatCode>General</c:formatCode>
                <c:ptCount val="3"/>
                <c:pt idx="0">
                  <c:v>22</c:v>
                </c:pt>
                <c:pt idx="1">
                  <c:v>24</c:v>
                </c:pt>
                <c:pt idx="2">
                  <c:v>77</c:v>
                </c:pt>
              </c:numCache>
            </c:numRef>
          </c:val>
          <c:extLst>
            <c:ext xmlns:c16="http://schemas.microsoft.com/office/drawing/2014/chart" uri="{C3380CC4-5D6E-409C-BE32-E72D297353CC}">
              <c16:uniqueId val="{00000014-FA93-4957-B481-EB7B427F5BB4}"/>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400" b="1">
          <a:solidFill>
            <a:schemeClr val="bg1"/>
          </a:solidFill>
          <a:latin typeface="Arial" panose="020B0604020202020204" pitchFamily="34" charset="0"/>
          <a:cs typeface="Arial" panose="020B0604020202020204" pitchFamily="34" charset="0"/>
        </a:defRPr>
      </a:pPr>
      <a:endParaRPr lang="cs-CZ"/>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manualLayout>
          <c:layoutTarget val="inner"/>
          <c:xMode val="edge"/>
          <c:yMode val="edge"/>
          <c:x val="7.5286794795281636E-2"/>
          <c:y val="0.1080351666132665"/>
          <c:w val="0.4780898247145034"/>
          <c:h val="0.75975924197752109"/>
        </c:manualLayout>
      </c:layout>
      <c:pieChart>
        <c:varyColors val="1"/>
        <c:ser>
          <c:idx val="0"/>
          <c:order val="0"/>
          <c:spPr>
            <a:ln>
              <a:noFill/>
            </a:ln>
          </c:spPr>
          <c:dPt>
            <c:idx val="0"/>
            <c:bubble3D val="0"/>
            <c:spPr>
              <a:solidFill>
                <a:schemeClr val="accent1">
                  <a:shade val="65000"/>
                </a:schemeClr>
              </a:solidFill>
              <a:ln w="19050">
                <a:noFill/>
              </a:ln>
              <a:effectLst/>
            </c:spPr>
            <c:extLst>
              <c:ext xmlns:c16="http://schemas.microsoft.com/office/drawing/2014/chart" uri="{C3380CC4-5D6E-409C-BE32-E72D297353CC}">
                <c16:uniqueId val="{00000001-6B18-4005-98C7-ABB76B56CBC6}"/>
              </c:ext>
            </c:extLst>
          </c:dPt>
          <c:dPt>
            <c:idx val="1"/>
            <c:bubble3D val="0"/>
            <c:spPr>
              <a:solidFill>
                <a:schemeClr val="accent1"/>
              </a:solidFill>
              <a:ln w="19050">
                <a:noFill/>
              </a:ln>
              <a:effectLst/>
            </c:spPr>
            <c:extLst>
              <c:ext xmlns:c16="http://schemas.microsoft.com/office/drawing/2014/chart" uri="{C3380CC4-5D6E-409C-BE32-E72D297353CC}">
                <c16:uniqueId val="{00000003-6B18-4005-98C7-ABB76B56CBC6}"/>
              </c:ext>
            </c:extLst>
          </c:dPt>
          <c:dPt>
            <c:idx val="2"/>
            <c:bubble3D val="0"/>
            <c:spPr>
              <a:solidFill>
                <a:schemeClr val="accent1">
                  <a:tint val="65000"/>
                </a:schemeClr>
              </a:solidFill>
              <a:ln w="19050">
                <a:noFill/>
              </a:ln>
              <a:effectLst/>
            </c:spPr>
            <c:extLst>
              <c:ext xmlns:c16="http://schemas.microsoft.com/office/drawing/2014/chart" uri="{C3380CC4-5D6E-409C-BE32-E72D297353CC}">
                <c16:uniqueId val="{00000005-6B18-4005-98C7-ABB76B56CBC6}"/>
              </c:ext>
            </c:extLst>
          </c:dPt>
          <c:dPt>
            <c:idx val="3"/>
            <c:bubble3D val="0"/>
            <c:spPr>
              <a:solidFill>
                <a:schemeClr val="accent1">
                  <a:tint val="30000"/>
                </a:schemeClr>
              </a:solidFill>
              <a:ln w="19050">
                <a:noFill/>
              </a:ln>
              <a:effectLst/>
            </c:spPr>
            <c:extLst>
              <c:ext xmlns:c16="http://schemas.microsoft.com/office/drawing/2014/chart" uri="{C3380CC4-5D6E-409C-BE32-E72D297353CC}">
                <c16:uniqueId val="{00000007-6B18-4005-98C7-ABB76B56CBC6}"/>
              </c:ext>
            </c:extLst>
          </c:dPt>
          <c:dPt>
            <c:idx val="4"/>
            <c:bubble3D val="0"/>
            <c:spPr>
              <a:solidFill>
                <a:schemeClr val="accent1">
                  <a:tint val="95000"/>
                </a:schemeClr>
              </a:solidFill>
              <a:ln w="19050">
                <a:noFill/>
              </a:ln>
              <a:effectLst/>
            </c:spPr>
            <c:extLst>
              <c:ext xmlns:c16="http://schemas.microsoft.com/office/drawing/2014/chart" uri="{C3380CC4-5D6E-409C-BE32-E72D297353CC}">
                <c16:uniqueId val="{00000009-6B18-4005-98C7-ABB76B56CBC6}"/>
              </c:ext>
            </c:extLst>
          </c:dPt>
          <c:dPt>
            <c:idx val="5"/>
            <c:bubble3D val="0"/>
            <c:spPr>
              <a:solidFill>
                <a:schemeClr val="accent1">
                  <a:tint val="60000"/>
                </a:schemeClr>
              </a:solidFill>
              <a:ln w="19050">
                <a:noFill/>
              </a:ln>
              <a:effectLst/>
            </c:spPr>
            <c:extLst>
              <c:ext xmlns:c16="http://schemas.microsoft.com/office/drawing/2014/chart" uri="{C3380CC4-5D6E-409C-BE32-E72D297353CC}">
                <c16:uniqueId val="{0000000B-6B18-4005-98C7-ABB76B56CBC6}"/>
              </c:ext>
            </c:extLst>
          </c:dPt>
          <c:dPt>
            <c:idx val="6"/>
            <c:bubble3D val="0"/>
            <c:spPr>
              <a:solidFill>
                <a:schemeClr val="accent1">
                  <a:tint val="25000"/>
                </a:schemeClr>
              </a:solidFill>
              <a:ln w="19050">
                <a:noFill/>
              </a:ln>
              <a:effectLst/>
            </c:spPr>
            <c:extLst>
              <c:ext xmlns:c16="http://schemas.microsoft.com/office/drawing/2014/chart" uri="{C3380CC4-5D6E-409C-BE32-E72D297353CC}">
                <c16:uniqueId val="{0000000D-6B18-4005-98C7-ABB76B56CBC6}"/>
              </c:ext>
            </c:extLst>
          </c:dPt>
          <c:dPt>
            <c:idx val="7"/>
            <c:bubble3D val="0"/>
            <c:spPr>
              <a:solidFill>
                <a:schemeClr val="accent1">
                  <a:tint val="90000"/>
                </a:schemeClr>
              </a:solidFill>
              <a:ln w="19050">
                <a:noFill/>
              </a:ln>
              <a:effectLst/>
            </c:spPr>
            <c:extLst>
              <c:ext xmlns:c16="http://schemas.microsoft.com/office/drawing/2014/chart" uri="{C3380CC4-5D6E-409C-BE32-E72D297353CC}">
                <c16:uniqueId val="{0000000F-6B18-4005-98C7-ABB76B56CBC6}"/>
              </c:ext>
            </c:extLst>
          </c:dPt>
          <c:dPt>
            <c:idx val="8"/>
            <c:bubble3D val="0"/>
            <c:spPr>
              <a:solidFill>
                <a:schemeClr val="accent1">
                  <a:tint val="55000"/>
                </a:schemeClr>
              </a:solidFill>
              <a:ln w="19050">
                <a:noFill/>
              </a:ln>
              <a:effectLst/>
            </c:spPr>
            <c:extLst>
              <c:ext xmlns:c16="http://schemas.microsoft.com/office/drawing/2014/chart" uri="{C3380CC4-5D6E-409C-BE32-E72D297353CC}">
                <c16:uniqueId val="{00000011-6B18-4005-98C7-ABB76B56CBC6}"/>
              </c:ext>
            </c:extLst>
          </c:dPt>
          <c:dPt>
            <c:idx val="9"/>
            <c:bubble3D val="0"/>
            <c:spPr>
              <a:solidFill>
                <a:schemeClr val="accent1">
                  <a:tint val="20000"/>
                </a:schemeClr>
              </a:solidFill>
              <a:ln w="19050">
                <a:noFill/>
              </a:ln>
              <a:effectLst/>
            </c:spPr>
            <c:extLst>
              <c:ext xmlns:c16="http://schemas.microsoft.com/office/drawing/2014/chart" uri="{C3380CC4-5D6E-409C-BE32-E72D297353CC}">
                <c16:uniqueId val="{00000013-6B18-4005-98C7-ABB76B56CBC6}"/>
              </c:ext>
            </c:extLst>
          </c:dPt>
          <c:dLbls>
            <c:spPr>
              <a:noFill/>
              <a:ln>
                <a:noFill/>
              </a:ln>
              <a:effectLst/>
            </c:spPr>
            <c:txPr>
              <a:bodyPr rot="0" spcFirstLastPara="1" vertOverflow="ellipsis" vert="horz" wrap="square" anchor="ctr" anchorCtr="1"/>
              <a:lstStyle/>
              <a:p>
                <a:pPr>
                  <a:defRPr sz="1400" b="1" i="0" u="none" strike="noStrike" kern="1200" baseline="0">
                    <a:solidFill>
                      <a:schemeClr val="bg1"/>
                    </a:solidFill>
                    <a:latin typeface="Arial" panose="020B0604020202020204" pitchFamily="34" charset="0"/>
                    <a:ea typeface="+mn-ea"/>
                    <a:cs typeface="Arial" panose="020B0604020202020204" pitchFamily="34" charset="0"/>
                  </a:defRPr>
                </a:pPr>
                <a:endParaRPr lang="cs-CZ"/>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Analysis!$A$76:$A$78</c:f>
              <c:strCache>
                <c:ptCount val="3"/>
                <c:pt idx="0">
                  <c:v>Dodávky jménem přepravců / odvětví / výrobců</c:v>
                </c:pt>
                <c:pt idx="1">
                  <c:v>Dodávky jménem jiných logistických operátorů</c:v>
                </c:pt>
                <c:pt idx="2">
                  <c:v>Dodávky na vlastní účet</c:v>
                </c:pt>
              </c:strCache>
            </c:strRef>
          </c:cat>
          <c:val>
            <c:numRef>
              <c:f>Analysis!$E$76:$E$78</c:f>
              <c:numCache>
                <c:formatCode>0%</c:formatCode>
                <c:ptCount val="3"/>
                <c:pt idx="0">
                  <c:v>0.3081761006289308</c:v>
                </c:pt>
                <c:pt idx="1">
                  <c:v>0.19622641509433963</c:v>
                </c:pt>
                <c:pt idx="2">
                  <c:v>0.49559748427672956</c:v>
                </c:pt>
              </c:numCache>
            </c:numRef>
          </c:val>
          <c:extLst>
            <c:ext xmlns:c16="http://schemas.microsoft.com/office/drawing/2014/chart" uri="{C3380CC4-5D6E-409C-BE32-E72D297353CC}">
              <c16:uniqueId val="{00000014-6B18-4005-98C7-ABB76B56CBC6}"/>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50482861467962448"/>
          <c:y val="0.15868499474031922"/>
          <c:w val="0.4916935771714418"/>
          <c:h val="0.76522401136431295"/>
        </c:manualLayout>
      </c:layout>
      <c:overlay val="0"/>
      <c:spPr>
        <a:noFill/>
        <a:ln>
          <a:noFill/>
        </a:ln>
        <a:effectLst/>
      </c:spPr>
      <c:txPr>
        <a:bodyPr rot="0" spcFirstLastPara="1" vertOverflow="ellipsis" vert="horz" wrap="square" anchor="ctr" anchorCtr="1"/>
        <a:lstStyle/>
        <a:p>
          <a:pPr rtl="0">
            <a:defRPr sz="14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cs-CZ"/>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400" b="1">
          <a:solidFill>
            <a:schemeClr val="bg1"/>
          </a:solidFill>
          <a:latin typeface="Arial" panose="020B0604020202020204" pitchFamily="34" charset="0"/>
          <a:cs typeface="Arial" panose="020B0604020202020204" pitchFamily="34" charset="0"/>
        </a:defRPr>
      </a:pPr>
      <a:endParaRPr lang="cs-CZ"/>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withinLinearReversed" id="21">
  <a:schemeClr val="accent1"/>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withinLinearReversed" id="22">
  <a:schemeClr val="accent2"/>
</cs:colorStyle>
</file>

<file path=xl/charts/colors13.xml><?xml version="1.0" encoding="utf-8"?>
<cs:colorStyle xmlns:cs="http://schemas.microsoft.com/office/drawing/2012/chartStyle" xmlns:a="http://schemas.openxmlformats.org/drawingml/2006/main" meth="withinLinearReversed" id="21">
  <a:schemeClr val="accent1"/>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withinLinearReversed" id="21">
  <a:schemeClr val="accent1"/>
</cs:colorStyle>
</file>

<file path=xl/charts/colors23.xml><?xml version="1.0" encoding="utf-8"?>
<cs:colorStyle xmlns:cs="http://schemas.microsoft.com/office/drawing/2012/chartStyle" xmlns:a="http://schemas.openxmlformats.org/drawingml/2006/main" meth="withinLinear" id="19">
  <a:schemeClr val="accent6"/>
</cs:colorStyle>
</file>

<file path=xl/charts/colors24.xml><?xml version="1.0" encoding="utf-8"?>
<cs:colorStyle xmlns:cs="http://schemas.microsoft.com/office/drawing/2012/chartStyle" xmlns:a="http://schemas.openxmlformats.org/drawingml/2006/main" meth="withinLinearReversed" id="21">
  <a:schemeClr val="accent1"/>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7.xml><?xml version="1.0" encoding="utf-8"?>
<cs:colorStyle xmlns:cs="http://schemas.microsoft.com/office/drawing/2012/chartStyle" xmlns:a="http://schemas.openxmlformats.org/drawingml/2006/main" meth="withinLinearReversed" id="21">
  <a:schemeClr val="accent1"/>
</cs:colorStyle>
</file>

<file path=xl/charts/colors3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1.xml><?xml version="1.0" encoding="utf-8"?>
<cs:colorStyle xmlns:cs="http://schemas.microsoft.com/office/drawing/2012/chartStyle" xmlns:a="http://schemas.openxmlformats.org/drawingml/2006/main" meth="withinLinearReversed" id="21">
  <a:schemeClr val="accent1"/>
</cs:colorStyle>
</file>

<file path=xl/charts/colors4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6.xml><?xml version="1.0" encoding="utf-8"?>
<cs:colorStyle xmlns:cs="http://schemas.microsoft.com/office/drawing/2012/chartStyle" xmlns:a="http://schemas.openxmlformats.org/drawingml/2006/main" meth="withinLinearReversed" id="21">
  <a:schemeClr val="accent1"/>
</cs:colorStyle>
</file>

<file path=xl/charts/colors4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0.xml><?xml version="1.0" encoding="utf-8"?>
<cs:colorStyle xmlns:cs="http://schemas.microsoft.com/office/drawing/2012/chartStyle" xmlns:a="http://schemas.openxmlformats.org/drawingml/2006/main" meth="withinLinearReversed" id="21">
  <a:schemeClr val="accent1"/>
</cs:colorStyle>
</file>

<file path=xl/charts/colors61.xml><?xml version="1.0" encoding="utf-8"?>
<cs:colorStyle xmlns:cs="http://schemas.microsoft.com/office/drawing/2012/chartStyle" xmlns:a="http://schemas.openxmlformats.org/drawingml/2006/main" meth="withinLinear" id="19">
  <a:schemeClr val="accent6"/>
</cs:colorStyle>
</file>

<file path=xl/charts/colors6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withinLinear" id="15">
  <a:schemeClr val="accent2"/>
</cs:colorStyle>
</file>

<file path=xl/charts/colors9.xml><?xml version="1.0" encoding="utf-8"?>
<cs:colorStyle xmlns:cs="http://schemas.microsoft.com/office/drawing/2012/chartStyle" xmlns:a="http://schemas.openxmlformats.org/drawingml/2006/main" meth="withinLinear" id="14">
  <a:schemeClr val="accent1"/>
</cs:colorStyle>
</file>

<file path=xl/charts/style1.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22.xml"/><Relationship Id="rId13" Type="http://schemas.openxmlformats.org/officeDocument/2006/relationships/chart" Target="../charts/chart27.xml"/><Relationship Id="rId18" Type="http://schemas.openxmlformats.org/officeDocument/2006/relationships/chart" Target="../charts/chart32.xml"/><Relationship Id="rId3" Type="http://schemas.openxmlformats.org/officeDocument/2006/relationships/chart" Target="../charts/chart17.xml"/><Relationship Id="rId21" Type="http://schemas.openxmlformats.org/officeDocument/2006/relationships/chart" Target="../charts/chart35.xml"/><Relationship Id="rId7" Type="http://schemas.openxmlformats.org/officeDocument/2006/relationships/chart" Target="../charts/chart21.xml"/><Relationship Id="rId12" Type="http://schemas.openxmlformats.org/officeDocument/2006/relationships/chart" Target="../charts/chart26.xml"/><Relationship Id="rId17" Type="http://schemas.openxmlformats.org/officeDocument/2006/relationships/chart" Target="../charts/chart31.xml"/><Relationship Id="rId2" Type="http://schemas.openxmlformats.org/officeDocument/2006/relationships/chart" Target="../charts/chart16.xml"/><Relationship Id="rId16" Type="http://schemas.openxmlformats.org/officeDocument/2006/relationships/chart" Target="../charts/chart30.xml"/><Relationship Id="rId20" Type="http://schemas.openxmlformats.org/officeDocument/2006/relationships/chart" Target="../charts/chart34.xml"/><Relationship Id="rId1" Type="http://schemas.openxmlformats.org/officeDocument/2006/relationships/chart" Target="../charts/chart15.xml"/><Relationship Id="rId6" Type="http://schemas.openxmlformats.org/officeDocument/2006/relationships/chart" Target="../charts/chart20.xml"/><Relationship Id="rId11" Type="http://schemas.openxmlformats.org/officeDocument/2006/relationships/chart" Target="../charts/chart25.xml"/><Relationship Id="rId5" Type="http://schemas.openxmlformats.org/officeDocument/2006/relationships/chart" Target="../charts/chart19.xml"/><Relationship Id="rId15" Type="http://schemas.openxmlformats.org/officeDocument/2006/relationships/chart" Target="../charts/chart29.xml"/><Relationship Id="rId10" Type="http://schemas.openxmlformats.org/officeDocument/2006/relationships/chart" Target="../charts/chart24.xml"/><Relationship Id="rId19" Type="http://schemas.openxmlformats.org/officeDocument/2006/relationships/chart" Target="../charts/chart33.xml"/><Relationship Id="rId4" Type="http://schemas.openxmlformats.org/officeDocument/2006/relationships/chart" Target="../charts/chart18.xml"/><Relationship Id="rId9" Type="http://schemas.openxmlformats.org/officeDocument/2006/relationships/chart" Target="../charts/chart23.xml"/><Relationship Id="rId14" Type="http://schemas.openxmlformats.org/officeDocument/2006/relationships/chart" Target="../charts/chart28.xml"/><Relationship Id="rId22" Type="http://schemas.openxmlformats.org/officeDocument/2006/relationships/chart" Target="../charts/chart36.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7.xml"/></Relationships>
</file>

<file path=xl/drawings/_rels/drawing4.xml.rels><?xml version="1.0" encoding="UTF-8" standalone="yes"?>
<Relationships xmlns="http://schemas.openxmlformats.org/package/2006/relationships"><Relationship Id="rId8" Type="http://schemas.openxmlformats.org/officeDocument/2006/relationships/chart" Target="../charts/chart45.xml"/><Relationship Id="rId13" Type="http://schemas.openxmlformats.org/officeDocument/2006/relationships/chart" Target="../charts/chart50.xml"/><Relationship Id="rId18" Type="http://schemas.openxmlformats.org/officeDocument/2006/relationships/chart" Target="../charts/chart55.xml"/><Relationship Id="rId26" Type="http://schemas.openxmlformats.org/officeDocument/2006/relationships/chart" Target="../charts/chart63.xml"/><Relationship Id="rId3" Type="http://schemas.openxmlformats.org/officeDocument/2006/relationships/chart" Target="../charts/chart40.xml"/><Relationship Id="rId21" Type="http://schemas.openxmlformats.org/officeDocument/2006/relationships/chart" Target="../charts/chart58.xml"/><Relationship Id="rId7" Type="http://schemas.openxmlformats.org/officeDocument/2006/relationships/chart" Target="../charts/chart44.xml"/><Relationship Id="rId12" Type="http://schemas.openxmlformats.org/officeDocument/2006/relationships/chart" Target="../charts/chart49.xml"/><Relationship Id="rId17" Type="http://schemas.openxmlformats.org/officeDocument/2006/relationships/chart" Target="../charts/chart54.xml"/><Relationship Id="rId25" Type="http://schemas.openxmlformats.org/officeDocument/2006/relationships/chart" Target="../charts/chart62.xml"/><Relationship Id="rId2" Type="http://schemas.openxmlformats.org/officeDocument/2006/relationships/chart" Target="../charts/chart39.xml"/><Relationship Id="rId16" Type="http://schemas.openxmlformats.org/officeDocument/2006/relationships/chart" Target="../charts/chart53.xml"/><Relationship Id="rId20" Type="http://schemas.openxmlformats.org/officeDocument/2006/relationships/chart" Target="../charts/chart57.xml"/><Relationship Id="rId29" Type="http://schemas.openxmlformats.org/officeDocument/2006/relationships/chart" Target="../charts/chart66.xml"/><Relationship Id="rId1" Type="http://schemas.openxmlformats.org/officeDocument/2006/relationships/chart" Target="../charts/chart38.xml"/><Relationship Id="rId6" Type="http://schemas.openxmlformats.org/officeDocument/2006/relationships/chart" Target="../charts/chart43.xml"/><Relationship Id="rId11" Type="http://schemas.openxmlformats.org/officeDocument/2006/relationships/chart" Target="../charts/chart48.xml"/><Relationship Id="rId24" Type="http://schemas.openxmlformats.org/officeDocument/2006/relationships/chart" Target="../charts/chart61.xml"/><Relationship Id="rId5" Type="http://schemas.openxmlformats.org/officeDocument/2006/relationships/chart" Target="../charts/chart42.xml"/><Relationship Id="rId15" Type="http://schemas.openxmlformats.org/officeDocument/2006/relationships/chart" Target="../charts/chart52.xml"/><Relationship Id="rId23" Type="http://schemas.openxmlformats.org/officeDocument/2006/relationships/chart" Target="../charts/chart60.xml"/><Relationship Id="rId28" Type="http://schemas.openxmlformats.org/officeDocument/2006/relationships/chart" Target="../charts/chart65.xml"/><Relationship Id="rId10" Type="http://schemas.openxmlformats.org/officeDocument/2006/relationships/chart" Target="../charts/chart47.xml"/><Relationship Id="rId19" Type="http://schemas.openxmlformats.org/officeDocument/2006/relationships/chart" Target="../charts/chart56.xml"/><Relationship Id="rId4" Type="http://schemas.openxmlformats.org/officeDocument/2006/relationships/chart" Target="../charts/chart41.xml"/><Relationship Id="rId9" Type="http://schemas.openxmlformats.org/officeDocument/2006/relationships/chart" Target="../charts/chart46.xml"/><Relationship Id="rId14" Type="http://schemas.openxmlformats.org/officeDocument/2006/relationships/chart" Target="../charts/chart51.xml"/><Relationship Id="rId22" Type="http://schemas.openxmlformats.org/officeDocument/2006/relationships/chart" Target="../charts/chart59.xml"/><Relationship Id="rId27" Type="http://schemas.openxmlformats.org/officeDocument/2006/relationships/chart" Target="../charts/chart64.xml"/></Relationships>
</file>

<file path=xl/drawings/drawing1.xml><?xml version="1.0" encoding="utf-8"?>
<xdr:wsDr xmlns:xdr="http://schemas.openxmlformats.org/drawingml/2006/spreadsheetDrawing" xmlns:a="http://schemas.openxmlformats.org/drawingml/2006/main">
  <xdr:twoCellAnchor>
    <xdr:from>
      <xdr:col>5</xdr:col>
      <xdr:colOff>381000</xdr:colOff>
      <xdr:row>42</xdr:row>
      <xdr:rowOff>152400</xdr:rowOff>
    </xdr:from>
    <xdr:to>
      <xdr:col>10</xdr:col>
      <xdr:colOff>449580</xdr:colOff>
      <xdr:row>54</xdr:row>
      <xdr:rowOff>106680</xdr:rowOff>
    </xdr:to>
    <xdr:graphicFrame macro="">
      <xdr:nvGraphicFramePr>
        <xdr:cNvPr id="2" name="Grafico 2">
          <a:extLst>
            <a:ext uri="{FF2B5EF4-FFF2-40B4-BE49-F238E27FC236}">
              <a16:creationId xmlns:a16="http://schemas.microsoft.com/office/drawing/2014/main" id="{C3AB2877-590E-434C-852A-61DF36F278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50</xdr:col>
      <xdr:colOff>106680</xdr:colOff>
      <xdr:row>70</xdr:row>
      <xdr:rowOff>83820</xdr:rowOff>
    </xdr:from>
    <xdr:to>
      <xdr:col>55</xdr:col>
      <xdr:colOff>754380</xdr:colOff>
      <xdr:row>76</xdr:row>
      <xdr:rowOff>518160</xdr:rowOff>
    </xdr:to>
    <xdr:graphicFrame macro="">
      <xdr:nvGraphicFramePr>
        <xdr:cNvPr id="3" name="Grafico 4">
          <a:extLst>
            <a:ext uri="{FF2B5EF4-FFF2-40B4-BE49-F238E27FC236}">
              <a16:creationId xmlns:a16="http://schemas.microsoft.com/office/drawing/2014/main" id="{97364ABC-5A81-426A-BD9A-BF101103B7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487680</xdr:colOff>
      <xdr:row>56</xdr:row>
      <xdr:rowOff>342900</xdr:rowOff>
    </xdr:from>
    <xdr:to>
      <xdr:col>16</xdr:col>
      <xdr:colOff>449580</xdr:colOff>
      <xdr:row>71</xdr:row>
      <xdr:rowOff>0</xdr:rowOff>
    </xdr:to>
    <xdr:graphicFrame macro="">
      <xdr:nvGraphicFramePr>
        <xdr:cNvPr id="4" name="Grafico 3">
          <a:extLst>
            <a:ext uri="{FF2B5EF4-FFF2-40B4-BE49-F238E27FC236}">
              <a16:creationId xmlns:a16="http://schemas.microsoft.com/office/drawing/2014/main" id="{F66D760E-A57A-432F-818A-92E7923C3B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50</xdr:col>
      <xdr:colOff>365760</xdr:colOff>
      <xdr:row>76</xdr:row>
      <xdr:rowOff>708660</xdr:rowOff>
    </xdr:from>
    <xdr:to>
      <xdr:col>56</xdr:col>
      <xdr:colOff>228600</xdr:colOff>
      <xdr:row>83</xdr:row>
      <xdr:rowOff>91440</xdr:rowOff>
    </xdr:to>
    <xdr:graphicFrame macro="">
      <xdr:nvGraphicFramePr>
        <xdr:cNvPr id="5" name="Grafico 5">
          <a:extLst>
            <a:ext uri="{FF2B5EF4-FFF2-40B4-BE49-F238E27FC236}">
              <a16:creationId xmlns:a16="http://schemas.microsoft.com/office/drawing/2014/main" id="{24A43131-500B-400B-A397-432B7EFB1D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61913</xdr:colOff>
      <xdr:row>289</xdr:row>
      <xdr:rowOff>5</xdr:rowOff>
    </xdr:from>
    <xdr:to>
      <xdr:col>12</xdr:col>
      <xdr:colOff>982807</xdr:colOff>
      <xdr:row>296</xdr:row>
      <xdr:rowOff>122607</xdr:rowOff>
    </xdr:to>
    <xdr:grpSp>
      <xdr:nvGrpSpPr>
        <xdr:cNvPr id="6" name="Gruppo 7">
          <a:extLst>
            <a:ext uri="{FF2B5EF4-FFF2-40B4-BE49-F238E27FC236}">
              <a16:creationId xmlns:a16="http://schemas.microsoft.com/office/drawing/2014/main" id="{B86E43C0-583D-4D17-BB03-2C41DF8C1A84}"/>
            </a:ext>
          </a:extLst>
        </xdr:cNvPr>
        <xdr:cNvGrpSpPr/>
      </xdr:nvGrpSpPr>
      <xdr:grpSpPr>
        <a:xfrm>
          <a:off x="10425113" y="55883180"/>
          <a:ext cx="4083194" cy="1456102"/>
          <a:chOff x="7863206" y="66101059"/>
          <a:chExt cx="3631096" cy="1769166"/>
        </a:xfrm>
      </xdr:grpSpPr>
      <xdr:graphicFrame macro="">
        <xdr:nvGraphicFramePr>
          <xdr:cNvPr id="7" name="Grafico 6">
            <a:extLst>
              <a:ext uri="{FF2B5EF4-FFF2-40B4-BE49-F238E27FC236}">
                <a16:creationId xmlns:a16="http://schemas.microsoft.com/office/drawing/2014/main" id="{8F7569D0-CD94-69A0-51A8-1DA11D8B23F1}"/>
              </a:ext>
            </a:extLst>
          </xdr:cNvPr>
          <xdr:cNvGraphicFramePr>
            <a:graphicFrameLocks/>
          </xdr:cNvGraphicFramePr>
        </xdr:nvGraphicFramePr>
        <xdr:xfrm>
          <a:off x="7863206" y="66101059"/>
          <a:ext cx="3631096" cy="1769166"/>
        </xdr:xfrm>
        <a:graphic>
          <a:graphicData uri="http://schemas.openxmlformats.org/drawingml/2006/chart">
            <c:chart xmlns:c="http://schemas.openxmlformats.org/drawingml/2006/chart" xmlns:r="http://schemas.openxmlformats.org/officeDocument/2006/relationships" r:id="rId5"/>
          </a:graphicData>
        </a:graphic>
      </xdr:graphicFrame>
      <xdr:graphicFrame macro="">
        <xdr:nvGraphicFramePr>
          <xdr:cNvPr id="8" name="Grafico 1">
            <a:extLst>
              <a:ext uri="{FF2B5EF4-FFF2-40B4-BE49-F238E27FC236}">
                <a16:creationId xmlns:a16="http://schemas.microsoft.com/office/drawing/2014/main" id="{ABE9312A-1D81-E916-BD14-916585C858A3}"/>
              </a:ext>
            </a:extLst>
          </xdr:cNvPr>
          <xdr:cNvGraphicFramePr/>
        </xdr:nvGraphicFramePr>
        <xdr:xfrm>
          <a:off x="8197012" y="66666874"/>
          <a:ext cx="1800028" cy="877020"/>
        </xdr:xfrm>
        <a:graphic>
          <a:graphicData uri="http://schemas.openxmlformats.org/drawingml/2006/chart">
            <c:chart xmlns:c="http://schemas.openxmlformats.org/drawingml/2006/chart" xmlns:r="http://schemas.openxmlformats.org/officeDocument/2006/relationships" r:id="rId6"/>
          </a:graphicData>
        </a:graphic>
      </xdr:graphicFrame>
    </xdr:grpSp>
    <xdr:clientData/>
  </xdr:twoCellAnchor>
  <xdr:twoCellAnchor>
    <xdr:from>
      <xdr:col>43</xdr:col>
      <xdr:colOff>526677</xdr:colOff>
      <xdr:row>187</xdr:row>
      <xdr:rowOff>62753</xdr:rowOff>
    </xdr:from>
    <xdr:to>
      <xdr:col>49</xdr:col>
      <xdr:colOff>526677</xdr:colOff>
      <xdr:row>200</xdr:row>
      <xdr:rowOff>38100</xdr:rowOff>
    </xdr:to>
    <xdr:graphicFrame macro="">
      <xdr:nvGraphicFramePr>
        <xdr:cNvPr id="10" name="Chart 9">
          <a:extLst>
            <a:ext uri="{FF2B5EF4-FFF2-40B4-BE49-F238E27FC236}">
              <a16:creationId xmlns:a16="http://schemas.microsoft.com/office/drawing/2014/main" id="{F7A65A33-D92E-A097-61E5-921D322F461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9</xdr:col>
      <xdr:colOff>272142</xdr:colOff>
      <xdr:row>94</xdr:row>
      <xdr:rowOff>84365</xdr:rowOff>
    </xdr:from>
    <xdr:to>
      <xdr:col>17</xdr:col>
      <xdr:colOff>462646</xdr:colOff>
      <xdr:row>107</xdr:row>
      <xdr:rowOff>58243</xdr:rowOff>
    </xdr:to>
    <xdr:grpSp>
      <xdr:nvGrpSpPr>
        <xdr:cNvPr id="16" name="Group 15">
          <a:extLst>
            <a:ext uri="{FF2B5EF4-FFF2-40B4-BE49-F238E27FC236}">
              <a16:creationId xmlns:a16="http://schemas.microsoft.com/office/drawing/2014/main" id="{55AB940B-D4ED-8F91-ED2B-B737744F6620}"/>
            </a:ext>
          </a:extLst>
        </xdr:cNvPr>
        <xdr:cNvGrpSpPr/>
      </xdr:nvGrpSpPr>
      <xdr:grpSpPr>
        <a:xfrm>
          <a:off x="11511642" y="17905640"/>
          <a:ext cx="6934204" cy="2450378"/>
          <a:chOff x="11525249" y="19488151"/>
          <a:chExt cx="6926040" cy="2450378"/>
        </a:xfrm>
      </xdr:grpSpPr>
      <xdr:graphicFrame macro="">
        <xdr:nvGraphicFramePr>
          <xdr:cNvPr id="13" name="Chart 12">
            <a:extLst>
              <a:ext uri="{FF2B5EF4-FFF2-40B4-BE49-F238E27FC236}">
                <a16:creationId xmlns:a16="http://schemas.microsoft.com/office/drawing/2014/main" id="{F878FA68-1CB9-415D-8BA9-1A2B7F9FECC5}"/>
              </a:ext>
            </a:extLst>
          </xdr:cNvPr>
          <xdr:cNvGraphicFramePr>
            <a:graphicFrameLocks/>
          </xdr:cNvGraphicFramePr>
        </xdr:nvGraphicFramePr>
        <xdr:xfrm>
          <a:off x="13607146" y="19822431"/>
          <a:ext cx="4844143" cy="2116098"/>
        </xdr:xfrm>
        <a:graphic>
          <a:graphicData uri="http://schemas.openxmlformats.org/drawingml/2006/chart">
            <c:chart xmlns:c="http://schemas.openxmlformats.org/drawingml/2006/chart" xmlns:r="http://schemas.openxmlformats.org/officeDocument/2006/relationships" r:id="rId8"/>
          </a:graphicData>
        </a:graphic>
      </xdr:graphicFrame>
      <xdr:graphicFrame macro="">
        <xdr:nvGraphicFramePr>
          <xdr:cNvPr id="12" name="Chart 11">
            <a:extLst>
              <a:ext uri="{FF2B5EF4-FFF2-40B4-BE49-F238E27FC236}">
                <a16:creationId xmlns:a16="http://schemas.microsoft.com/office/drawing/2014/main" id="{0F599075-D939-4F28-BC09-5E75D22D5C37}"/>
              </a:ext>
            </a:extLst>
          </xdr:cNvPr>
          <xdr:cNvGraphicFramePr>
            <a:graphicFrameLocks/>
          </xdr:cNvGraphicFramePr>
        </xdr:nvGraphicFramePr>
        <xdr:xfrm>
          <a:off x="11525249" y="19822431"/>
          <a:ext cx="4844143" cy="2116098"/>
        </xdr:xfrm>
        <a:graphic>
          <a:graphicData uri="http://schemas.openxmlformats.org/drawingml/2006/chart">
            <c:chart xmlns:c="http://schemas.openxmlformats.org/drawingml/2006/chart" xmlns:r="http://schemas.openxmlformats.org/officeDocument/2006/relationships" r:id="rId9"/>
          </a:graphicData>
        </a:graphic>
      </xdr:graphicFrame>
      <xdr:sp macro="" textlink="">
        <xdr:nvSpPr>
          <xdr:cNvPr id="14" name="TextBox 13">
            <a:extLst>
              <a:ext uri="{FF2B5EF4-FFF2-40B4-BE49-F238E27FC236}">
                <a16:creationId xmlns:a16="http://schemas.microsoft.com/office/drawing/2014/main" id="{FEB4D733-6C75-B02C-3AB0-37F8842C0DEC}"/>
              </a:ext>
            </a:extLst>
          </xdr:cNvPr>
          <xdr:cNvSpPr txBox="1"/>
        </xdr:nvSpPr>
        <xdr:spPr>
          <a:xfrm>
            <a:off x="12246429" y="19488151"/>
            <a:ext cx="1578428" cy="4354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cs-CZ" sz="1600">
                <a:latin typeface="Times New Roman" panose="02020603050405020304" pitchFamily="18" charset="0"/>
                <a:cs typeface="Times New Roman" panose="02020603050405020304" pitchFamily="18" charset="0"/>
              </a:rPr>
              <a:t>Všechna města</a:t>
            </a:r>
          </a:p>
        </xdr:txBody>
      </xdr:sp>
      <xdr:sp macro="" textlink="">
        <xdr:nvSpPr>
          <xdr:cNvPr id="15" name="TextBox 14">
            <a:extLst>
              <a:ext uri="{FF2B5EF4-FFF2-40B4-BE49-F238E27FC236}">
                <a16:creationId xmlns:a16="http://schemas.microsoft.com/office/drawing/2014/main" id="{A3F14ACA-6F79-4E45-85D8-21049C969C7F}"/>
              </a:ext>
            </a:extLst>
          </xdr:cNvPr>
          <xdr:cNvSpPr txBox="1"/>
        </xdr:nvSpPr>
        <xdr:spPr>
          <a:xfrm>
            <a:off x="16521796" y="19488151"/>
            <a:ext cx="1578428" cy="4354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cs-CZ" sz="1600">
                <a:latin typeface="Times New Roman" panose="02020603050405020304" pitchFamily="18" charset="0"/>
                <a:cs typeface="Times New Roman" panose="02020603050405020304" pitchFamily="18" charset="0"/>
              </a:rPr>
              <a:t>Praha</a:t>
            </a:r>
          </a:p>
        </xdr:txBody>
      </xdr:sp>
    </xdr:grpSp>
    <xdr:clientData/>
  </xdr:twoCellAnchor>
  <xdr:twoCellAnchor>
    <xdr:from>
      <xdr:col>6</xdr:col>
      <xdr:colOff>816429</xdr:colOff>
      <xdr:row>55</xdr:row>
      <xdr:rowOff>75744</xdr:rowOff>
    </xdr:from>
    <xdr:to>
      <xdr:col>18</xdr:col>
      <xdr:colOff>408214</xdr:colOff>
      <xdr:row>66</xdr:row>
      <xdr:rowOff>96342</xdr:rowOff>
    </xdr:to>
    <xdr:graphicFrame macro="">
      <xdr:nvGraphicFramePr>
        <xdr:cNvPr id="19" name="Chart 18">
          <a:extLst>
            <a:ext uri="{FF2B5EF4-FFF2-40B4-BE49-F238E27FC236}">
              <a16:creationId xmlns:a16="http://schemas.microsoft.com/office/drawing/2014/main" id="{6EC3B822-E5A2-B9B9-F8F7-2712C84B5B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18</xdr:col>
      <xdr:colOff>697056</xdr:colOff>
      <xdr:row>190</xdr:row>
      <xdr:rowOff>188892</xdr:rowOff>
    </xdr:from>
    <xdr:to>
      <xdr:col>24</xdr:col>
      <xdr:colOff>694582</xdr:colOff>
      <xdr:row>205</xdr:row>
      <xdr:rowOff>74592</xdr:rowOff>
    </xdr:to>
    <xdr:graphicFrame macro="">
      <xdr:nvGraphicFramePr>
        <xdr:cNvPr id="34" name="Chart 33">
          <a:extLst>
            <a:ext uri="{FF2B5EF4-FFF2-40B4-BE49-F238E27FC236}">
              <a16:creationId xmlns:a16="http://schemas.microsoft.com/office/drawing/2014/main" id="{9E9D43A7-38B2-4E7A-4B06-A77E9EBD4B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8</xdr:col>
      <xdr:colOff>536863</xdr:colOff>
      <xdr:row>188</xdr:row>
      <xdr:rowOff>34636</xdr:rowOff>
    </xdr:from>
    <xdr:to>
      <xdr:col>16</xdr:col>
      <xdr:colOff>606140</xdr:colOff>
      <xdr:row>201</xdr:row>
      <xdr:rowOff>8514</xdr:rowOff>
    </xdr:to>
    <xdr:grpSp>
      <xdr:nvGrpSpPr>
        <xdr:cNvPr id="35" name="Group 34">
          <a:extLst>
            <a:ext uri="{FF2B5EF4-FFF2-40B4-BE49-F238E27FC236}">
              <a16:creationId xmlns:a16="http://schemas.microsoft.com/office/drawing/2014/main" id="{7A94A2EE-6A8D-4785-9E96-1FC6D88568D1}"/>
            </a:ext>
          </a:extLst>
        </xdr:cNvPr>
        <xdr:cNvGrpSpPr/>
      </xdr:nvGrpSpPr>
      <xdr:grpSpPr>
        <a:xfrm>
          <a:off x="10900063" y="36220111"/>
          <a:ext cx="6927277" cy="2450378"/>
          <a:chOff x="11525249" y="19488151"/>
          <a:chExt cx="6926040" cy="2450378"/>
        </a:xfrm>
      </xdr:grpSpPr>
      <xdr:graphicFrame macro="">
        <xdr:nvGraphicFramePr>
          <xdr:cNvPr id="36" name="Chart 35">
            <a:extLst>
              <a:ext uri="{FF2B5EF4-FFF2-40B4-BE49-F238E27FC236}">
                <a16:creationId xmlns:a16="http://schemas.microsoft.com/office/drawing/2014/main" id="{DB1ADEC6-A17D-61BD-09CF-2F73AAE5350F}"/>
              </a:ext>
            </a:extLst>
          </xdr:cNvPr>
          <xdr:cNvGraphicFramePr>
            <a:graphicFrameLocks/>
          </xdr:cNvGraphicFramePr>
        </xdr:nvGraphicFramePr>
        <xdr:xfrm>
          <a:off x="13607146" y="19822431"/>
          <a:ext cx="4844143" cy="2116098"/>
        </xdr:xfrm>
        <a:graphic>
          <a:graphicData uri="http://schemas.openxmlformats.org/drawingml/2006/chart">
            <c:chart xmlns:c="http://schemas.openxmlformats.org/drawingml/2006/chart" xmlns:r="http://schemas.openxmlformats.org/officeDocument/2006/relationships" r:id="rId12"/>
          </a:graphicData>
        </a:graphic>
      </xdr:graphicFrame>
      <xdr:graphicFrame macro="">
        <xdr:nvGraphicFramePr>
          <xdr:cNvPr id="37" name="Chart 36">
            <a:extLst>
              <a:ext uri="{FF2B5EF4-FFF2-40B4-BE49-F238E27FC236}">
                <a16:creationId xmlns:a16="http://schemas.microsoft.com/office/drawing/2014/main" id="{54DAC907-C3D1-2B11-CEB3-E5E03BD51F3C}"/>
              </a:ext>
            </a:extLst>
          </xdr:cNvPr>
          <xdr:cNvGraphicFramePr>
            <a:graphicFrameLocks/>
          </xdr:cNvGraphicFramePr>
        </xdr:nvGraphicFramePr>
        <xdr:xfrm>
          <a:off x="11525249" y="19822431"/>
          <a:ext cx="4844143" cy="2116098"/>
        </xdr:xfrm>
        <a:graphic>
          <a:graphicData uri="http://schemas.openxmlformats.org/drawingml/2006/chart">
            <c:chart xmlns:c="http://schemas.openxmlformats.org/drawingml/2006/chart" xmlns:r="http://schemas.openxmlformats.org/officeDocument/2006/relationships" r:id="rId13"/>
          </a:graphicData>
        </a:graphic>
      </xdr:graphicFrame>
      <xdr:sp macro="" textlink="">
        <xdr:nvSpPr>
          <xdr:cNvPr id="38" name="TextBox 37">
            <a:extLst>
              <a:ext uri="{FF2B5EF4-FFF2-40B4-BE49-F238E27FC236}">
                <a16:creationId xmlns:a16="http://schemas.microsoft.com/office/drawing/2014/main" id="{F5C28A8E-B290-1BC9-7B0E-DA54D724F349}"/>
              </a:ext>
            </a:extLst>
          </xdr:cNvPr>
          <xdr:cNvSpPr txBox="1"/>
        </xdr:nvSpPr>
        <xdr:spPr>
          <a:xfrm>
            <a:off x="12246429" y="19488151"/>
            <a:ext cx="1578428" cy="4354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cs-CZ" sz="1600">
                <a:latin typeface="Times New Roman" panose="02020603050405020304" pitchFamily="18" charset="0"/>
                <a:cs typeface="Times New Roman" panose="02020603050405020304" pitchFamily="18" charset="0"/>
              </a:rPr>
              <a:t>Všechna města</a:t>
            </a:r>
          </a:p>
        </xdr:txBody>
      </xdr:sp>
      <xdr:sp macro="" textlink="">
        <xdr:nvSpPr>
          <xdr:cNvPr id="39" name="TextBox 38">
            <a:extLst>
              <a:ext uri="{FF2B5EF4-FFF2-40B4-BE49-F238E27FC236}">
                <a16:creationId xmlns:a16="http://schemas.microsoft.com/office/drawing/2014/main" id="{C5EC8C66-DA27-77D0-6FC5-27DA062D0D91}"/>
              </a:ext>
            </a:extLst>
          </xdr:cNvPr>
          <xdr:cNvSpPr txBox="1"/>
        </xdr:nvSpPr>
        <xdr:spPr>
          <a:xfrm>
            <a:off x="16521796" y="19488151"/>
            <a:ext cx="1578428" cy="4354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cs-CZ" sz="1600">
                <a:latin typeface="Times New Roman" panose="02020603050405020304" pitchFamily="18" charset="0"/>
                <a:cs typeface="Times New Roman" panose="02020603050405020304" pitchFamily="18" charset="0"/>
              </a:rPr>
              <a:t>Praha</a:t>
            </a:r>
          </a:p>
        </xdr:txBody>
      </xdr:sp>
    </xdr:grpSp>
    <xdr:clientData/>
  </xdr:twoCellAnchor>
  <xdr:twoCellAnchor>
    <xdr:from>
      <xdr:col>4</xdr:col>
      <xdr:colOff>738187</xdr:colOff>
      <xdr:row>701</xdr:row>
      <xdr:rowOff>95250</xdr:rowOff>
    </xdr:from>
    <xdr:to>
      <xdr:col>9</xdr:col>
      <xdr:colOff>228600</xdr:colOff>
      <xdr:row>715</xdr:row>
      <xdr:rowOff>28575</xdr:rowOff>
    </xdr:to>
    <xdr:graphicFrame macro="">
      <xdr:nvGraphicFramePr>
        <xdr:cNvPr id="9" name="Chart 8">
          <a:extLst>
            <a:ext uri="{FF2B5EF4-FFF2-40B4-BE49-F238E27FC236}">
              <a16:creationId xmlns:a16="http://schemas.microsoft.com/office/drawing/2014/main" id="{AB31E452-0552-38F1-14B1-E9BD9F2B6E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10</xdr:col>
      <xdr:colOff>312540</xdr:colOff>
      <xdr:row>6</xdr:row>
      <xdr:rowOff>152398</xdr:rowOff>
    </xdr:from>
    <xdr:to>
      <xdr:col>18</xdr:col>
      <xdr:colOff>55836</xdr:colOff>
      <xdr:row>23</xdr:row>
      <xdr:rowOff>175171</xdr:rowOff>
    </xdr:to>
    <xdr:graphicFrame macro="">
      <xdr:nvGraphicFramePr>
        <xdr:cNvPr id="2" name="Grafico 2">
          <a:extLst>
            <a:ext uri="{FF2B5EF4-FFF2-40B4-BE49-F238E27FC236}">
              <a16:creationId xmlns:a16="http://schemas.microsoft.com/office/drawing/2014/main" id="{0BA23BBF-C491-4D32-B972-761E6E26CD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80683</xdr:colOff>
      <xdr:row>197</xdr:row>
      <xdr:rowOff>95026</xdr:rowOff>
    </xdr:from>
    <xdr:to>
      <xdr:col>17</xdr:col>
      <xdr:colOff>692524</xdr:colOff>
      <xdr:row>212</xdr:row>
      <xdr:rowOff>95026</xdr:rowOff>
    </xdr:to>
    <xdr:graphicFrame macro="">
      <xdr:nvGraphicFramePr>
        <xdr:cNvPr id="4" name="Grafico 12">
          <a:extLst>
            <a:ext uri="{FF2B5EF4-FFF2-40B4-BE49-F238E27FC236}">
              <a16:creationId xmlns:a16="http://schemas.microsoft.com/office/drawing/2014/main" id="{5F36857A-A33B-44AF-9C5F-CC564AC20E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583291</xdr:colOff>
      <xdr:row>359</xdr:row>
      <xdr:rowOff>30988</xdr:rowOff>
    </xdr:from>
    <xdr:to>
      <xdr:col>9</xdr:col>
      <xdr:colOff>1047507</xdr:colOff>
      <xdr:row>374</xdr:row>
      <xdr:rowOff>84776</xdr:rowOff>
    </xdr:to>
    <xdr:graphicFrame macro="">
      <xdr:nvGraphicFramePr>
        <xdr:cNvPr id="8" name="Grafico 18">
          <a:extLst>
            <a:ext uri="{FF2B5EF4-FFF2-40B4-BE49-F238E27FC236}">
              <a16:creationId xmlns:a16="http://schemas.microsoft.com/office/drawing/2014/main" id="{D9316592-6378-48D1-B180-AE5C6270B5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438978</xdr:colOff>
      <xdr:row>382</xdr:row>
      <xdr:rowOff>103095</xdr:rowOff>
    </xdr:from>
    <xdr:to>
      <xdr:col>17</xdr:col>
      <xdr:colOff>447942</xdr:colOff>
      <xdr:row>396</xdr:row>
      <xdr:rowOff>149283</xdr:rowOff>
    </xdr:to>
    <xdr:graphicFrame macro="">
      <xdr:nvGraphicFramePr>
        <xdr:cNvPr id="9" name="Grafico 19">
          <a:extLst>
            <a:ext uri="{FF2B5EF4-FFF2-40B4-BE49-F238E27FC236}">
              <a16:creationId xmlns:a16="http://schemas.microsoft.com/office/drawing/2014/main" id="{47011C67-654B-48F9-9325-D97DDCF81D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456985</xdr:colOff>
      <xdr:row>458</xdr:row>
      <xdr:rowOff>160168</xdr:rowOff>
    </xdr:from>
    <xdr:to>
      <xdr:col>9</xdr:col>
      <xdr:colOff>646042</xdr:colOff>
      <xdr:row>474</xdr:row>
      <xdr:rowOff>9272</xdr:rowOff>
    </xdr:to>
    <xdr:graphicFrame macro="">
      <xdr:nvGraphicFramePr>
        <xdr:cNvPr id="16" name="Grafico 24">
          <a:extLst>
            <a:ext uri="{FF2B5EF4-FFF2-40B4-BE49-F238E27FC236}">
              <a16:creationId xmlns:a16="http://schemas.microsoft.com/office/drawing/2014/main" id="{0BAFD193-03AE-41F2-9283-CB0CB41D44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524142</xdr:colOff>
      <xdr:row>136</xdr:row>
      <xdr:rowOff>53333</xdr:rowOff>
    </xdr:from>
    <xdr:to>
      <xdr:col>14</xdr:col>
      <xdr:colOff>564054</xdr:colOff>
      <xdr:row>157</xdr:row>
      <xdr:rowOff>15341</xdr:rowOff>
    </xdr:to>
    <xdr:graphicFrame macro="">
      <xdr:nvGraphicFramePr>
        <xdr:cNvPr id="17" name="Grafico 1">
          <a:extLst>
            <a:ext uri="{FF2B5EF4-FFF2-40B4-BE49-F238E27FC236}">
              <a16:creationId xmlns:a16="http://schemas.microsoft.com/office/drawing/2014/main" id="{41A7B522-5A6C-4004-8993-484A698002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11</xdr:col>
      <xdr:colOff>291352</xdr:colOff>
      <xdr:row>88</xdr:row>
      <xdr:rowOff>53789</xdr:rowOff>
    </xdr:from>
    <xdr:to>
      <xdr:col>17</xdr:col>
      <xdr:colOff>268940</xdr:colOff>
      <xdr:row>105</xdr:row>
      <xdr:rowOff>129989</xdr:rowOff>
    </xdr:to>
    <xdr:graphicFrame macro="">
      <xdr:nvGraphicFramePr>
        <xdr:cNvPr id="18" name="Grafico 4">
          <a:extLst>
            <a:ext uri="{FF2B5EF4-FFF2-40B4-BE49-F238E27FC236}">
              <a16:creationId xmlns:a16="http://schemas.microsoft.com/office/drawing/2014/main" id="{EA9A24D1-2A3B-4DAB-8F90-F067F1E67B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45</xdr:col>
      <xdr:colOff>245868</xdr:colOff>
      <xdr:row>40</xdr:row>
      <xdr:rowOff>112059</xdr:rowOff>
    </xdr:from>
    <xdr:to>
      <xdr:col>53</xdr:col>
      <xdr:colOff>219592</xdr:colOff>
      <xdr:row>54</xdr:row>
      <xdr:rowOff>12810</xdr:rowOff>
    </xdr:to>
    <xdr:graphicFrame macro="">
      <xdr:nvGraphicFramePr>
        <xdr:cNvPr id="26" name="Chart 25">
          <a:extLst>
            <a:ext uri="{FF2B5EF4-FFF2-40B4-BE49-F238E27FC236}">
              <a16:creationId xmlns:a16="http://schemas.microsoft.com/office/drawing/2014/main" id="{E11C63E8-BA8A-47DB-9295-982738EDE1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32</xdr:col>
      <xdr:colOff>526678</xdr:colOff>
      <xdr:row>66</xdr:row>
      <xdr:rowOff>18636</xdr:rowOff>
    </xdr:from>
    <xdr:to>
      <xdr:col>38</xdr:col>
      <xdr:colOff>435428</xdr:colOff>
      <xdr:row>77</xdr:row>
      <xdr:rowOff>40822</xdr:rowOff>
    </xdr:to>
    <xdr:graphicFrame macro="">
      <xdr:nvGraphicFramePr>
        <xdr:cNvPr id="27" name="Chart 26">
          <a:extLst>
            <a:ext uri="{FF2B5EF4-FFF2-40B4-BE49-F238E27FC236}">
              <a16:creationId xmlns:a16="http://schemas.microsoft.com/office/drawing/2014/main" id="{6398AC31-7BB9-4F27-AE20-4A81EB2F60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24</xdr:col>
      <xdr:colOff>376779</xdr:colOff>
      <xdr:row>388</xdr:row>
      <xdr:rowOff>136907</xdr:rowOff>
    </xdr:from>
    <xdr:to>
      <xdr:col>35</xdr:col>
      <xdr:colOff>362102</xdr:colOff>
      <xdr:row>405</xdr:row>
      <xdr:rowOff>158707</xdr:rowOff>
    </xdr:to>
    <xdr:graphicFrame macro="">
      <xdr:nvGraphicFramePr>
        <xdr:cNvPr id="30" name="Grafico 19">
          <a:extLst>
            <a:ext uri="{FF2B5EF4-FFF2-40B4-BE49-F238E27FC236}">
              <a16:creationId xmlns:a16="http://schemas.microsoft.com/office/drawing/2014/main" id="{9346E970-D462-4819-9E7E-81FFB9C02B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55</xdr:col>
      <xdr:colOff>0</xdr:colOff>
      <xdr:row>38</xdr:row>
      <xdr:rowOff>0</xdr:rowOff>
    </xdr:from>
    <xdr:to>
      <xdr:col>62</xdr:col>
      <xdr:colOff>556430</xdr:colOff>
      <xdr:row>51</xdr:row>
      <xdr:rowOff>102457</xdr:rowOff>
    </xdr:to>
    <xdr:graphicFrame macro="">
      <xdr:nvGraphicFramePr>
        <xdr:cNvPr id="31" name="Chart 30">
          <a:extLst>
            <a:ext uri="{FF2B5EF4-FFF2-40B4-BE49-F238E27FC236}">
              <a16:creationId xmlns:a16="http://schemas.microsoft.com/office/drawing/2014/main" id="{0578BA80-C4D9-4142-8902-07AA89BECB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22</xdr:col>
      <xdr:colOff>514962</xdr:colOff>
      <xdr:row>88</xdr:row>
      <xdr:rowOff>0</xdr:rowOff>
    </xdr:from>
    <xdr:to>
      <xdr:col>33</xdr:col>
      <xdr:colOff>422681</xdr:colOff>
      <xdr:row>105</xdr:row>
      <xdr:rowOff>22773</xdr:rowOff>
    </xdr:to>
    <xdr:graphicFrame macro="">
      <xdr:nvGraphicFramePr>
        <xdr:cNvPr id="32" name="Grafico 2">
          <a:extLst>
            <a:ext uri="{FF2B5EF4-FFF2-40B4-BE49-F238E27FC236}">
              <a16:creationId xmlns:a16="http://schemas.microsoft.com/office/drawing/2014/main" id="{5921260A-91C6-4FD6-A0AA-5BBE9BD8D1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21</xdr:col>
      <xdr:colOff>61175</xdr:colOff>
      <xdr:row>118</xdr:row>
      <xdr:rowOff>56857</xdr:rowOff>
    </xdr:from>
    <xdr:to>
      <xdr:col>32</xdr:col>
      <xdr:colOff>127000</xdr:colOff>
      <xdr:row>132</xdr:row>
      <xdr:rowOff>185160</xdr:rowOff>
    </xdr:to>
    <xdr:graphicFrame macro="">
      <xdr:nvGraphicFramePr>
        <xdr:cNvPr id="34" name="Chart 33">
          <a:extLst>
            <a:ext uri="{FF2B5EF4-FFF2-40B4-BE49-F238E27FC236}">
              <a16:creationId xmlns:a16="http://schemas.microsoft.com/office/drawing/2014/main" id="{71B263E9-3E3A-87FC-A2AD-DF6922B231E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15</xdr:col>
      <xdr:colOff>301625</xdr:colOff>
      <xdr:row>142</xdr:row>
      <xdr:rowOff>111125</xdr:rowOff>
    </xdr:from>
    <xdr:to>
      <xdr:col>27</xdr:col>
      <xdr:colOff>309562</xdr:colOff>
      <xdr:row>161</xdr:row>
      <xdr:rowOff>53975</xdr:rowOff>
    </xdr:to>
    <xdr:graphicFrame macro="">
      <xdr:nvGraphicFramePr>
        <xdr:cNvPr id="5" name="Chart 4">
          <a:extLst>
            <a:ext uri="{FF2B5EF4-FFF2-40B4-BE49-F238E27FC236}">
              <a16:creationId xmlns:a16="http://schemas.microsoft.com/office/drawing/2014/main" id="{D97B5530-0A3B-3C67-C38B-844CEEDF35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25</xdr:col>
      <xdr:colOff>563451</xdr:colOff>
      <xdr:row>195</xdr:row>
      <xdr:rowOff>0</xdr:rowOff>
    </xdr:from>
    <xdr:to>
      <xdr:col>36</xdr:col>
      <xdr:colOff>475491</xdr:colOff>
      <xdr:row>211</xdr:row>
      <xdr:rowOff>87350</xdr:rowOff>
    </xdr:to>
    <xdr:graphicFrame macro="">
      <xdr:nvGraphicFramePr>
        <xdr:cNvPr id="6" name="Grafico 2">
          <a:extLst>
            <a:ext uri="{FF2B5EF4-FFF2-40B4-BE49-F238E27FC236}">
              <a16:creationId xmlns:a16="http://schemas.microsoft.com/office/drawing/2014/main" id="{FFFE8173-EF6A-4438-BEC4-97289BF5B0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13</xdr:col>
      <xdr:colOff>331046</xdr:colOff>
      <xdr:row>335</xdr:row>
      <xdr:rowOff>90615</xdr:rowOff>
    </xdr:from>
    <xdr:to>
      <xdr:col>21</xdr:col>
      <xdr:colOff>321598</xdr:colOff>
      <xdr:row>353</xdr:row>
      <xdr:rowOff>42916</xdr:rowOff>
    </xdr:to>
    <xdr:grpSp>
      <xdr:nvGrpSpPr>
        <xdr:cNvPr id="10" name="Group 9">
          <a:extLst>
            <a:ext uri="{FF2B5EF4-FFF2-40B4-BE49-F238E27FC236}">
              <a16:creationId xmlns:a16="http://schemas.microsoft.com/office/drawing/2014/main" id="{3541B125-08FA-55FC-C80C-2DA2E940659E}"/>
            </a:ext>
          </a:extLst>
        </xdr:cNvPr>
        <xdr:cNvGrpSpPr/>
      </xdr:nvGrpSpPr>
      <xdr:grpSpPr>
        <a:xfrm>
          <a:off x="12150705" y="67458342"/>
          <a:ext cx="6484870" cy="3448409"/>
          <a:chOff x="12161836" y="66403885"/>
          <a:chExt cx="6495387" cy="3381075"/>
        </a:xfrm>
      </xdr:grpSpPr>
      <xdr:graphicFrame macro="">
        <xdr:nvGraphicFramePr>
          <xdr:cNvPr id="7" name="Chart 6">
            <a:extLst>
              <a:ext uri="{FF2B5EF4-FFF2-40B4-BE49-F238E27FC236}">
                <a16:creationId xmlns:a16="http://schemas.microsoft.com/office/drawing/2014/main" id="{C936A216-2292-CF10-E3B5-308515EEDFFF}"/>
              </a:ext>
            </a:extLst>
          </xdr:cNvPr>
          <xdr:cNvGraphicFramePr/>
        </xdr:nvGraphicFramePr>
        <xdr:xfrm>
          <a:off x="12161836" y="66413075"/>
          <a:ext cx="6495387" cy="3371885"/>
        </xdr:xfrm>
        <a:graphic>
          <a:graphicData uri="http://schemas.openxmlformats.org/drawingml/2006/chart">
            <c:chart xmlns:c="http://schemas.openxmlformats.org/drawingml/2006/chart" xmlns:r="http://schemas.openxmlformats.org/officeDocument/2006/relationships" r:id="rId16"/>
          </a:graphicData>
        </a:graphic>
      </xdr:graphicFrame>
      <xdr:sp macro="" textlink="">
        <xdr:nvSpPr>
          <xdr:cNvPr id="3" name="TextBox 2">
            <a:extLst>
              <a:ext uri="{FF2B5EF4-FFF2-40B4-BE49-F238E27FC236}">
                <a16:creationId xmlns:a16="http://schemas.microsoft.com/office/drawing/2014/main" id="{10D94109-57B2-E318-8155-A67DE2988EF0}"/>
              </a:ext>
            </a:extLst>
          </xdr:cNvPr>
          <xdr:cNvSpPr txBox="1"/>
        </xdr:nvSpPr>
        <xdr:spPr>
          <a:xfrm>
            <a:off x="12392124" y="66403885"/>
            <a:ext cx="361950"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150" sz="900" b="1">
                <a:latin typeface="Arial" panose="020B0604020202020204" pitchFamily="34" charset="0"/>
                <a:cs typeface="Arial" panose="020B0604020202020204" pitchFamily="34" charset="0"/>
              </a:rPr>
              <a:t>(%)</a:t>
            </a:r>
            <a:endParaRPr lang="cs-CZ" sz="900" b="1">
              <a:latin typeface="Arial" panose="020B0604020202020204" pitchFamily="34" charset="0"/>
              <a:cs typeface="Arial" panose="020B0604020202020204" pitchFamily="34" charset="0"/>
            </a:endParaRPr>
          </a:p>
        </xdr:txBody>
      </xdr:sp>
    </xdr:grpSp>
    <xdr:clientData/>
  </xdr:twoCellAnchor>
  <xdr:twoCellAnchor>
    <xdr:from>
      <xdr:col>20</xdr:col>
      <xdr:colOff>283106</xdr:colOff>
      <xdr:row>329</xdr:row>
      <xdr:rowOff>135690</xdr:rowOff>
    </xdr:from>
    <xdr:to>
      <xdr:col>34</xdr:col>
      <xdr:colOff>201295</xdr:colOff>
      <xdr:row>345</xdr:row>
      <xdr:rowOff>174263</xdr:rowOff>
    </xdr:to>
    <xdr:grpSp>
      <xdr:nvGrpSpPr>
        <xdr:cNvPr id="11" name="Group 10">
          <a:extLst>
            <a:ext uri="{FF2B5EF4-FFF2-40B4-BE49-F238E27FC236}">
              <a16:creationId xmlns:a16="http://schemas.microsoft.com/office/drawing/2014/main" id="{AA8CB86F-B3D4-4A56-8334-B6485D96C045}"/>
            </a:ext>
          </a:extLst>
        </xdr:cNvPr>
        <xdr:cNvGrpSpPr/>
      </xdr:nvGrpSpPr>
      <xdr:grpSpPr>
        <a:xfrm>
          <a:off x="17915180" y="66063843"/>
          <a:ext cx="8198445" cy="3415619"/>
          <a:chOff x="10753376" y="65494043"/>
          <a:chExt cx="8198119" cy="3371885"/>
        </a:xfrm>
      </xdr:grpSpPr>
      <xdr:graphicFrame macro="">
        <xdr:nvGraphicFramePr>
          <xdr:cNvPr id="12" name="Chart 11">
            <a:extLst>
              <a:ext uri="{FF2B5EF4-FFF2-40B4-BE49-F238E27FC236}">
                <a16:creationId xmlns:a16="http://schemas.microsoft.com/office/drawing/2014/main" id="{5304A478-9D3E-8D24-552E-13B3085C752A}"/>
              </a:ext>
            </a:extLst>
          </xdr:cNvPr>
          <xdr:cNvGraphicFramePr/>
        </xdr:nvGraphicFramePr>
        <xdr:xfrm>
          <a:off x="12456108" y="65494043"/>
          <a:ext cx="6495387" cy="3371885"/>
        </xdr:xfrm>
        <a:graphic>
          <a:graphicData uri="http://schemas.openxmlformats.org/drawingml/2006/chart">
            <c:chart xmlns:c="http://schemas.openxmlformats.org/drawingml/2006/chart" xmlns:r="http://schemas.openxmlformats.org/officeDocument/2006/relationships" r:id="rId17"/>
          </a:graphicData>
        </a:graphic>
      </xdr:graphicFrame>
      <xdr:sp macro="" textlink="">
        <xdr:nvSpPr>
          <xdr:cNvPr id="13" name="TextBox 12">
            <a:extLst>
              <a:ext uri="{FF2B5EF4-FFF2-40B4-BE49-F238E27FC236}">
                <a16:creationId xmlns:a16="http://schemas.microsoft.com/office/drawing/2014/main" id="{06B308A2-A810-4696-0287-BF7793DA5C8C}"/>
              </a:ext>
            </a:extLst>
          </xdr:cNvPr>
          <xdr:cNvSpPr txBox="1"/>
        </xdr:nvSpPr>
        <xdr:spPr>
          <a:xfrm>
            <a:off x="10753376" y="66573311"/>
            <a:ext cx="420882"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150" sz="900" b="1">
                <a:latin typeface="Arial" panose="020B0604020202020204" pitchFamily="34" charset="0"/>
                <a:cs typeface="Arial" panose="020B0604020202020204" pitchFamily="34" charset="0"/>
              </a:rPr>
              <a:t>(%)</a:t>
            </a:r>
            <a:endParaRPr lang="cs-CZ" sz="900" b="1">
              <a:latin typeface="Arial" panose="020B0604020202020204" pitchFamily="34" charset="0"/>
              <a:cs typeface="Arial" panose="020B0604020202020204" pitchFamily="34" charset="0"/>
            </a:endParaRPr>
          </a:p>
        </xdr:txBody>
      </xdr:sp>
    </xdr:grpSp>
    <xdr:clientData/>
  </xdr:twoCellAnchor>
  <xdr:twoCellAnchor>
    <xdr:from>
      <xdr:col>29</xdr:col>
      <xdr:colOff>0</xdr:colOff>
      <xdr:row>139</xdr:row>
      <xdr:rowOff>0</xdr:rowOff>
    </xdr:from>
    <xdr:to>
      <xdr:col>40</xdr:col>
      <xdr:colOff>65826</xdr:colOff>
      <xdr:row>153</xdr:row>
      <xdr:rowOff>6707</xdr:rowOff>
    </xdr:to>
    <xdr:graphicFrame macro="">
      <xdr:nvGraphicFramePr>
        <xdr:cNvPr id="14" name="Chart 13">
          <a:extLst>
            <a:ext uri="{FF2B5EF4-FFF2-40B4-BE49-F238E27FC236}">
              <a16:creationId xmlns:a16="http://schemas.microsoft.com/office/drawing/2014/main" id="{D9F7493B-3FC0-4046-9A5F-B070D54AE3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25</xdr:col>
      <xdr:colOff>0</xdr:colOff>
      <xdr:row>440</xdr:row>
      <xdr:rowOff>0</xdr:rowOff>
    </xdr:from>
    <xdr:to>
      <xdr:col>36</xdr:col>
      <xdr:colOff>3560</xdr:colOff>
      <xdr:row>455</xdr:row>
      <xdr:rowOff>74883</xdr:rowOff>
    </xdr:to>
    <xdr:grpSp>
      <xdr:nvGrpSpPr>
        <xdr:cNvPr id="21" name="Group 20">
          <a:extLst>
            <a:ext uri="{FF2B5EF4-FFF2-40B4-BE49-F238E27FC236}">
              <a16:creationId xmlns:a16="http://schemas.microsoft.com/office/drawing/2014/main" id="{7C944D24-63A9-4C8F-8BC6-38BB56898D74}"/>
            </a:ext>
          </a:extLst>
        </xdr:cNvPr>
        <xdr:cNvGrpSpPr/>
      </xdr:nvGrpSpPr>
      <xdr:grpSpPr>
        <a:xfrm>
          <a:off x="20651932" y="88366023"/>
          <a:ext cx="6432935" cy="2997326"/>
          <a:chOff x="11730102" y="89486350"/>
          <a:chExt cx="6480000" cy="3016213"/>
        </a:xfrm>
      </xdr:grpSpPr>
      <xdr:graphicFrame macro="">
        <xdr:nvGraphicFramePr>
          <xdr:cNvPr id="22" name="Grafico 24">
            <a:extLst>
              <a:ext uri="{FF2B5EF4-FFF2-40B4-BE49-F238E27FC236}">
                <a16:creationId xmlns:a16="http://schemas.microsoft.com/office/drawing/2014/main" id="{EEE8BD6E-11CD-286F-62D3-5F40CD12C469}"/>
              </a:ext>
            </a:extLst>
          </xdr:cNvPr>
          <xdr:cNvGraphicFramePr>
            <a:graphicFrameLocks/>
          </xdr:cNvGraphicFramePr>
        </xdr:nvGraphicFramePr>
        <xdr:xfrm>
          <a:off x="11730102" y="89521952"/>
          <a:ext cx="6480000" cy="2980611"/>
        </xdr:xfrm>
        <a:graphic>
          <a:graphicData uri="http://schemas.openxmlformats.org/drawingml/2006/chart">
            <c:chart xmlns:c="http://schemas.openxmlformats.org/drawingml/2006/chart" xmlns:r="http://schemas.openxmlformats.org/officeDocument/2006/relationships" r:id="rId19"/>
          </a:graphicData>
        </a:graphic>
      </xdr:graphicFrame>
      <xdr:sp macro="" textlink="">
        <xdr:nvSpPr>
          <xdr:cNvPr id="23" name="TextBox 22">
            <a:extLst>
              <a:ext uri="{FF2B5EF4-FFF2-40B4-BE49-F238E27FC236}">
                <a16:creationId xmlns:a16="http://schemas.microsoft.com/office/drawing/2014/main" id="{8D62C55B-4AEA-8043-55A9-E739DBEC67BC}"/>
              </a:ext>
            </a:extLst>
          </xdr:cNvPr>
          <xdr:cNvSpPr txBox="1"/>
        </xdr:nvSpPr>
        <xdr:spPr>
          <a:xfrm>
            <a:off x="11904767" y="89486350"/>
            <a:ext cx="1302486" cy="3261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150" sz="900" b="0">
                <a:latin typeface="Arial" panose="020B0604020202020204" pitchFamily="34" charset="0"/>
                <a:cs typeface="Arial" panose="020B0604020202020204" pitchFamily="34" charset="0"/>
              </a:rPr>
              <a:t>(Emise CO</a:t>
            </a:r>
            <a:r>
              <a:rPr lang="en-150" sz="900" b="0" baseline="-25000">
                <a:latin typeface="Arial" panose="020B0604020202020204" pitchFamily="34" charset="0"/>
                <a:cs typeface="Arial" panose="020B0604020202020204" pitchFamily="34" charset="0"/>
              </a:rPr>
              <a:t>2</a:t>
            </a:r>
            <a:r>
              <a:rPr lang="cs-CZ" sz="900" b="0" baseline="0">
                <a:latin typeface="Arial" panose="020B0604020202020204" pitchFamily="34" charset="0"/>
                <a:cs typeface="Arial" panose="020B0604020202020204" pitchFamily="34" charset="0"/>
              </a:rPr>
              <a:t>, kg/cesta</a:t>
            </a:r>
            <a:endParaRPr lang="cs-CZ" sz="900" b="0">
              <a:latin typeface="Arial" panose="020B0604020202020204" pitchFamily="34" charset="0"/>
              <a:cs typeface="Arial" panose="020B0604020202020204" pitchFamily="34" charset="0"/>
            </a:endParaRPr>
          </a:p>
        </xdr:txBody>
      </xdr:sp>
    </xdr:grpSp>
    <xdr:clientData/>
  </xdr:twoCellAnchor>
  <xdr:twoCellAnchor>
    <xdr:from>
      <xdr:col>35</xdr:col>
      <xdr:colOff>207817</xdr:colOff>
      <xdr:row>4</xdr:row>
      <xdr:rowOff>484909</xdr:rowOff>
    </xdr:from>
    <xdr:to>
      <xdr:col>50</xdr:col>
      <xdr:colOff>346363</xdr:colOff>
      <xdr:row>26</xdr:row>
      <xdr:rowOff>190500</xdr:rowOff>
    </xdr:to>
    <xdr:graphicFrame macro="">
      <xdr:nvGraphicFramePr>
        <xdr:cNvPr id="15" name="Chart 14">
          <a:extLst>
            <a:ext uri="{FF2B5EF4-FFF2-40B4-BE49-F238E27FC236}">
              <a16:creationId xmlns:a16="http://schemas.microsoft.com/office/drawing/2014/main" id="{367D7CF8-6667-8092-47C5-31B90B02F7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11</xdr:col>
      <xdr:colOff>784411</xdr:colOff>
      <xdr:row>437</xdr:row>
      <xdr:rowOff>168089</xdr:rowOff>
    </xdr:from>
    <xdr:to>
      <xdr:col>19</xdr:col>
      <xdr:colOff>490257</xdr:colOff>
      <xdr:row>459</xdr:row>
      <xdr:rowOff>98052</xdr:rowOff>
    </xdr:to>
    <xdr:grpSp>
      <xdr:nvGrpSpPr>
        <xdr:cNvPr id="28" name="Group 27">
          <a:extLst>
            <a:ext uri="{FF2B5EF4-FFF2-40B4-BE49-F238E27FC236}">
              <a16:creationId xmlns:a16="http://schemas.microsoft.com/office/drawing/2014/main" id="{7EA03E9F-AD16-E5B9-8E95-45CFFAA22F10}"/>
            </a:ext>
          </a:extLst>
        </xdr:cNvPr>
        <xdr:cNvGrpSpPr/>
      </xdr:nvGrpSpPr>
      <xdr:grpSpPr>
        <a:xfrm>
          <a:off x="10915547" y="87949623"/>
          <a:ext cx="6524880" cy="4216213"/>
          <a:chOff x="10925735" y="88568493"/>
          <a:chExt cx="6555441" cy="4244228"/>
        </a:xfrm>
      </xdr:grpSpPr>
      <xdr:sp macro="" textlink="">
        <xdr:nvSpPr>
          <xdr:cNvPr id="24" name="Rectangle 23">
            <a:extLst>
              <a:ext uri="{FF2B5EF4-FFF2-40B4-BE49-F238E27FC236}">
                <a16:creationId xmlns:a16="http://schemas.microsoft.com/office/drawing/2014/main" id="{1128B616-A5F4-7E65-EC6F-362E366FBD88}"/>
              </a:ext>
            </a:extLst>
          </xdr:cNvPr>
          <xdr:cNvSpPr/>
        </xdr:nvSpPr>
        <xdr:spPr>
          <a:xfrm>
            <a:off x="10925735" y="88568493"/>
            <a:ext cx="6555441" cy="4244228"/>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cs-CZ" sz="1100"/>
          </a:p>
        </xdr:txBody>
      </xdr:sp>
      <xdr:graphicFrame macro="">
        <xdr:nvGraphicFramePr>
          <xdr:cNvPr id="25" name="Grafico 24">
            <a:extLst>
              <a:ext uri="{FF2B5EF4-FFF2-40B4-BE49-F238E27FC236}">
                <a16:creationId xmlns:a16="http://schemas.microsoft.com/office/drawing/2014/main" id="{C4B22E74-D69F-8FC0-40E2-0442337BCB8D}"/>
              </a:ext>
            </a:extLst>
          </xdr:cNvPr>
          <xdr:cNvGraphicFramePr>
            <a:graphicFrameLocks/>
          </xdr:cNvGraphicFramePr>
        </xdr:nvGraphicFramePr>
        <xdr:xfrm>
          <a:off x="10965977" y="88658804"/>
          <a:ext cx="6474956" cy="2982186"/>
        </xdr:xfrm>
        <a:graphic>
          <a:graphicData uri="http://schemas.openxmlformats.org/drawingml/2006/chart">
            <c:chart xmlns:c="http://schemas.openxmlformats.org/drawingml/2006/chart" xmlns:r="http://schemas.openxmlformats.org/officeDocument/2006/relationships" r:id="rId21"/>
          </a:graphicData>
        </a:graphic>
      </xdr:graphicFrame>
      <xdr:graphicFrame macro="">
        <xdr:nvGraphicFramePr>
          <xdr:cNvPr id="19" name="Grafico 24">
            <a:extLst>
              <a:ext uri="{FF2B5EF4-FFF2-40B4-BE49-F238E27FC236}">
                <a16:creationId xmlns:a16="http://schemas.microsoft.com/office/drawing/2014/main" id="{72EB91D9-5A60-479E-927C-7D8AB2C03E42}"/>
              </a:ext>
            </a:extLst>
          </xdr:cNvPr>
          <xdr:cNvGraphicFramePr>
            <a:graphicFrameLocks/>
          </xdr:cNvGraphicFramePr>
        </xdr:nvGraphicFramePr>
        <xdr:xfrm>
          <a:off x="10965977" y="91746805"/>
          <a:ext cx="6474956" cy="720205"/>
        </xdr:xfrm>
        <a:graphic>
          <a:graphicData uri="http://schemas.openxmlformats.org/drawingml/2006/chart">
            <c:chart xmlns:c="http://schemas.openxmlformats.org/drawingml/2006/chart" xmlns:r="http://schemas.openxmlformats.org/officeDocument/2006/relationships" r:id="rId22"/>
          </a:graphicData>
        </a:graphic>
      </xdr:graphicFrame>
      <xdr:sp macro="" textlink="">
        <xdr:nvSpPr>
          <xdr:cNvPr id="20" name="TextBox 19">
            <a:extLst>
              <a:ext uri="{FF2B5EF4-FFF2-40B4-BE49-F238E27FC236}">
                <a16:creationId xmlns:a16="http://schemas.microsoft.com/office/drawing/2014/main" id="{DB5792E0-E0A0-05D0-7D04-4CC75996D35D}"/>
              </a:ext>
            </a:extLst>
          </xdr:cNvPr>
          <xdr:cNvSpPr txBox="1"/>
        </xdr:nvSpPr>
        <xdr:spPr>
          <a:xfrm>
            <a:off x="12529576" y="92476544"/>
            <a:ext cx="3347758" cy="21011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cs-CZ" sz="1100">
                <a:latin typeface="Arial" panose="020B0604020202020204" pitchFamily="34" charset="0"/>
                <a:cs typeface="Arial" panose="020B0604020202020204" pitchFamily="34" charset="0"/>
              </a:rPr>
              <a:t>Emisní faktor g CO₂/km</a:t>
            </a:r>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225758</xdr:colOff>
      <xdr:row>30</xdr:row>
      <xdr:rowOff>116859</xdr:rowOff>
    </xdr:from>
    <xdr:to>
      <xdr:col>13</xdr:col>
      <xdr:colOff>390951</xdr:colOff>
      <xdr:row>48</xdr:row>
      <xdr:rowOff>120839</xdr:rowOff>
    </xdr:to>
    <xdr:grpSp>
      <xdr:nvGrpSpPr>
        <xdr:cNvPr id="21" name="Group 20">
          <a:extLst>
            <a:ext uri="{FF2B5EF4-FFF2-40B4-BE49-F238E27FC236}">
              <a16:creationId xmlns:a16="http://schemas.microsoft.com/office/drawing/2014/main" id="{AF415A1D-8F96-214E-F4E2-AFBE781703B4}"/>
            </a:ext>
          </a:extLst>
        </xdr:cNvPr>
        <xdr:cNvGrpSpPr/>
      </xdr:nvGrpSpPr>
      <xdr:grpSpPr>
        <a:xfrm>
          <a:off x="1438031" y="5928071"/>
          <a:ext cx="6832693" cy="3467616"/>
          <a:chOff x="1448370" y="5902941"/>
          <a:chExt cx="6889559" cy="3458570"/>
        </a:xfrm>
      </xdr:grpSpPr>
      <xdr:sp macro="" textlink="">
        <xdr:nvSpPr>
          <xdr:cNvPr id="20" name="Rectangle 19">
            <a:extLst>
              <a:ext uri="{FF2B5EF4-FFF2-40B4-BE49-F238E27FC236}">
                <a16:creationId xmlns:a16="http://schemas.microsoft.com/office/drawing/2014/main" id="{5973141E-1315-052F-1D4C-E248CB0D9E91}"/>
              </a:ext>
            </a:extLst>
          </xdr:cNvPr>
          <xdr:cNvSpPr/>
        </xdr:nvSpPr>
        <xdr:spPr>
          <a:xfrm>
            <a:off x="1464291" y="5928246"/>
            <a:ext cx="6873638" cy="3433265"/>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cs-CZ" sz="1100"/>
          </a:p>
        </xdr:txBody>
      </xdr:sp>
      <xdr:grpSp>
        <xdr:nvGrpSpPr>
          <xdr:cNvPr id="19" name="Group 18">
            <a:extLst>
              <a:ext uri="{FF2B5EF4-FFF2-40B4-BE49-F238E27FC236}">
                <a16:creationId xmlns:a16="http://schemas.microsoft.com/office/drawing/2014/main" id="{B7F7B003-9E47-7BFF-76F4-2397C5DE3299}"/>
              </a:ext>
            </a:extLst>
          </xdr:cNvPr>
          <xdr:cNvGrpSpPr/>
        </xdr:nvGrpSpPr>
        <xdr:grpSpPr>
          <a:xfrm>
            <a:off x="1448370" y="5902941"/>
            <a:ext cx="6858766" cy="3415921"/>
            <a:chOff x="1448370" y="5902941"/>
            <a:chExt cx="6858766" cy="3415921"/>
          </a:xfrm>
        </xdr:grpSpPr>
        <xdr:grpSp>
          <xdr:nvGrpSpPr>
            <xdr:cNvPr id="16" name="Group 15">
              <a:extLst>
                <a:ext uri="{FF2B5EF4-FFF2-40B4-BE49-F238E27FC236}">
                  <a16:creationId xmlns:a16="http://schemas.microsoft.com/office/drawing/2014/main" id="{72508189-4FA0-6160-6EFD-04770C2FF65C}"/>
                </a:ext>
              </a:extLst>
            </xdr:cNvPr>
            <xdr:cNvGrpSpPr/>
          </xdr:nvGrpSpPr>
          <xdr:grpSpPr>
            <a:xfrm>
              <a:off x="1448370" y="5921139"/>
              <a:ext cx="6858766" cy="3397723"/>
              <a:chOff x="1448370" y="5921139"/>
              <a:chExt cx="6858766" cy="3397723"/>
            </a:xfrm>
          </xdr:grpSpPr>
          <xdr:graphicFrame macro="">
            <xdr:nvGraphicFramePr>
              <xdr:cNvPr id="9" name="Chart 8">
                <a:extLst>
                  <a:ext uri="{FF2B5EF4-FFF2-40B4-BE49-F238E27FC236}">
                    <a16:creationId xmlns:a16="http://schemas.microsoft.com/office/drawing/2014/main" id="{2946DE63-DDCC-4709-854A-6CC0E9595964}"/>
                  </a:ext>
                </a:extLst>
              </xdr:cNvPr>
              <xdr:cNvGraphicFramePr/>
            </xdr:nvGraphicFramePr>
            <xdr:xfrm>
              <a:off x="1448370" y="5921139"/>
              <a:ext cx="6858766" cy="2990282"/>
            </xdr:xfrm>
            <a:graphic>
              <a:graphicData uri="http://schemas.openxmlformats.org/drawingml/2006/chart">
                <c:chart xmlns:c="http://schemas.openxmlformats.org/drawingml/2006/chart" xmlns:r="http://schemas.openxmlformats.org/officeDocument/2006/relationships" r:id="rId1"/>
              </a:graphicData>
            </a:graphic>
          </xdr:graphicFrame>
          <xdr:sp macro="" textlink="">
            <xdr:nvSpPr>
              <xdr:cNvPr id="11" name="Left Bracket 10">
                <a:extLst>
                  <a:ext uri="{FF2B5EF4-FFF2-40B4-BE49-F238E27FC236}">
                    <a16:creationId xmlns:a16="http://schemas.microsoft.com/office/drawing/2014/main" id="{7160812A-ECFF-00CD-1C24-DFB1ED3F9119}"/>
                  </a:ext>
                </a:extLst>
              </xdr:cNvPr>
              <xdr:cNvSpPr/>
            </xdr:nvSpPr>
            <xdr:spPr>
              <a:xfrm rot="16200000">
                <a:off x="4083665" y="8138478"/>
                <a:ext cx="85301" cy="1428750"/>
              </a:xfrm>
              <a:prstGeom prst="leftBracket">
                <a:avLst/>
              </a:prstGeom>
              <a:ln>
                <a:solidFill>
                  <a:sysClr val="windowText" lastClr="000000"/>
                </a:solidFill>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cs-CZ" sz="1100"/>
              </a:p>
            </xdr:txBody>
          </xdr:sp>
          <xdr:sp macro="" textlink="">
            <xdr:nvSpPr>
              <xdr:cNvPr id="12" name="Left Bracket 11">
                <a:extLst>
                  <a:ext uri="{FF2B5EF4-FFF2-40B4-BE49-F238E27FC236}">
                    <a16:creationId xmlns:a16="http://schemas.microsoft.com/office/drawing/2014/main" id="{E1EF0A01-004D-439E-BC29-07355F81B725}"/>
                  </a:ext>
                </a:extLst>
              </xdr:cNvPr>
              <xdr:cNvSpPr/>
            </xdr:nvSpPr>
            <xdr:spPr>
              <a:xfrm rot="16200000">
                <a:off x="5600842" y="8138478"/>
                <a:ext cx="85301" cy="1428750"/>
              </a:xfrm>
              <a:prstGeom prst="leftBracket">
                <a:avLst/>
              </a:prstGeom>
              <a:ln>
                <a:solidFill>
                  <a:sysClr val="windowText" lastClr="000000"/>
                </a:solidFill>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cs-CZ" sz="1100"/>
              </a:p>
            </xdr:txBody>
          </xdr:sp>
          <xdr:sp macro="" textlink="">
            <xdr:nvSpPr>
              <xdr:cNvPr id="13" name="TextBox 12">
                <a:extLst>
                  <a:ext uri="{FF2B5EF4-FFF2-40B4-BE49-F238E27FC236}">
                    <a16:creationId xmlns:a16="http://schemas.microsoft.com/office/drawing/2014/main" id="{BD7D47F6-B463-01F0-DB02-58C39B034EEA}"/>
                  </a:ext>
                </a:extLst>
              </xdr:cNvPr>
              <xdr:cNvSpPr txBox="1"/>
            </xdr:nvSpPr>
            <xdr:spPr>
              <a:xfrm>
                <a:off x="3546996" y="8942127"/>
                <a:ext cx="1187071" cy="3767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cs-CZ" sz="900">
                    <a:latin typeface="Arial" panose="020B0604020202020204" pitchFamily="34" charset="0"/>
                    <a:cs typeface="Arial" panose="020B0604020202020204" pitchFamily="34" charset="0"/>
                  </a:rPr>
                  <a:t>Počet dodávek </a:t>
                </a:r>
                <a:r>
                  <a:rPr lang="cs-CZ" sz="900" baseline="0">
                    <a:latin typeface="Arial" panose="020B0604020202020204" pitchFamily="34" charset="0"/>
                    <a:cs typeface="Arial" panose="020B0604020202020204" pitchFamily="34" charset="0"/>
                  </a:rPr>
                  <a:t>dle druhu vozidla</a:t>
                </a:r>
                <a:endParaRPr lang="cs-CZ" sz="900">
                  <a:latin typeface="Arial" panose="020B0604020202020204" pitchFamily="34" charset="0"/>
                  <a:cs typeface="Arial" panose="020B0604020202020204" pitchFamily="34" charset="0"/>
                </a:endParaRPr>
              </a:p>
            </xdr:txBody>
          </xdr:sp>
          <xdr:sp macro="" textlink="">
            <xdr:nvSpPr>
              <xdr:cNvPr id="14" name="TextBox 13">
                <a:extLst>
                  <a:ext uri="{FF2B5EF4-FFF2-40B4-BE49-F238E27FC236}">
                    <a16:creationId xmlns:a16="http://schemas.microsoft.com/office/drawing/2014/main" id="{2B0A173E-4D97-42B0-BE2C-FE4EE5D99308}"/>
                  </a:ext>
                </a:extLst>
              </xdr:cNvPr>
              <xdr:cNvSpPr txBox="1"/>
            </xdr:nvSpPr>
            <xdr:spPr>
              <a:xfrm>
                <a:off x="3534486" y="8913695"/>
                <a:ext cx="1183659" cy="37389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cs-CZ" sz="800">
                    <a:latin typeface="Arial" panose="020B0604020202020204" pitchFamily="34" charset="0"/>
                    <a:cs typeface="Arial" panose="020B0604020202020204" pitchFamily="34" charset="0"/>
                  </a:rPr>
                  <a:t>A) Počet doručení po</a:t>
                </a:r>
                <a:r>
                  <a:rPr lang="cs-CZ" sz="800" baseline="0">
                    <a:latin typeface="Arial" panose="020B0604020202020204" pitchFamily="34" charset="0"/>
                    <a:cs typeface="Arial" panose="020B0604020202020204" pitchFamily="34" charset="0"/>
                  </a:rPr>
                  <a:t>dle druhu vozidla</a:t>
                </a:r>
                <a:endParaRPr lang="cs-CZ" sz="800">
                  <a:latin typeface="Arial" panose="020B0604020202020204" pitchFamily="34" charset="0"/>
                  <a:cs typeface="Arial" panose="020B0604020202020204" pitchFamily="34" charset="0"/>
                </a:endParaRPr>
              </a:p>
            </xdr:txBody>
          </xdr:sp>
          <xdr:sp macro="" textlink="">
            <xdr:nvSpPr>
              <xdr:cNvPr id="15" name="TextBox 14">
                <a:extLst>
                  <a:ext uri="{FF2B5EF4-FFF2-40B4-BE49-F238E27FC236}">
                    <a16:creationId xmlns:a16="http://schemas.microsoft.com/office/drawing/2014/main" id="{1D23567B-183F-44ED-B94E-442C4AF1C68B}"/>
                  </a:ext>
                </a:extLst>
              </xdr:cNvPr>
              <xdr:cNvSpPr txBox="1"/>
            </xdr:nvSpPr>
            <xdr:spPr>
              <a:xfrm>
                <a:off x="4985983" y="8913695"/>
                <a:ext cx="1315019" cy="37389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cs-CZ" sz="800">
                    <a:latin typeface="Arial" panose="020B0604020202020204" pitchFamily="34" charset="0"/>
                    <a:cs typeface="Arial" panose="020B0604020202020204" pitchFamily="34" charset="0"/>
                  </a:rPr>
                  <a:t>B) Počet vozokilometrů podle </a:t>
                </a:r>
                <a:r>
                  <a:rPr lang="cs-CZ" sz="800" baseline="0">
                    <a:latin typeface="Arial" panose="020B0604020202020204" pitchFamily="34" charset="0"/>
                    <a:cs typeface="Arial" panose="020B0604020202020204" pitchFamily="34" charset="0"/>
                  </a:rPr>
                  <a:t>druhu vozidla</a:t>
                </a:r>
                <a:endParaRPr lang="cs-CZ" sz="800">
                  <a:latin typeface="Arial" panose="020B0604020202020204" pitchFamily="34" charset="0"/>
                  <a:cs typeface="Arial" panose="020B0604020202020204" pitchFamily="34" charset="0"/>
                </a:endParaRPr>
              </a:p>
            </xdr:txBody>
          </xdr:sp>
        </xdr:grpSp>
        <xdr:sp macro="" textlink="">
          <xdr:nvSpPr>
            <xdr:cNvPr id="17" name="TextBox 16">
              <a:extLst>
                <a:ext uri="{FF2B5EF4-FFF2-40B4-BE49-F238E27FC236}">
                  <a16:creationId xmlns:a16="http://schemas.microsoft.com/office/drawing/2014/main" id="{1269D636-AE8D-4A58-A542-D712B1229EF1}"/>
                </a:ext>
              </a:extLst>
            </xdr:cNvPr>
            <xdr:cNvSpPr txBox="1"/>
          </xdr:nvSpPr>
          <xdr:spPr>
            <a:xfrm>
              <a:off x="1961867" y="5906922"/>
              <a:ext cx="120838" cy="14927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cs-CZ" sz="800">
                  <a:latin typeface="Arial" panose="020B0604020202020204" pitchFamily="34" charset="0"/>
                  <a:cs typeface="Arial" panose="020B0604020202020204" pitchFamily="34" charset="0"/>
                </a:rPr>
                <a:t>A</a:t>
              </a:r>
            </a:p>
          </xdr:txBody>
        </xdr:sp>
        <xdr:sp macro="" textlink="">
          <xdr:nvSpPr>
            <xdr:cNvPr id="18" name="TextBox 17">
              <a:extLst>
                <a:ext uri="{FF2B5EF4-FFF2-40B4-BE49-F238E27FC236}">
                  <a16:creationId xmlns:a16="http://schemas.microsoft.com/office/drawing/2014/main" id="{2FD8E13D-4EB6-4FB9-972A-99D1CE17C7DE}"/>
                </a:ext>
              </a:extLst>
            </xdr:cNvPr>
            <xdr:cNvSpPr txBox="1"/>
          </xdr:nvSpPr>
          <xdr:spPr>
            <a:xfrm>
              <a:off x="2057401" y="5902941"/>
              <a:ext cx="120838" cy="14927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cs-CZ" sz="800">
                  <a:latin typeface="Arial" panose="020B0604020202020204" pitchFamily="34" charset="0"/>
                  <a:cs typeface="Arial" panose="020B0604020202020204" pitchFamily="34" charset="0"/>
                </a:rPr>
                <a:t>B</a:t>
              </a:r>
            </a:p>
          </xdr:txBody>
        </xdr:sp>
      </xdr:grpSp>
    </xdr:grpSp>
    <xdr:clientData/>
  </xdr:twoCellAnchor>
</xdr:wsDr>
</file>

<file path=xl/drawings/drawing4.xml><?xml version="1.0" encoding="utf-8"?>
<xdr:wsDr xmlns:xdr="http://schemas.openxmlformats.org/drawingml/2006/spreadsheetDrawing" xmlns:a="http://schemas.openxmlformats.org/drawingml/2006/main">
  <xdr:twoCellAnchor>
    <xdr:from>
      <xdr:col>10</xdr:col>
      <xdr:colOff>312540</xdr:colOff>
      <xdr:row>6</xdr:row>
      <xdr:rowOff>152398</xdr:rowOff>
    </xdr:from>
    <xdr:to>
      <xdr:col>18</xdr:col>
      <xdr:colOff>55836</xdr:colOff>
      <xdr:row>23</xdr:row>
      <xdr:rowOff>175171</xdr:rowOff>
    </xdr:to>
    <xdr:graphicFrame macro="">
      <xdr:nvGraphicFramePr>
        <xdr:cNvPr id="3" name="Grafico 2">
          <a:extLst>
            <a:ext uri="{FF2B5EF4-FFF2-40B4-BE49-F238E27FC236}">
              <a16:creationId xmlns:a16="http://schemas.microsoft.com/office/drawing/2014/main" id="{F3C07B2F-D8FB-57ED-B970-DB5A369550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31</xdr:col>
      <xdr:colOff>191576</xdr:colOff>
      <xdr:row>269</xdr:row>
      <xdr:rowOff>174725</xdr:rowOff>
    </xdr:from>
    <xdr:to>
      <xdr:col>41</xdr:col>
      <xdr:colOff>229676</xdr:colOff>
      <xdr:row>287</xdr:row>
      <xdr:rowOff>111370</xdr:rowOff>
    </xdr:to>
    <xdr:graphicFrame macro="">
      <xdr:nvGraphicFramePr>
        <xdr:cNvPr id="11" name="Grafico 10">
          <a:extLst>
            <a:ext uri="{FF2B5EF4-FFF2-40B4-BE49-F238E27FC236}">
              <a16:creationId xmlns:a16="http://schemas.microsoft.com/office/drawing/2014/main" id="{9EAEB32B-EE67-A1C0-C237-FEC80B7764D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80683</xdr:colOff>
      <xdr:row>433</xdr:row>
      <xdr:rowOff>95026</xdr:rowOff>
    </xdr:from>
    <xdr:to>
      <xdr:col>17</xdr:col>
      <xdr:colOff>692524</xdr:colOff>
      <xdr:row>448</xdr:row>
      <xdr:rowOff>95026</xdr:rowOff>
    </xdr:to>
    <xdr:graphicFrame macro="">
      <xdr:nvGraphicFramePr>
        <xdr:cNvPr id="13" name="Grafico 12">
          <a:extLst>
            <a:ext uri="{FF2B5EF4-FFF2-40B4-BE49-F238E27FC236}">
              <a16:creationId xmlns:a16="http://schemas.microsoft.com/office/drawing/2014/main" id="{9034C4D7-9FE0-8DF6-17F7-3018C5F562C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220980</xdr:colOff>
      <xdr:row>484</xdr:row>
      <xdr:rowOff>129540</xdr:rowOff>
    </xdr:from>
    <xdr:to>
      <xdr:col>26</xdr:col>
      <xdr:colOff>579120</xdr:colOff>
      <xdr:row>499</xdr:row>
      <xdr:rowOff>129540</xdr:rowOff>
    </xdr:to>
    <xdr:graphicFrame macro="">
      <xdr:nvGraphicFramePr>
        <xdr:cNvPr id="14" name="Grafico 13">
          <a:extLst>
            <a:ext uri="{FF2B5EF4-FFF2-40B4-BE49-F238E27FC236}">
              <a16:creationId xmlns:a16="http://schemas.microsoft.com/office/drawing/2014/main" id="{557EE6EF-356D-C0CD-F069-6D1B2F3153F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488577</xdr:colOff>
      <xdr:row>511</xdr:row>
      <xdr:rowOff>31375</xdr:rowOff>
    </xdr:from>
    <xdr:to>
      <xdr:col>28</xdr:col>
      <xdr:colOff>255494</xdr:colOff>
      <xdr:row>526</xdr:row>
      <xdr:rowOff>85164</xdr:rowOff>
    </xdr:to>
    <xdr:graphicFrame macro="">
      <xdr:nvGraphicFramePr>
        <xdr:cNvPr id="16" name="Grafico 15">
          <a:extLst>
            <a:ext uri="{FF2B5EF4-FFF2-40B4-BE49-F238E27FC236}">
              <a16:creationId xmlns:a16="http://schemas.microsoft.com/office/drawing/2014/main" id="{98900BA8-E39C-F2FD-ECA3-10A4249081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32</xdr:col>
      <xdr:colOff>214118</xdr:colOff>
      <xdr:row>536</xdr:row>
      <xdr:rowOff>132055</xdr:rowOff>
    </xdr:from>
    <xdr:to>
      <xdr:col>39</xdr:col>
      <xdr:colOff>578569</xdr:colOff>
      <xdr:row>553</xdr:row>
      <xdr:rowOff>48615</xdr:rowOff>
    </xdr:to>
    <xdr:graphicFrame macro="">
      <xdr:nvGraphicFramePr>
        <xdr:cNvPr id="18" name="Grafico 17">
          <a:extLst>
            <a:ext uri="{FF2B5EF4-FFF2-40B4-BE49-F238E27FC236}">
              <a16:creationId xmlns:a16="http://schemas.microsoft.com/office/drawing/2014/main" id="{C2C98985-F940-9C98-7A0D-1657B62A6C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583291</xdr:colOff>
      <xdr:row>855</xdr:row>
      <xdr:rowOff>30988</xdr:rowOff>
    </xdr:from>
    <xdr:to>
      <xdr:col>9</xdr:col>
      <xdr:colOff>1047507</xdr:colOff>
      <xdr:row>870</xdr:row>
      <xdr:rowOff>84776</xdr:rowOff>
    </xdr:to>
    <xdr:graphicFrame macro="">
      <xdr:nvGraphicFramePr>
        <xdr:cNvPr id="19" name="Grafico 18">
          <a:extLst>
            <a:ext uri="{FF2B5EF4-FFF2-40B4-BE49-F238E27FC236}">
              <a16:creationId xmlns:a16="http://schemas.microsoft.com/office/drawing/2014/main" id="{F2F8E1C6-9755-0AC3-6E49-CCC7A74692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11</xdr:col>
      <xdr:colOff>438978</xdr:colOff>
      <xdr:row>878</xdr:row>
      <xdr:rowOff>103095</xdr:rowOff>
    </xdr:from>
    <xdr:to>
      <xdr:col>17</xdr:col>
      <xdr:colOff>447942</xdr:colOff>
      <xdr:row>892</xdr:row>
      <xdr:rowOff>149283</xdr:rowOff>
    </xdr:to>
    <xdr:graphicFrame macro="">
      <xdr:nvGraphicFramePr>
        <xdr:cNvPr id="20" name="Grafico 19">
          <a:extLst>
            <a:ext uri="{FF2B5EF4-FFF2-40B4-BE49-F238E27FC236}">
              <a16:creationId xmlns:a16="http://schemas.microsoft.com/office/drawing/2014/main" id="{3988D38D-A161-A05D-9D8E-801C137EBD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19</xdr:col>
      <xdr:colOff>183777</xdr:colOff>
      <xdr:row>933</xdr:row>
      <xdr:rowOff>183776</xdr:rowOff>
    </xdr:from>
    <xdr:to>
      <xdr:col>26</xdr:col>
      <xdr:colOff>551330</xdr:colOff>
      <xdr:row>948</xdr:row>
      <xdr:rowOff>67235</xdr:rowOff>
    </xdr:to>
    <xdr:graphicFrame macro="">
      <xdr:nvGraphicFramePr>
        <xdr:cNvPr id="21" name="Grafico 20">
          <a:extLst>
            <a:ext uri="{FF2B5EF4-FFF2-40B4-BE49-F238E27FC236}">
              <a16:creationId xmlns:a16="http://schemas.microsoft.com/office/drawing/2014/main" id="{D73B4F1D-66D8-7758-E0D7-E6E6966258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21</xdr:col>
      <xdr:colOff>573741</xdr:colOff>
      <xdr:row>959</xdr:row>
      <xdr:rowOff>346261</xdr:rowOff>
    </xdr:from>
    <xdr:to>
      <xdr:col>30</xdr:col>
      <xdr:colOff>80682</xdr:colOff>
      <xdr:row>975</xdr:row>
      <xdr:rowOff>86284</xdr:rowOff>
    </xdr:to>
    <xdr:graphicFrame macro="">
      <xdr:nvGraphicFramePr>
        <xdr:cNvPr id="22" name="Grafico 21">
          <a:extLst>
            <a:ext uri="{FF2B5EF4-FFF2-40B4-BE49-F238E27FC236}">
              <a16:creationId xmlns:a16="http://schemas.microsoft.com/office/drawing/2014/main" id="{DECEBCE6-70A4-6F39-688F-7BC1A57732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31</xdr:col>
      <xdr:colOff>479611</xdr:colOff>
      <xdr:row>988</xdr:row>
      <xdr:rowOff>13447</xdr:rowOff>
    </xdr:from>
    <xdr:to>
      <xdr:col>39</xdr:col>
      <xdr:colOff>246529</xdr:colOff>
      <xdr:row>1003</xdr:row>
      <xdr:rowOff>67235</xdr:rowOff>
    </xdr:to>
    <xdr:graphicFrame macro="">
      <xdr:nvGraphicFramePr>
        <xdr:cNvPr id="24" name="Grafico 23">
          <a:extLst>
            <a:ext uri="{FF2B5EF4-FFF2-40B4-BE49-F238E27FC236}">
              <a16:creationId xmlns:a16="http://schemas.microsoft.com/office/drawing/2014/main" id="{5EEF027D-69BE-D19B-F2D6-9E62529854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25</xdr:col>
      <xdr:colOff>208181</xdr:colOff>
      <xdr:row>36</xdr:row>
      <xdr:rowOff>8874</xdr:rowOff>
    </xdr:from>
    <xdr:to>
      <xdr:col>33</xdr:col>
      <xdr:colOff>542048</xdr:colOff>
      <xdr:row>50</xdr:row>
      <xdr:rowOff>160459</xdr:rowOff>
    </xdr:to>
    <xdr:graphicFrame macro="">
      <xdr:nvGraphicFramePr>
        <xdr:cNvPr id="12" name="Grafico 11">
          <a:extLst>
            <a:ext uri="{FF2B5EF4-FFF2-40B4-BE49-F238E27FC236}">
              <a16:creationId xmlns:a16="http://schemas.microsoft.com/office/drawing/2014/main" id="{3E261D17-E59C-AD3C-EB85-1F3DBD7A5A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26</xdr:col>
      <xdr:colOff>78120</xdr:colOff>
      <xdr:row>460</xdr:row>
      <xdr:rowOff>16969</xdr:rowOff>
    </xdr:from>
    <xdr:to>
      <xdr:col>34</xdr:col>
      <xdr:colOff>418779</xdr:colOff>
      <xdr:row>474</xdr:row>
      <xdr:rowOff>163607</xdr:rowOff>
    </xdr:to>
    <xdr:graphicFrame macro="">
      <xdr:nvGraphicFramePr>
        <xdr:cNvPr id="17" name="Grafico 16">
          <a:extLst>
            <a:ext uri="{FF2B5EF4-FFF2-40B4-BE49-F238E27FC236}">
              <a16:creationId xmlns:a16="http://schemas.microsoft.com/office/drawing/2014/main" id="{1E363C3E-0FFF-C675-D9CF-C20668BD4D6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26</xdr:col>
      <xdr:colOff>248450</xdr:colOff>
      <xdr:row>912</xdr:row>
      <xdr:rowOff>20811</xdr:rowOff>
    </xdr:from>
    <xdr:to>
      <xdr:col>34</xdr:col>
      <xdr:colOff>589109</xdr:colOff>
      <xdr:row>926</xdr:row>
      <xdr:rowOff>163605</xdr:rowOff>
    </xdr:to>
    <xdr:graphicFrame macro="">
      <xdr:nvGraphicFramePr>
        <xdr:cNvPr id="27" name="Grafico 26">
          <a:extLst>
            <a:ext uri="{FF2B5EF4-FFF2-40B4-BE49-F238E27FC236}">
              <a16:creationId xmlns:a16="http://schemas.microsoft.com/office/drawing/2014/main" id="{F84525C7-1EEA-561E-10C0-161194ACF26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6</xdr:col>
      <xdr:colOff>156882</xdr:colOff>
      <xdr:row>1063</xdr:row>
      <xdr:rowOff>121023</xdr:rowOff>
    </xdr:from>
    <xdr:to>
      <xdr:col>11</xdr:col>
      <xdr:colOff>372035</xdr:colOff>
      <xdr:row>1078</xdr:row>
      <xdr:rowOff>165847</xdr:rowOff>
    </xdr:to>
    <xdr:graphicFrame macro="">
      <xdr:nvGraphicFramePr>
        <xdr:cNvPr id="25" name="Grafico 24">
          <a:extLst>
            <a:ext uri="{FF2B5EF4-FFF2-40B4-BE49-F238E27FC236}">
              <a16:creationId xmlns:a16="http://schemas.microsoft.com/office/drawing/2014/main" id="{1CF3DD37-41AE-D28D-F186-E8E0691C07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7</xdr:col>
      <xdr:colOff>739588</xdr:colOff>
      <xdr:row>297</xdr:row>
      <xdr:rowOff>282387</xdr:rowOff>
    </xdr:from>
    <xdr:to>
      <xdr:col>13</xdr:col>
      <xdr:colOff>815787</xdr:colOff>
      <xdr:row>319</xdr:row>
      <xdr:rowOff>44823</xdr:rowOff>
    </xdr:to>
    <xdr:graphicFrame macro="">
      <xdr:nvGraphicFramePr>
        <xdr:cNvPr id="2" name="Grafico 1">
          <a:extLst>
            <a:ext uri="{FF2B5EF4-FFF2-40B4-BE49-F238E27FC236}">
              <a16:creationId xmlns:a16="http://schemas.microsoft.com/office/drawing/2014/main" id="{A152A2BF-C78D-B28F-B192-035C0B9D226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11</xdr:col>
      <xdr:colOff>291352</xdr:colOff>
      <xdr:row>164</xdr:row>
      <xdr:rowOff>53789</xdr:rowOff>
    </xdr:from>
    <xdr:to>
      <xdr:col>17</xdr:col>
      <xdr:colOff>268940</xdr:colOff>
      <xdr:row>181</xdr:row>
      <xdr:rowOff>129989</xdr:rowOff>
    </xdr:to>
    <xdr:graphicFrame macro="">
      <xdr:nvGraphicFramePr>
        <xdr:cNvPr id="5" name="Grafico 4">
          <a:extLst>
            <a:ext uri="{FF2B5EF4-FFF2-40B4-BE49-F238E27FC236}">
              <a16:creationId xmlns:a16="http://schemas.microsoft.com/office/drawing/2014/main" id="{A4E206FC-1ABC-3318-E46A-BEB3F374D4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25</xdr:col>
      <xdr:colOff>237565</xdr:colOff>
      <xdr:row>192</xdr:row>
      <xdr:rowOff>4483</xdr:rowOff>
    </xdr:from>
    <xdr:to>
      <xdr:col>33</xdr:col>
      <xdr:colOff>4482</xdr:colOff>
      <xdr:row>207</xdr:row>
      <xdr:rowOff>58272</xdr:rowOff>
    </xdr:to>
    <xdr:graphicFrame macro="">
      <xdr:nvGraphicFramePr>
        <xdr:cNvPr id="26" name="Grafico 25">
          <a:extLst>
            <a:ext uri="{FF2B5EF4-FFF2-40B4-BE49-F238E27FC236}">
              <a16:creationId xmlns:a16="http://schemas.microsoft.com/office/drawing/2014/main" id="{CDEC1634-4824-551F-A24C-0FD9D5D3C2E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20</xdr:col>
      <xdr:colOff>76199</xdr:colOff>
      <xdr:row>108</xdr:row>
      <xdr:rowOff>174812</xdr:rowOff>
    </xdr:from>
    <xdr:to>
      <xdr:col>29</xdr:col>
      <xdr:colOff>331694</xdr:colOff>
      <xdr:row>126</xdr:row>
      <xdr:rowOff>62752</xdr:rowOff>
    </xdr:to>
    <xdr:graphicFrame macro="">
      <xdr:nvGraphicFramePr>
        <xdr:cNvPr id="28" name="Grafico 27">
          <a:extLst>
            <a:ext uri="{FF2B5EF4-FFF2-40B4-BE49-F238E27FC236}">
              <a16:creationId xmlns:a16="http://schemas.microsoft.com/office/drawing/2014/main" id="{43E94608-298E-1F29-ED5A-9F6D75CC0C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20</xdr:col>
      <xdr:colOff>416857</xdr:colOff>
      <xdr:row>136</xdr:row>
      <xdr:rowOff>22412</xdr:rowOff>
    </xdr:from>
    <xdr:to>
      <xdr:col>29</xdr:col>
      <xdr:colOff>197223</xdr:colOff>
      <xdr:row>154</xdr:row>
      <xdr:rowOff>44824</xdr:rowOff>
    </xdr:to>
    <xdr:graphicFrame macro="">
      <xdr:nvGraphicFramePr>
        <xdr:cNvPr id="29" name="Grafico 28">
          <a:extLst>
            <a:ext uri="{FF2B5EF4-FFF2-40B4-BE49-F238E27FC236}">
              <a16:creationId xmlns:a16="http://schemas.microsoft.com/office/drawing/2014/main" id="{A5BBF9D5-2C93-A300-10AB-5CDF58F0F6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20</xdr:col>
      <xdr:colOff>313764</xdr:colOff>
      <xdr:row>218</xdr:row>
      <xdr:rowOff>107578</xdr:rowOff>
    </xdr:from>
    <xdr:to>
      <xdr:col>30</xdr:col>
      <xdr:colOff>94128</xdr:colOff>
      <xdr:row>237</xdr:row>
      <xdr:rowOff>1</xdr:rowOff>
    </xdr:to>
    <xdr:graphicFrame macro="">
      <xdr:nvGraphicFramePr>
        <xdr:cNvPr id="4" name="Grafico 3">
          <a:extLst>
            <a:ext uri="{FF2B5EF4-FFF2-40B4-BE49-F238E27FC236}">
              <a16:creationId xmlns:a16="http://schemas.microsoft.com/office/drawing/2014/main" id="{10161C14-CF3F-D4B2-6AC2-9025BA7373E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20</xdr:col>
      <xdr:colOff>291352</xdr:colOff>
      <xdr:row>243</xdr:row>
      <xdr:rowOff>154640</xdr:rowOff>
    </xdr:from>
    <xdr:to>
      <xdr:col>30</xdr:col>
      <xdr:colOff>99060</xdr:colOff>
      <xdr:row>264</xdr:row>
      <xdr:rowOff>99060</xdr:rowOff>
    </xdr:to>
    <xdr:graphicFrame macro="">
      <xdr:nvGraphicFramePr>
        <xdr:cNvPr id="6" name="Grafico 5">
          <a:extLst>
            <a:ext uri="{FF2B5EF4-FFF2-40B4-BE49-F238E27FC236}">
              <a16:creationId xmlns:a16="http://schemas.microsoft.com/office/drawing/2014/main" id="{2006CA74-5AB5-814D-3C73-2E4696AB81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25</xdr:col>
      <xdr:colOff>228600</xdr:colOff>
      <xdr:row>59</xdr:row>
      <xdr:rowOff>22860</xdr:rowOff>
    </xdr:from>
    <xdr:to>
      <xdr:col>33</xdr:col>
      <xdr:colOff>541020</xdr:colOff>
      <xdr:row>75</xdr:row>
      <xdr:rowOff>129540</xdr:rowOff>
    </xdr:to>
    <xdr:graphicFrame macro="">
      <xdr:nvGraphicFramePr>
        <xdr:cNvPr id="7" name="Grafico 6">
          <a:extLst>
            <a:ext uri="{FF2B5EF4-FFF2-40B4-BE49-F238E27FC236}">
              <a16:creationId xmlns:a16="http://schemas.microsoft.com/office/drawing/2014/main" id="{78DACFB5-6E21-7818-9198-09249C6DBD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26</xdr:col>
      <xdr:colOff>61745</xdr:colOff>
      <xdr:row>86</xdr:row>
      <xdr:rowOff>190499</xdr:rowOff>
    </xdr:from>
    <xdr:to>
      <xdr:col>37</xdr:col>
      <xdr:colOff>87263</xdr:colOff>
      <xdr:row>104</xdr:row>
      <xdr:rowOff>28331</xdr:rowOff>
    </xdr:to>
    <xdr:graphicFrame macro="">
      <xdr:nvGraphicFramePr>
        <xdr:cNvPr id="9" name="Grafico 2">
          <a:extLst>
            <a:ext uri="{FF2B5EF4-FFF2-40B4-BE49-F238E27FC236}">
              <a16:creationId xmlns:a16="http://schemas.microsoft.com/office/drawing/2014/main" id="{29D06F65-7674-4334-A32C-228C0C1B5C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51</xdr:col>
      <xdr:colOff>245868</xdr:colOff>
      <xdr:row>92</xdr:row>
      <xdr:rowOff>112059</xdr:rowOff>
    </xdr:from>
    <xdr:to>
      <xdr:col>59</xdr:col>
      <xdr:colOff>219592</xdr:colOff>
      <xdr:row>106</xdr:row>
      <xdr:rowOff>12810</xdr:rowOff>
    </xdr:to>
    <xdr:graphicFrame macro="">
      <xdr:nvGraphicFramePr>
        <xdr:cNvPr id="10" name="Chart 9">
          <a:extLst>
            <a:ext uri="{FF2B5EF4-FFF2-40B4-BE49-F238E27FC236}">
              <a16:creationId xmlns:a16="http://schemas.microsoft.com/office/drawing/2014/main" id="{9907CE07-A0BF-F763-6D88-5F328AF4FB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43</xdr:col>
      <xdr:colOff>145678</xdr:colOff>
      <xdr:row>123</xdr:row>
      <xdr:rowOff>66261</xdr:rowOff>
    </xdr:from>
    <xdr:to>
      <xdr:col>49</xdr:col>
      <xdr:colOff>54428</xdr:colOff>
      <xdr:row>134</xdr:row>
      <xdr:rowOff>136072</xdr:rowOff>
    </xdr:to>
    <xdr:graphicFrame macro="">
      <xdr:nvGraphicFramePr>
        <xdr:cNvPr id="15" name="Chart 14">
          <a:extLst>
            <a:ext uri="{FF2B5EF4-FFF2-40B4-BE49-F238E27FC236}">
              <a16:creationId xmlns:a16="http://schemas.microsoft.com/office/drawing/2014/main" id="{0A510360-D85D-495C-89FA-43D8BA26AF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xdr:from>
      <xdr:col>23</xdr:col>
      <xdr:colOff>526277</xdr:colOff>
      <xdr:row>165</xdr:row>
      <xdr:rowOff>178413</xdr:rowOff>
    </xdr:from>
    <xdr:to>
      <xdr:col>27</xdr:col>
      <xdr:colOff>519473</xdr:colOff>
      <xdr:row>180</xdr:row>
      <xdr:rowOff>64113</xdr:rowOff>
    </xdr:to>
    <xdr:graphicFrame macro="">
      <xdr:nvGraphicFramePr>
        <xdr:cNvPr id="23" name="Chart 22">
          <a:extLst>
            <a:ext uri="{FF2B5EF4-FFF2-40B4-BE49-F238E27FC236}">
              <a16:creationId xmlns:a16="http://schemas.microsoft.com/office/drawing/2014/main" id="{EE2A412E-6EBB-A6CE-9C34-6949A3FB88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twoCellAnchor>
    <xdr:from>
      <xdr:col>10</xdr:col>
      <xdr:colOff>0</xdr:colOff>
      <xdr:row>856</xdr:row>
      <xdr:rowOff>0</xdr:rowOff>
    </xdr:from>
    <xdr:to>
      <xdr:col>15</xdr:col>
      <xdr:colOff>413279</xdr:colOff>
      <xdr:row>871</xdr:row>
      <xdr:rowOff>53788</xdr:rowOff>
    </xdr:to>
    <xdr:graphicFrame macro="">
      <xdr:nvGraphicFramePr>
        <xdr:cNvPr id="30" name="Grafico 18">
          <a:extLst>
            <a:ext uri="{FF2B5EF4-FFF2-40B4-BE49-F238E27FC236}">
              <a16:creationId xmlns:a16="http://schemas.microsoft.com/office/drawing/2014/main" id="{95CCC175-1001-434B-910E-5740640537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
        </a:graphicData>
      </a:graphic>
    </xdr:graphicFrame>
    <xdr:clientData/>
  </xdr:twoCellAnchor>
  <xdr:twoCellAnchor>
    <xdr:from>
      <xdr:col>24</xdr:col>
      <xdr:colOff>376779</xdr:colOff>
      <xdr:row>884</xdr:row>
      <xdr:rowOff>136907</xdr:rowOff>
    </xdr:from>
    <xdr:to>
      <xdr:col>35</xdr:col>
      <xdr:colOff>362102</xdr:colOff>
      <xdr:row>901</xdr:row>
      <xdr:rowOff>158707</xdr:rowOff>
    </xdr:to>
    <xdr:graphicFrame macro="">
      <xdr:nvGraphicFramePr>
        <xdr:cNvPr id="31" name="Grafico 19">
          <a:extLst>
            <a:ext uri="{FF2B5EF4-FFF2-40B4-BE49-F238E27FC236}">
              <a16:creationId xmlns:a16="http://schemas.microsoft.com/office/drawing/2014/main" id="{1BCABCFA-06AC-44E3-A58F-B7C2C05BAD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9"/>
        </a:graphicData>
      </a:graphic>
    </xdr:graphicFrame>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EDA159-CB0C-4BAE-B7AA-53EDE1AD3C21}">
  <dimension ref="A1:AY1036"/>
  <sheetViews>
    <sheetView showGridLines="0" tabSelected="1" zoomScaleNormal="100" workbookViewId="0"/>
  </sheetViews>
  <sheetFormatPr defaultColWidth="11.42578125" defaultRowHeight="15" x14ac:dyDescent="0.25"/>
  <cols>
    <col min="1" max="1" width="47.28515625" customWidth="1"/>
    <col min="2" max="2" width="27.85546875" style="1" customWidth="1"/>
    <col min="3" max="3" width="13.7109375" style="1" bestFit="1" customWidth="1"/>
    <col min="4" max="5" width="12" style="1" customWidth="1"/>
    <col min="6" max="6" width="15.42578125" style="1" customWidth="1"/>
    <col min="7" max="7" width="15.85546875" style="1" customWidth="1"/>
    <col min="8" max="8" width="11.28515625" style="1" customWidth="1"/>
    <col min="9" max="9" width="13.140625" style="1" customWidth="1"/>
    <col min="10" max="10" width="9.85546875" style="1" customWidth="1"/>
    <col min="11" max="11" width="11.28515625" style="1" customWidth="1"/>
    <col min="12" max="12" width="13.140625" style="1" customWidth="1"/>
    <col min="13" max="13" width="20.42578125" style="1" customWidth="1"/>
    <col min="14" max="15" width="11.42578125" style="1"/>
    <col min="16" max="16" width="12.140625" style="1" bestFit="1" customWidth="1"/>
    <col min="17" max="16384" width="11.42578125" style="1"/>
  </cols>
  <sheetData>
    <row r="1" spans="2:15" x14ac:dyDescent="0.25">
      <c r="B1" s="192" t="s">
        <v>445</v>
      </c>
      <c r="C1" s="18" t="s">
        <v>429</v>
      </c>
      <c r="D1" s="193" t="s">
        <v>147</v>
      </c>
      <c r="H1" s="1" t="s">
        <v>444</v>
      </c>
    </row>
    <row r="2" spans="2:15" x14ac:dyDescent="0.25">
      <c r="B2" s="158" t="s">
        <v>443</v>
      </c>
      <c r="C2" s="158">
        <v>70</v>
      </c>
      <c r="D2" s="194">
        <v>4.40251572327044E-2</v>
      </c>
      <c r="H2" s="1">
        <v>1591</v>
      </c>
      <c r="J2" s="195"/>
      <c r="K2" s="195"/>
      <c r="L2" s="195"/>
      <c r="M2" s="195"/>
      <c r="N2" s="195"/>
      <c r="O2" s="195"/>
    </row>
    <row r="3" spans="2:15" x14ac:dyDescent="0.25">
      <c r="B3" s="158" t="s">
        <v>442</v>
      </c>
      <c r="C3" s="158">
        <v>170</v>
      </c>
      <c r="D3" s="194">
        <v>0.1069182389937107</v>
      </c>
      <c r="J3" s="195"/>
      <c r="K3" s="195"/>
      <c r="L3" s="195"/>
      <c r="M3" s="195"/>
      <c r="N3" s="195"/>
      <c r="O3" s="195"/>
    </row>
    <row r="4" spans="2:15" x14ac:dyDescent="0.25">
      <c r="B4" s="158" t="s">
        <v>441</v>
      </c>
      <c r="C4" s="158">
        <v>158</v>
      </c>
      <c r="D4" s="194">
        <v>9.9371069182389943E-2</v>
      </c>
      <c r="G4" s="196"/>
      <c r="H4" s="197"/>
      <c r="I4" s="198"/>
      <c r="J4" s="195"/>
      <c r="K4" s="195"/>
      <c r="L4" s="195"/>
      <c r="M4" s="195"/>
      <c r="N4" s="195"/>
      <c r="O4" s="195"/>
    </row>
    <row r="5" spans="2:15" x14ac:dyDescent="0.25">
      <c r="B5" s="158" t="s">
        <v>440</v>
      </c>
      <c r="C5" s="158">
        <v>66</v>
      </c>
      <c r="D5" s="194">
        <v>4.1509433962264149E-2</v>
      </c>
      <c r="G5" s="199"/>
      <c r="H5" s="199"/>
      <c r="I5" s="200"/>
      <c r="J5" s="195"/>
      <c r="K5" s="195"/>
      <c r="L5" s="195"/>
      <c r="M5" s="195"/>
      <c r="N5" s="195"/>
      <c r="O5" s="195"/>
    </row>
    <row r="6" spans="2:15" x14ac:dyDescent="0.25">
      <c r="B6" s="158" t="s">
        <v>439</v>
      </c>
      <c r="C6" s="158">
        <v>122</v>
      </c>
      <c r="D6" s="194">
        <v>7.672955974842767E-2</v>
      </c>
      <c r="G6" s="199"/>
      <c r="H6" s="199"/>
      <c r="I6" s="200"/>
      <c r="J6" s="195"/>
      <c r="K6" s="195"/>
      <c r="L6" s="195"/>
      <c r="M6" s="195"/>
      <c r="N6" s="195"/>
      <c r="O6" s="195"/>
    </row>
    <row r="7" spans="2:15" x14ac:dyDescent="0.25">
      <c r="B7" s="158" t="s">
        <v>438</v>
      </c>
      <c r="C7" s="158">
        <v>164</v>
      </c>
      <c r="D7" s="194">
        <v>0.10314465408805032</v>
      </c>
      <c r="G7" s="199"/>
      <c r="H7" s="199"/>
      <c r="I7" s="200"/>
      <c r="J7" s="195"/>
      <c r="K7" s="195"/>
      <c r="L7" s="195"/>
      <c r="M7" s="195"/>
      <c r="N7" s="195"/>
      <c r="O7" s="195"/>
    </row>
    <row r="8" spans="2:15" x14ac:dyDescent="0.25">
      <c r="B8" s="158" t="s">
        <v>437</v>
      </c>
      <c r="C8" s="158">
        <v>193</v>
      </c>
      <c r="D8" s="194">
        <v>0.12138364779874214</v>
      </c>
      <c r="H8" s="199"/>
      <c r="I8" s="200"/>
      <c r="J8" s="195"/>
      <c r="K8" s="195"/>
      <c r="L8" s="195"/>
      <c r="M8" s="195"/>
      <c r="N8" s="195"/>
      <c r="O8" s="195"/>
    </row>
    <row r="9" spans="2:15" x14ac:dyDescent="0.25">
      <c r="B9" s="158" t="s">
        <v>436</v>
      </c>
      <c r="C9" s="158">
        <v>175</v>
      </c>
      <c r="D9" s="194">
        <v>0.11006289308176101</v>
      </c>
      <c r="H9" s="199"/>
      <c r="I9" s="200"/>
      <c r="J9" s="195"/>
      <c r="K9" s="195"/>
      <c r="L9" s="195"/>
      <c r="M9" s="195"/>
      <c r="N9" s="195"/>
      <c r="O9" s="195"/>
    </row>
    <row r="10" spans="2:15" x14ac:dyDescent="0.25">
      <c r="B10" s="158" t="s">
        <v>435</v>
      </c>
      <c r="C10" s="158">
        <v>124</v>
      </c>
      <c r="D10" s="194">
        <v>7.7987421383647795E-2</v>
      </c>
      <c r="H10" s="199"/>
      <c r="I10" s="200"/>
      <c r="J10" s="195"/>
      <c r="K10" s="195"/>
      <c r="L10" s="195"/>
      <c r="M10" s="195"/>
      <c r="N10" s="195"/>
      <c r="O10" s="195"/>
    </row>
    <row r="11" spans="2:15" x14ac:dyDescent="0.25">
      <c r="B11" s="158" t="s">
        <v>434</v>
      </c>
      <c r="C11" s="158">
        <v>123</v>
      </c>
      <c r="D11" s="194">
        <v>7.7358490566037733E-2</v>
      </c>
      <c r="H11" s="199"/>
      <c r="I11" s="200"/>
      <c r="J11" s="195"/>
      <c r="K11" s="195"/>
      <c r="L11" s="195"/>
      <c r="M11" s="195"/>
    </row>
    <row r="12" spans="2:15" x14ac:dyDescent="0.25">
      <c r="B12" s="158" t="s">
        <v>433</v>
      </c>
      <c r="C12" s="158">
        <v>54</v>
      </c>
      <c r="D12" s="194">
        <v>3.3962264150943396E-2</v>
      </c>
      <c r="H12" s="199"/>
      <c r="I12" s="200"/>
      <c r="J12" s="195"/>
      <c r="K12" s="195"/>
      <c r="L12" s="195"/>
      <c r="M12" s="195"/>
    </row>
    <row r="13" spans="2:15" x14ac:dyDescent="0.25">
      <c r="B13" s="158" t="s">
        <v>432</v>
      </c>
      <c r="C13" s="158">
        <v>70</v>
      </c>
      <c r="D13" s="194">
        <v>4.40251572327044E-2</v>
      </c>
      <c r="H13" s="199"/>
      <c r="I13" s="200"/>
      <c r="J13" s="195"/>
      <c r="K13" s="195"/>
      <c r="L13" s="195"/>
      <c r="M13" s="195"/>
    </row>
    <row r="14" spans="2:15" x14ac:dyDescent="0.25">
      <c r="B14" s="158" t="s">
        <v>431</v>
      </c>
      <c r="C14" s="158">
        <v>101</v>
      </c>
      <c r="D14" s="194">
        <v>6.3522012578616352E-2</v>
      </c>
      <c r="H14" s="199"/>
      <c r="I14" s="200"/>
      <c r="J14" s="195"/>
      <c r="K14" s="195"/>
      <c r="L14" s="195"/>
      <c r="M14" s="195"/>
    </row>
    <row r="15" spans="2:15" x14ac:dyDescent="0.25">
      <c r="B15" s="181" t="s">
        <v>0</v>
      </c>
      <c r="C15" s="158">
        <v>1590</v>
      </c>
      <c r="D15" s="201">
        <v>0.99999999999999989</v>
      </c>
      <c r="H15" s="199"/>
      <c r="I15" s="200"/>
      <c r="J15" s="195"/>
      <c r="K15" s="195"/>
      <c r="L15" s="195"/>
      <c r="M15" s="195"/>
    </row>
    <row r="16" spans="2:15" x14ac:dyDescent="0.25">
      <c r="C16" s="199"/>
      <c r="D16" s="202"/>
      <c r="H16" s="199"/>
      <c r="I16" s="200"/>
      <c r="J16" s="195"/>
      <c r="K16" s="195"/>
      <c r="L16" s="195"/>
      <c r="M16" s="195"/>
    </row>
    <row r="17" spans="2:13" x14ac:dyDescent="0.25">
      <c r="C17" s="199"/>
      <c r="D17" s="202"/>
      <c r="H17" s="199"/>
      <c r="I17" s="200"/>
      <c r="J17" s="195"/>
      <c r="K17" s="195"/>
      <c r="L17" s="195"/>
      <c r="M17" s="195"/>
    </row>
    <row r="18" spans="2:13" x14ac:dyDescent="0.25">
      <c r="B18" s="192" t="s">
        <v>430</v>
      </c>
      <c r="C18" s="18" t="s">
        <v>429</v>
      </c>
      <c r="D18" s="193" t="s">
        <v>147</v>
      </c>
      <c r="E18" s="193" t="s">
        <v>428</v>
      </c>
      <c r="H18" s="199"/>
      <c r="I18" s="200"/>
      <c r="J18" s="195"/>
      <c r="K18" s="195"/>
      <c r="L18" s="195"/>
      <c r="M18" s="195"/>
    </row>
    <row r="19" spans="2:13" x14ac:dyDescent="0.25">
      <c r="B19" s="158" t="s">
        <v>1</v>
      </c>
      <c r="C19" s="158">
        <v>43</v>
      </c>
      <c r="D19" s="194">
        <v>2.7044025157232705E-2</v>
      </c>
      <c r="E19" s="154">
        <v>4.4025157232704407E-2</v>
      </c>
      <c r="H19" s="199"/>
      <c r="I19" s="200"/>
      <c r="J19" s="195"/>
      <c r="K19" s="195"/>
      <c r="L19" s="195"/>
      <c r="M19" s="195"/>
    </row>
    <row r="20" spans="2:13" x14ac:dyDescent="0.25">
      <c r="B20" s="158" t="s">
        <v>15</v>
      </c>
      <c r="C20" s="158">
        <v>27</v>
      </c>
      <c r="D20" s="194">
        <v>1.6981132075471698E-2</v>
      </c>
      <c r="E20" s="154"/>
      <c r="H20" s="199"/>
      <c r="I20" s="200"/>
      <c r="J20" s="195"/>
      <c r="K20" s="195"/>
      <c r="L20" s="195"/>
      <c r="M20" s="195"/>
    </row>
    <row r="21" spans="2:13" x14ac:dyDescent="0.25">
      <c r="B21" s="158" t="s">
        <v>2</v>
      </c>
      <c r="C21" s="158">
        <v>158</v>
      </c>
      <c r="D21" s="194">
        <v>9.9371069182389943E-2</v>
      </c>
      <c r="E21" s="203">
        <v>9.9371069182389943E-2</v>
      </c>
      <c r="H21" s="199"/>
      <c r="I21" s="200"/>
      <c r="J21" s="195"/>
      <c r="K21" s="195"/>
      <c r="L21" s="195"/>
      <c r="M21" s="195"/>
    </row>
    <row r="22" spans="2:13" x14ac:dyDescent="0.25">
      <c r="B22" s="158" t="s">
        <v>20</v>
      </c>
      <c r="C22" s="158">
        <v>88</v>
      </c>
      <c r="D22" s="194">
        <v>5.5345911949685536E-2</v>
      </c>
      <c r="E22" s="203">
        <v>5.5345911949685536E-2</v>
      </c>
      <c r="H22" s="199"/>
      <c r="I22" s="200"/>
      <c r="J22" s="195"/>
      <c r="K22" s="195"/>
      <c r="L22" s="195"/>
      <c r="M22" s="195"/>
    </row>
    <row r="23" spans="2:13" x14ac:dyDescent="0.25">
      <c r="B23" s="158" t="s">
        <v>3</v>
      </c>
      <c r="C23" s="158">
        <v>105</v>
      </c>
      <c r="D23" s="194">
        <v>6.6037735849056603E-2</v>
      </c>
      <c r="E23" s="203">
        <v>6.6037735849056603E-2</v>
      </c>
      <c r="H23" s="199"/>
      <c r="I23" s="200"/>
      <c r="J23" s="195"/>
      <c r="K23" s="195"/>
      <c r="L23" s="195"/>
      <c r="M23" s="195"/>
    </row>
    <row r="24" spans="2:13" x14ac:dyDescent="0.25">
      <c r="B24" s="158" t="s">
        <v>4</v>
      </c>
      <c r="C24" s="158">
        <v>52</v>
      </c>
      <c r="D24" s="194">
        <v>3.270440251572327E-2</v>
      </c>
      <c r="E24" s="154">
        <v>4.40251572327044E-2</v>
      </c>
      <c r="H24" s="199"/>
      <c r="I24" s="200"/>
      <c r="J24" s="195"/>
      <c r="K24" s="195"/>
      <c r="L24" s="195"/>
      <c r="M24" s="195"/>
    </row>
    <row r="25" spans="2:13" x14ac:dyDescent="0.25">
      <c r="B25" s="158" t="s">
        <v>16</v>
      </c>
      <c r="C25" s="158">
        <v>18</v>
      </c>
      <c r="D25" s="194">
        <v>1.1320754716981131E-2</v>
      </c>
      <c r="E25" s="154"/>
      <c r="H25" s="199"/>
      <c r="I25" s="200"/>
      <c r="J25" s="195"/>
      <c r="K25" s="195"/>
      <c r="L25" s="195"/>
      <c r="M25" s="195"/>
    </row>
    <row r="26" spans="2:13" x14ac:dyDescent="0.25">
      <c r="B26" s="158" t="s">
        <v>5</v>
      </c>
      <c r="C26" s="158">
        <v>53</v>
      </c>
      <c r="D26" s="194">
        <v>3.3333333333333333E-2</v>
      </c>
      <c r="E26" s="154">
        <v>5.9119496855345913E-2</v>
      </c>
      <c r="H26" s="199"/>
      <c r="I26" s="200"/>
      <c r="J26" s="195"/>
      <c r="K26" s="195"/>
      <c r="L26" s="195"/>
      <c r="M26" s="195"/>
    </row>
    <row r="27" spans="2:13" x14ac:dyDescent="0.25">
      <c r="B27" s="158" t="s">
        <v>17</v>
      </c>
      <c r="C27" s="158">
        <v>41</v>
      </c>
      <c r="D27" s="194">
        <v>2.578616352201258E-2</v>
      </c>
      <c r="E27" s="154"/>
      <c r="H27" s="199"/>
      <c r="I27" s="200"/>
      <c r="J27" s="195"/>
      <c r="K27" s="195"/>
      <c r="L27" s="195"/>
      <c r="M27" s="195"/>
    </row>
    <row r="28" spans="2:13" x14ac:dyDescent="0.25">
      <c r="B28" s="158" t="s">
        <v>6</v>
      </c>
      <c r="C28" s="158">
        <v>88</v>
      </c>
      <c r="D28" s="194">
        <v>5.5345911949685536E-2</v>
      </c>
      <c r="E28" s="203">
        <v>5.5345911949685536E-2</v>
      </c>
      <c r="H28" s="199"/>
      <c r="I28" s="200"/>
      <c r="J28" s="195"/>
      <c r="K28" s="195"/>
      <c r="L28" s="195"/>
      <c r="M28" s="195"/>
    </row>
    <row r="29" spans="2:13" x14ac:dyDescent="0.25">
      <c r="B29" s="158" t="s">
        <v>7</v>
      </c>
      <c r="C29" s="158">
        <v>87</v>
      </c>
      <c r="D29" s="194">
        <v>5.4716981132075473E-2</v>
      </c>
      <c r="E29" s="203">
        <v>5.4716981132075473E-2</v>
      </c>
      <c r="H29" s="199"/>
      <c r="I29" s="200"/>
      <c r="J29" s="195"/>
      <c r="K29" s="195"/>
      <c r="L29" s="195"/>
      <c r="M29" s="195"/>
    </row>
    <row r="30" spans="2:13" x14ac:dyDescent="0.25">
      <c r="B30" s="158" t="s">
        <v>8</v>
      </c>
      <c r="C30" s="158">
        <v>124</v>
      </c>
      <c r="D30" s="194">
        <v>7.7987421383647795E-2</v>
      </c>
      <c r="E30" s="203">
        <v>7.7987421383647795E-2</v>
      </c>
      <c r="H30" s="199"/>
      <c r="I30" s="200"/>
      <c r="J30" s="195"/>
      <c r="K30" s="195"/>
      <c r="L30" s="195"/>
      <c r="M30" s="195"/>
    </row>
    <row r="31" spans="2:13" x14ac:dyDescent="0.25">
      <c r="B31" s="158" t="s">
        <v>9</v>
      </c>
      <c r="C31" s="158">
        <v>66</v>
      </c>
      <c r="D31" s="194">
        <v>4.1509433962264149E-2</v>
      </c>
      <c r="E31" s="203">
        <v>4.1509433962264149E-2</v>
      </c>
      <c r="H31" s="199"/>
      <c r="I31" s="200"/>
      <c r="J31" s="195"/>
      <c r="K31" s="195"/>
      <c r="L31" s="195"/>
      <c r="M31" s="195"/>
    </row>
    <row r="32" spans="2:13" x14ac:dyDescent="0.25">
      <c r="B32" s="158" t="s">
        <v>10</v>
      </c>
      <c r="C32" s="158">
        <v>38</v>
      </c>
      <c r="D32" s="194">
        <v>2.3899371069182392E-2</v>
      </c>
      <c r="E32" s="154">
        <v>3.3962264150943396E-2</v>
      </c>
      <c r="H32" s="199"/>
      <c r="I32" s="200"/>
      <c r="J32" s="195"/>
      <c r="K32" s="195"/>
      <c r="L32" s="195"/>
      <c r="M32" s="195"/>
    </row>
    <row r="33" spans="2:17" x14ac:dyDescent="0.25">
      <c r="B33" s="158" t="s">
        <v>18</v>
      </c>
      <c r="C33" s="158">
        <v>16</v>
      </c>
      <c r="D33" s="194">
        <v>1.0062893081761006E-2</v>
      </c>
      <c r="E33" s="154"/>
      <c r="H33" s="199"/>
      <c r="I33" s="200"/>
      <c r="J33" s="195"/>
      <c r="K33" s="195"/>
      <c r="L33" s="195"/>
      <c r="M33" s="195"/>
    </row>
    <row r="34" spans="2:17" x14ac:dyDescent="0.25">
      <c r="B34" s="158" t="s">
        <v>11</v>
      </c>
      <c r="C34" s="158">
        <v>101</v>
      </c>
      <c r="D34" s="194">
        <v>6.3522012578616352E-2</v>
      </c>
      <c r="E34" s="203">
        <v>6.3522012578616352E-2</v>
      </c>
      <c r="H34" s="199"/>
      <c r="I34" s="200"/>
      <c r="J34" s="195"/>
      <c r="K34" s="195"/>
      <c r="L34" s="195"/>
      <c r="M34" s="195"/>
    </row>
    <row r="35" spans="2:17" x14ac:dyDescent="0.25">
      <c r="B35" s="158" t="s">
        <v>12</v>
      </c>
      <c r="C35" s="158">
        <v>123</v>
      </c>
      <c r="D35" s="194">
        <v>7.7358490566037733E-2</v>
      </c>
      <c r="E35" s="203">
        <v>7.7358490566037733E-2</v>
      </c>
      <c r="H35" s="199"/>
      <c r="I35" s="200"/>
      <c r="J35" s="195"/>
      <c r="K35" s="195"/>
      <c r="L35" s="195"/>
      <c r="M35" s="195"/>
    </row>
    <row r="36" spans="2:17" x14ac:dyDescent="0.25">
      <c r="B36" s="158" t="s">
        <v>21</v>
      </c>
      <c r="C36" s="158">
        <v>170</v>
      </c>
      <c r="D36" s="194">
        <v>0.1069182389937107</v>
      </c>
      <c r="E36" s="203">
        <v>0.1069182389937107</v>
      </c>
      <c r="H36" s="199"/>
      <c r="I36" s="200"/>
      <c r="J36" s="195"/>
      <c r="K36" s="195"/>
      <c r="L36" s="195"/>
      <c r="M36" s="195"/>
    </row>
    <row r="37" spans="2:17" x14ac:dyDescent="0.25">
      <c r="B37" s="158" t="s">
        <v>13</v>
      </c>
      <c r="C37" s="158">
        <v>122</v>
      </c>
      <c r="D37" s="194">
        <v>7.672955974842767E-2</v>
      </c>
      <c r="E37" s="203">
        <v>7.672955974842767E-2</v>
      </c>
      <c r="H37" s="199"/>
      <c r="I37" s="200"/>
      <c r="J37" s="195"/>
      <c r="K37" s="195"/>
      <c r="L37" s="195"/>
      <c r="M37" s="195"/>
    </row>
    <row r="38" spans="2:17" x14ac:dyDescent="0.25">
      <c r="B38" s="158" t="s">
        <v>14</v>
      </c>
      <c r="C38" s="158">
        <v>60</v>
      </c>
      <c r="D38" s="194">
        <v>3.7735849056603772E-2</v>
      </c>
      <c r="E38" s="154">
        <v>4.40251572327044E-2</v>
      </c>
      <c r="H38" s="199"/>
      <c r="I38" s="200"/>
      <c r="J38" s="195"/>
      <c r="K38" s="195"/>
      <c r="L38" s="195"/>
      <c r="M38" s="195"/>
    </row>
    <row r="39" spans="2:17" x14ac:dyDescent="0.25">
      <c r="B39" s="158" t="s">
        <v>19</v>
      </c>
      <c r="C39" s="158">
        <v>10</v>
      </c>
      <c r="D39" s="194">
        <v>6.2893081761006293E-3</v>
      </c>
      <c r="E39" s="154"/>
      <c r="H39" s="199"/>
      <c r="I39" s="200"/>
      <c r="J39" s="195"/>
      <c r="K39" s="195"/>
      <c r="L39" s="195"/>
      <c r="M39" s="195"/>
    </row>
    <row r="40" spans="2:17" x14ac:dyDescent="0.25">
      <c r="B40" s="181" t="s">
        <v>0</v>
      </c>
      <c r="C40" s="158">
        <v>1590</v>
      </c>
      <c r="D40" s="201">
        <v>0.99999999999999989</v>
      </c>
      <c r="E40" s="204">
        <v>0.99999999999999989</v>
      </c>
      <c r="H40" s="199"/>
      <c r="I40" s="200"/>
      <c r="J40" s="195"/>
      <c r="K40" s="195"/>
      <c r="L40" s="195"/>
      <c r="M40" s="195"/>
    </row>
    <row r="41" spans="2:17" x14ac:dyDescent="0.25">
      <c r="C41" s="199"/>
      <c r="D41" s="202"/>
      <c r="H41" s="199"/>
      <c r="I41" s="200"/>
      <c r="J41" s="195"/>
      <c r="K41" s="195"/>
      <c r="L41" s="195"/>
      <c r="M41" s="195"/>
    </row>
    <row r="42" spans="2:17" x14ac:dyDescent="0.25">
      <c r="C42" s="199"/>
      <c r="D42" s="202"/>
      <c r="H42" s="199"/>
      <c r="I42" s="200"/>
      <c r="J42" s="195"/>
      <c r="K42" s="195"/>
      <c r="L42" s="195"/>
      <c r="M42" s="195"/>
    </row>
    <row r="43" spans="2:17" x14ac:dyDescent="0.25">
      <c r="C43" s="199"/>
      <c r="D43" s="202"/>
      <c r="H43" s="199"/>
      <c r="I43" s="195"/>
      <c r="J43" s="195"/>
      <c r="K43" s="195"/>
      <c r="L43" s="195"/>
      <c r="M43" s="195"/>
    </row>
    <row r="44" spans="2:17" x14ac:dyDescent="0.25">
      <c r="B44" s="192" t="s">
        <v>427</v>
      </c>
      <c r="C44" s="18" t="s">
        <v>148</v>
      </c>
      <c r="D44" s="193" t="s">
        <v>147</v>
      </c>
      <c r="F44" s="196"/>
      <c r="G44" s="205"/>
      <c r="H44" s="205"/>
      <c r="I44" s="205"/>
      <c r="J44" s="195"/>
      <c r="K44" s="206"/>
      <c r="L44" s="206"/>
      <c r="M44" s="195"/>
    </row>
    <row r="45" spans="2:17" x14ac:dyDescent="0.25">
      <c r="B45" s="181" t="s">
        <v>426</v>
      </c>
      <c r="C45" s="158">
        <v>245</v>
      </c>
      <c r="D45" s="194">
        <v>0.1540880503144654</v>
      </c>
      <c r="F45" s="183"/>
      <c r="G45" s="176"/>
      <c r="H45" s="207"/>
      <c r="I45" s="184"/>
      <c r="J45" s="195"/>
      <c r="K45" s="206"/>
      <c r="L45" s="208"/>
      <c r="M45" s="195"/>
      <c r="P45" s="209"/>
      <c r="Q45" s="209"/>
    </row>
    <row r="46" spans="2:17" x14ac:dyDescent="0.25">
      <c r="B46" s="181" t="s">
        <v>425</v>
      </c>
      <c r="C46" s="158">
        <v>912</v>
      </c>
      <c r="D46" s="194">
        <v>0.57358490566037734</v>
      </c>
      <c r="F46" s="183"/>
      <c r="G46" s="176"/>
      <c r="H46" s="207"/>
      <c r="I46" s="210"/>
      <c r="J46" s="195"/>
      <c r="K46" s="206"/>
      <c r="L46" s="208"/>
      <c r="M46" s="195"/>
    </row>
    <row r="47" spans="2:17" x14ac:dyDescent="0.25">
      <c r="B47" s="181" t="s">
        <v>424</v>
      </c>
      <c r="C47" s="156">
        <v>433</v>
      </c>
      <c r="D47" s="194">
        <v>0.27232704402515723</v>
      </c>
      <c r="F47" s="183"/>
      <c r="G47" s="170"/>
      <c r="H47" s="182"/>
      <c r="I47" s="210"/>
      <c r="J47" s="195"/>
      <c r="K47" s="206"/>
      <c r="L47" s="208"/>
      <c r="M47" s="195"/>
    </row>
    <row r="48" spans="2:17" x14ac:dyDescent="0.25">
      <c r="B48" s="181" t="s">
        <v>0</v>
      </c>
      <c r="C48" s="156">
        <v>1590</v>
      </c>
      <c r="D48" s="174">
        <v>1</v>
      </c>
      <c r="I48" s="199"/>
      <c r="J48" s="195"/>
      <c r="K48" s="206"/>
      <c r="L48" s="208"/>
      <c r="M48" s="195" t="s">
        <v>490</v>
      </c>
    </row>
    <row r="49" spans="1:17" x14ac:dyDescent="0.25">
      <c r="I49" s="199"/>
      <c r="J49" s="195"/>
      <c r="K49" s="206"/>
      <c r="L49" s="208"/>
      <c r="M49" s="195" t="s">
        <v>492</v>
      </c>
      <c r="N49" s="221">
        <v>34.18490566037736</v>
      </c>
    </row>
    <row r="50" spans="1:17" x14ac:dyDescent="0.25">
      <c r="B50" s="211" t="s">
        <v>423</v>
      </c>
      <c r="C50" s="18" t="s">
        <v>148</v>
      </c>
      <c r="D50" s="193" t="s">
        <v>147</v>
      </c>
      <c r="H50" s="212"/>
      <c r="I50" s="195"/>
      <c r="J50" s="195"/>
      <c r="K50" s="206"/>
      <c r="L50" s="208"/>
      <c r="M50" s="195" t="s">
        <v>491</v>
      </c>
      <c r="N50" s="221">
        <v>31.159748427672955</v>
      </c>
      <c r="P50" s="213"/>
    </row>
    <row r="51" spans="1:17" x14ac:dyDescent="0.25">
      <c r="B51" s="156" t="s">
        <v>422</v>
      </c>
      <c r="C51" s="156">
        <v>1554</v>
      </c>
      <c r="D51" s="194">
        <v>0.97735849056603774</v>
      </c>
      <c r="H51" s="199"/>
      <c r="I51" s="195"/>
      <c r="J51" s="195"/>
      <c r="M51" s="195" t="s">
        <v>493</v>
      </c>
      <c r="N51" s="221">
        <v>19.218867924528301</v>
      </c>
    </row>
    <row r="52" spans="1:17" x14ac:dyDescent="0.25">
      <c r="B52" s="156" t="s">
        <v>421</v>
      </c>
      <c r="C52" s="156">
        <v>36</v>
      </c>
      <c r="D52" s="194">
        <v>2.2641509433962263E-2</v>
      </c>
      <c r="H52" s="199"/>
      <c r="I52" s="212"/>
      <c r="J52" s="195"/>
      <c r="K52" s="195"/>
      <c r="L52" s="195"/>
      <c r="M52" s="195" t="s">
        <v>494</v>
      </c>
      <c r="N52" s="221">
        <v>15.436477987421384</v>
      </c>
    </row>
    <row r="53" spans="1:17" x14ac:dyDescent="0.25">
      <c r="B53" s="156" t="s">
        <v>0</v>
      </c>
      <c r="C53" s="156">
        <v>1590</v>
      </c>
      <c r="D53" s="174">
        <v>1</v>
      </c>
      <c r="H53" s="199"/>
      <c r="I53" s="212"/>
      <c r="J53" s="195"/>
      <c r="K53" s="195"/>
      <c r="L53" s="195"/>
      <c r="M53" s="195"/>
      <c r="N53" s="214"/>
    </row>
    <row r="54" spans="1:17" x14ac:dyDescent="0.25">
      <c r="D54" s="215"/>
      <c r="H54" s="199"/>
      <c r="I54" s="212"/>
      <c r="J54" s="195"/>
      <c r="K54" s="195"/>
      <c r="L54" s="195"/>
      <c r="M54" s="195"/>
      <c r="N54" s="216"/>
    </row>
    <row r="55" spans="1:17" x14ac:dyDescent="0.25">
      <c r="D55" s="215"/>
      <c r="H55" s="199"/>
      <c r="I55" s="212"/>
      <c r="J55" s="195"/>
      <c r="K55" s="195"/>
      <c r="L55" s="195"/>
      <c r="M55" s="195"/>
      <c r="N55" s="217"/>
    </row>
    <row r="56" spans="1:17" x14ac:dyDescent="0.25">
      <c r="H56" s="199"/>
      <c r="I56" s="212"/>
      <c r="J56" s="195"/>
      <c r="K56" s="195"/>
      <c r="L56" s="195"/>
      <c r="M56" s="195"/>
      <c r="N56" s="218"/>
    </row>
    <row r="57" spans="1:17" x14ac:dyDescent="0.25">
      <c r="A57" t="s">
        <v>419</v>
      </c>
      <c r="B57" s="219" t="s">
        <v>420</v>
      </c>
      <c r="C57" s="18" t="s">
        <v>419</v>
      </c>
      <c r="D57" s="18" t="s">
        <v>418</v>
      </c>
      <c r="E57" s="18" t="s">
        <v>417</v>
      </c>
      <c r="F57" s="18" t="s">
        <v>416</v>
      </c>
      <c r="H57" s="199"/>
      <c r="M57" s="195"/>
    </row>
    <row r="58" spans="1:17" x14ac:dyDescent="0.25">
      <c r="A58" t="s">
        <v>418</v>
      </c>
      <c r="B58" s="220">
        <v>0</v>
      </c>
      <c r="C58" s="164">
        <v>652</v>
      </c>
      <c r="D58" s="164">
        <v>716</v>
      </c>
      <c r="E58" s="164">
        <v>610</v>
      </c>
      <c r="F58" s="164">
        <v>1047</v>
      </c>
      <c r="G58" s="221"/>
      <c r="H58" s="199"/>
      <c r="M58" s="195"/>
    </row>
    <row r="59" spans="1:17" x14ac:dyDescent="0.25">
      <c r="A59" t="s">
        <v>417</v>
      </c>
      <c r="B59" s="158" t="s">
        <v>415</v>
      </c>
      <c r="C59" s="164">
        <v>119</v>
      </c>
      <c r="D59" s="164">
        <v>178</v>
      </c>
      <c r="E59" s="164">
        <v>138</v>
      </c>
      <c r="F59" s="164">
        <v>122</v>
      </c>
      <c r="G59" s="218"/>
      <c r="H59" s="218"/>
      <c r="I59" s="218"/>
      <c r="J59" s="218"/>
      <c r="M59" s="218"/>
      <c r="N59" s="195"/>
    </row>
    <row r="60" spans="1:17" x14ac:dyDescent="0.25">
      <c r="A60" t="s">
        <v>416</v>
      </c>
      <c r="B60" s="158" t="s">
        <v>414</v>
      </c>
      <c r="C60" s="164">
        <v>104</v>
      </c>
      <c r="D60" s="164">
        <v>163</v>
      </c>
      <c r="E60" s="164">
        <v>110</v>
      </c>
      <c r="F60" s="164">
        <v>85</v>
      </c>
      <c r="G60" s="218"/>
      <c r="M60" s="218"/>
      <c r="N60" s="222"/>
      <c r="O60" s="222"/>
      <c r="P60" s="222"/>
      <c r="Q60" s="222"/>
    </row>
    <row r="61" spans="1:17" x14ac:dyDescent="0.25">
      <c r="B61" s="158" t="s">
        <v>413</v>
      </c>
      <c r="C61" s="164">
        <v>136</v>
      </c>
      <c r="D61" s="164">
        <v>175</v>
      </c>
      <c r="E61" s="164">
        <v>111</v>
      </c>
      <c r="F61" s="164">
        <v>90</v>
      </c>
      <c r="G61" s="218"/>
      <c r="H61" s="218"/>
      <c r="M61" s="218"/>
      <c r="N61" s="222"/>
      <c r="O61" s="222"/>
      <c r="P61" s="222"/>
      <c r="Q61" s="222"/>
    </row>
    <row r="62" spans="1:17" x14ac:dyDescent="0.25">
      <c r="B62" s="158" t="s">
        <v>412</v>
      </c>
      <c r="C62" s="164">
        <v>71</v>
      </c>
      <c r="D62" s="164">
        <v>96</v>
      </c>
      <c r="E62" s="164">
        <v>59</v>
      </c>
      <c r="F62" s="164">
        <v>30</v>
      </c>
      <c r="G62" s="218"/>
      <c r="H62" s="218"/>
      <c r="M62" s="218"/>
      <c r="N62" s="222"/>
      <c r="O62" s="222"/>
      <c r="P62" s="222"/>
      <c r="Q62" s="222"/>
    </row>
    <row r="63" spans="1:17" x14ac:dyDescent="0.25">
      <c r="B63" s="158" t="s">
        <v>411</v>
      </c>
      <c r="C63" s="164">
        <v>111</v>
      </c>
      <c r="D63" s="164">
        <v>126</v>
      </c>
      <c r="E63" s="164">
        <v>103</v>
      </c>
      <c r="F63" s="164">
        <v>37</v>
      </c>
      <c r="G63" s="218"/>
      <c r="H63" s="218"/>
      <c r="M63" s="218"/>
      <c r="N63" s="222"/>
      <c r="O63" s="222"/>
      <c r="P63" s="222"/>
      <c r="Q63" s="222"/>
    </row>
    <row r="64" spans="1:17" x14ac:dyDescent="0.25">
      <c r="B64" s="158" t="s">
        <v>410</v>
      </c>
      <c r="C64" s="164">
        <v>45</v>
      </c>
      <c r="D64" s="164">
        <v>23</v>
      </c>
      <c r="E64" s="164">
        <v>39</v>
      </c>
      <c r="F64" s="164">
        <v>9</v>
      </c>
      <c r="G64" s="218"/>
      <c r="H64" s="218"/>
      <c r="M64" s="218"/>
      <c r="N64" s="222"/>
      <c r="O64" s="222"/>
      <c r="P64" s="222"/>
      <c r="Q64" s="222"/>
    </row>
    <row r="65" spans="1:49" x14ac:dyDescent="0.25">
      <c r="B65" s="158" t="s">
        <v>409</v>
      </c>
      <c r="C65" s="164">
        <v>36</v>
      </c>
      <c r="D65" s="164">
        <v>26</v>
      </c>
      <c r="E65" s="164">
        <v>51</v>
      </c>
      <c r="F65" s="164">
        <v>9</v>
      </c>
      <c r="G65" s="218"/>
      <c r="H65" s="218"/>
      <c r="M65" s="218"/>
      <c r="N65" s="222"/>
      <c r="O65" s="222"/>
      <c r="P65" s="222"/>
      <c r="Q65" s="222"/>
    </row>
    <row r="66" spans="1:49" x14ac:dyDescent="0.25">
      <c r="B66" s="158" t="s">
        <v>408</v>
      </c>
      <c r="C66" s="164">
        <v>72</v>
      </c>
      <c r="D66" s="164">
        <v>22</v>
      </c>
      <c r="E66" s="164">
        <v>70</v>
      </c>
      <c r="F66" s="164">
        <v>20</v>
      </c>
      <c r="G66" s="218"/>
      <c r="H66" s="218"/>
      <c r="M66" s="218"/>
      <c r="N66" s="222"/>
      <c r="O66" s="222"/>
      <c r="P66" s="222"/>
      <c r="Q66" s="222"/>
    </row>
    <row r="67" spans="1:49" x14ac:dyDescent="0.25">
      <c r="B67" s="158" t="s">
        <v>407</v>
      </c>
      <c r="C67" s="164">
        <v>56</v>
      </c>
      <c r="D67" s="164">
        <v>15</v>
      </c>
      <c r="E67" s="164">
        <v>37</v>
      </c>
      <c r="F67" s="164">
        <v>23</v>
      </c>
      <c r="G67" s="218"/>
      <c r="H67" s="218"/>
      <c r="M67" s="218"/>
      <c r="N67" s="222"/>
      <c r="O67" s="222"/>
      <c r="P67" s="222"/>
      <c r="Q67" s="222"/>
    </row>
    <row r="68" spans="1:49" x14ac:dyDescent="0.25">
      <c r="B68" s="156" t="s">
        <v>406</v>
      </c>
      <c r="C68" s="164">
        <v>188</v>
      </c>
      <c r="D68" s="164">
        <v>50</v>
      </c>
      <c r="E68" s="164">
        <v>262</v>
      </c>
      <c r="F68" s="164">
        <v>118</v>
      </c>
      <c r="G68" s="218"/>
      <c r="H68" s="218"/>
      <c r="M68" s="218"/>
      <c r="N68" s="222"/>
      <c r="O68" s="222"/>
      <c r="P68" s="222"/>
      <c r="Q68" s="222"/>
    </row>
    <row r="69" spans="1:49" x14ac:dyDescent="0.25">
      <c r="B69" s="156" t="s">
        <v>0</v>
      </c>
      <c r="C69" s="164">
        <v>1590</v>
      </c>
      <c r="D69" s="164">
        <v>1590</v>
      </c>
      <c r="E69" s="164">
        <v>1590</v>
      </c>
      <c r="F69" s="164">
        <v>1590</v>
      </c>
      <c r="G69" s="195"/>
      <c r="H69" s="195"/>
      <c r="I69" s="222"/>
      <c r="J69" s="222"/>
      <c r="K69" s="222"/>
      <c r="L69" s="222"/>
      <c r="M69" s="195"/>
    </row>
    <row r="70" spans="1:49" x14ac:dyDescent="0.25">
      <c r="B70" s="223" t="s">
        <v>22</v>
      </c>
      <c r="C70" s="224">
        <v>31.159748427672955</v>
      </c>
      <c r="D70" s="224">
        <v>19.218867924528301</v>
      </c>
      <c r="E70" s="224">
        <v>34.18490566037736</v>
      </c>
      <c r="F70" s="224">
        <v>15.436477987421384</v>
      </c>
      <c r="G70" s="195"/>
      <c r="H70" s="195"/>
      <c r="I70" s="222"/>
      <c r="J70" s="222"/>
      <c r="K70" s="222"/>
      <c r="L70" s="222"/>
      <c r="M70" s="195"/>
    </row>
    <row r="71" spans="1:49" x14ac:dyDescent="0.25">
      <c r="B71" s="223" t="s">
        <v>300</v>
      </c>
      <c r="C71" s="225">
        <v>20</v>
      </c>
      <c r="D71" s="225">
        <v>10</v>
      </c>
      <c r="E71" s="225">
        <v>20</v>
      </c>
      <c r="F71" s="225">
        <v>0</v>
      </c>
      <c r="G71" s="195"/>
      <c r="H71" s="195"/>
      <c r="I71" s="195"/>
      <c r="J71" s="195"/>
      <c r="K71" s="195"/>
      <c r="L71" s="195"/>
      <c r="M71" s="195"/>
    </row>
    <row r="72" spans="1:49" x14ac:dyDescent="0.25">
      <c r="B72" s="223" t="s">
        <v>23</v>
      </c>
      <c r="C72" s="225">
        <v>36.199359053842116</v>
      </c>
      <c r="D72" s="225">
        <v>25.540129136834008</v>
      </c>
      <c r="E72" s="225">
        <v>38.318936141884812</v>
      </c>
      <c r="F72" s="225">
        <v>29.913353836454924</v>
      </c>
      <c r="G72" s="195"/>
      <c r="H72" s="195"/>
      <c r="I72" s="195"/>
      <c r="J72" s="195"/>
      <c r="K72" s="195"/>
      <c r="L72" s="195"/>
      <c r="M72" s="195"/>
    </row>
    <row r="73" spans="1:49" x14ac:dyDescent="0.25">
      <c r="B73" s="156" t="s">
        <v>24</v>
      </c>
      <c r="C73" s="155">
        <v>1.1617346378089974</v>
      </c>
      <c r="D73" s="155">
        <v>1.3289091343532324</v>
      </c>
      <c r="E73" s="155">
        <v>1.1209314579533585</v>
      </c>
      <c r="F73" s="155">
        <v>1.9378354220975933</v>
      </c>
      <c r="G73" s="195"/>
      <c r="H73" s="195"/>
      <c r="I73" s="195"/>
      <c r="J73" s="195"/>
      <c r="K73" s="195"/>
      <c r="L73" s="195"/>
      <c r="M73" s="195"/>
    </row>
    <row r="74" spans="1:49" x14ac:dyDescent="0.25">
      <c r="C74" s="221"/>
      <c r="D74" s="221"/>
      <c r="E74" s="221"/>
      <c r="F74" s="221"/>
      <c r="G74" s="195"/>
      <c r="H74" s="195"/>
      <c r="I74" s="195"/>
      <c r="J74" s="195"/>
      <c r="K74" s="195"/>
      <c r="L74" s="195"/>
      <c r="M74" s="195"/>
    </row>
    <row r="75" spans="1:49" x14ac:dyDescent="0.25">
      <c r="B75" s="219" t="s">
        <v>405</v>
      </c>
      <c r="C75" s="18" t="s">
        <v>148</v>
      </c>
      <c r="D75" s="193" t="s">
        <v>147</v>
      </c>
      <c r="E75" s="198">
        <v>100</v>
      </c>
      <c r="F75" s="49" t="s">
        <v>1</v>
      </c>
      <c r="G75" s="49" t="s">
        <v>2</v>
      </c>
      <c r="H75" s="49" t="s">
        <v>20</v>
      </c>
      <c r="I75" s="49" t="s">
        <v>3</v>
      </c>
      <c r="J75" s="49" t="s">
        <v>4</v>
      </c>
      <c r="K75" s="49" t="s">
        <v>5</v>
      </c>
      <c r="L75" s="49" t="s">
        <v>6</v>
      </c>
      <c r="M75" s="49" t="s">
        <v>7</v>
      </c>
      <c r="N75" s="49" t="s">
        <v>8</v>
      </c>
      <c r="O75" s="49" t="s">
        <v>9</v>
      </c>
      <c r="P75" s="49" t="s">
        <v>10</v>
      </c>
      <c r="Q75" s="49" t="s">
        <v>11</v>
      </c>
      <c r="R75" s="49" t="s">
        <v>12</v>
      </c>
      <c r="S75" s="49" t="s">
        <v>21</v>
      </c>
      <c r="T75" s="49" t="s">
        <v>13</v>
      </c>
      <c r="U75" s="49" t="s">
        <v>14</v>
      </c>
      <c r="V75" s="49" t="s">
        <v>15</v>
      </c>
      <c r="W75" s="49" t="s">
        <v>16</v>
      </c>
      <c r="X75" s="49" t="s">
        <v>17</v>
      </c>
      <c r="Y75" s="49" t="s">
        <v>18</v>
      </c>
      <c r="Z75" s="49" t="s">
        <v>19</v>
      </c>
      <c r="AC75" s="49" t="s">
        <v>1</v>
      </c>
      <c r="AD75" s="49" t="s">
        <v>2</v>
      </c>
      <c r="AE75" s="49" t="s">
        <v>20</v>
      </c>
      <c r="AF75" s="49" t="s">
        <v>3</v>
      </c>
      <c r="AG75" s="49" t="s">
        <v>4</v>
      </c>
      <c r="AH75" s="49" t="s">
        <v>5</v>
      </c>
      <c r="AI75" s="49" t="s">
        <v>6</v>
      </c>
      <c r="AJ75" s="49" t="s">
        <v>7</v>
      </c>
      <c r="AK75" s="49" t="s">
        <v>8</v>
      </c>
      <c r="AL75" s="49" t="s">
        <v>9</v>
      </c>
      <c r="AM75" s="49" t="s">
        <v>10</v>
      </c>
      <c r="AN75" s="49" t="s">
        <v>11</v>
      </c>
      <c r="AO75" s="49" t="s">
        <v>12</v>
      </c>
      <c r="AP75" s="49" t="s">
        <v>21</v>
      </c>
      <c r="AQ75" s="49" t="s">
        <v>13</v>
      </c>
      <c r="AR75" s="49" t="s">
        <v>14</v>
      </c>
      <c r="AS75" s="49" t="s">
        <v>15</v>
      </c>
      <c r="AT75" s="49" t="s">
        <v>16</v>
      </c>
      <c r="AU75" s="49" t="s">
        <v>17</v>
      </c>
      <c r="AV75" s="49" t="s">
        <v>18</v>
      </c>
      <c r="AW75" s="49" t="s">
        <v>19</v>
      </c>
    </row>
    <row r="76" spans="1:49" ht="12.75" x14ac:dyDescent="0.2">
      <c r="A76" s="195" t="s">
        <v>487</v>
      </c>
      <c r="B76" s="181" t="s">
        <v>404</v>
      </c>
      <c r="C76" s="164">
        <v>490</v>
      </c>
      <c r="D76" s="194">
        <v>0.3081761006289308</v>
      </c>
      <c r="E76" s="286">
        <v>0.3081761006289308</v>
      </c>
      <c r="F76" s="223">
        <v>17</v>
      </c>
      <c r="G76" s="223">
        <v>38</v>
      </c>
      <c r="H76" s="223">
        <v>43</v>
      </c>
      <c r="I76" s="223">
        <v>26</v>
      </c>
      <c r="J76" s="223">
        <v>19</v>
      </c>
      <c r="K76" s="223">
        <v>16</v>
      </c>
      <c r="L76" s="223">
        <v>41</v>
      </c>
      <c r="M76" s="223">
        <v>42</v>
      </c>
      <c r="N76" s="223">
        <v>34</v>
      </c>
      <c r="O76" s="223">
        <v>15</v>
      </c>
      <c r="P76" s="223">
        <v>11</v>
      </c>
      <c r="Q76" s="223">
        <v>28</v>
      </c>
      <c r="R76" s="223">
        <v>22</v>
      </c>
      <c r="S76" s="223">
        <v>36</v>
      </c>
      <c r="T76" s="223">
        <v>50</v>
      </c>
      <c r="U76" s="223">
        <v>14</v>
      </c>
      <c r="V76" s="223">
        <v>8</v>
      </c>
      <c r="W76" s="223">
        <v>8</v>
      </c>
      <c r="X76" s="223">
        <v>16</v>
      </c>
      <c r="Y76" s="223">
        <v>4</v>
      </c>
      <c r="Z76" s="223">
        <v>2</v>
      </c>
      <c r="AB76" s="181" t="s">
        <v>404</v>
      </c>
      <c r="AC76" s="226">
        <v>0.39534883720930231</v>
      </c>
      <c r="AD76" s="226">
        <v>0.24050632911392406</v>
      </c>
      <c r="AE76" s="226">
        <v>0.48863636363636365</v>
      </c>
      <c r="AF76" s="226">
        <v>0.24761904761904763</v>
      </c>
      <c r="AG76" s="226">
        <v>0.36538461538461536</v>
      </c>
      <c r="AH76" s="226">
        <v>0.30188679245283018</v>
      </c>
      <c r="AI76" s="226">
        <v>0.46590909090909088</v>
      </c>
      <c r="AJ76" s="226">
        <v>0.48275862068965519</v>
      </c>
      <c r="AK76" s="226">
        <v>0.27419354838709675</v>
      </c>
      <c r="AL76" s="226">
        <v>0.22727272727272727</v>
      </c>
      <c r="AM76" s="226">
        <v>0.28947368421052633</v>
      </c>
      <c r="AN76" s="226">
        <v>0.27722772277227725</v>
      </c>
      <c r="AO76" s="226">
        <v>0.17886178861788618</v>
      </c>
      <c r="AP76" s="226">
        <v>0.21176470588235294</v>
      </c>
      <c r="AQ76" s="226">
        <v>0.4098360655737705</v>
      </c>
      <c r="AR76" s="226">
        <v>0.23333333333333334</v>
      </c>
      <c r="AS76" s="226">
        <v>0.29629629629629628</v>
      </c>
      <c r="AT76" s="226">
        <v>0.44444444444444442</v>
      </c>
      <c r="AU76" s="226">
        <v>0.3902439024390244</v>
      </c>
      <c r="AV76" s="226">
        <v>0.25</v>
      </c>
      <c r="AW76" s="226">
        <v>0.2</v>
      </c>
    </row>
    <row r="77" spans="1:49" ht="12.75" x14ac:dyDescent="0.2">
      <c r="A77" s="221" t="s">
        <v>488</v>
      </c>
      <c r="B77" s="181" t="s">
        <v>403</v>
      </c>
      <c r="C77" s="164">
        <v>312</v>
      </c>
      <c r="D77" s="194">
        <v>0.19622641509433963</v>
      </c>
      <c r="E77" s="286">
        <v>0.19622641509433963</v>
      </c>
      <c r="F77" s="223">
        <v>3</v>
      </c>
      <c r="G77" s="223">
        <v>34</v>
      </c>
      <c r="H77" s="223">
        <v>17</v>
      </c>
      <c r="I77" s="223">
        <v>23</v>
      </c>
      <c r="J77" s="223">
        <v>9</v>
      </c>
      <c r="K77" s="223">
        <v>9</v>
      </c>
      <c r="L77" s="223">
        <v>18</v>
      </c>
      <c r="M77" s="223">
        <v>28</v>
      </c>
      <c r="N77" s="223">
        <v>19</v>
      </c>
      <c r="O77" s="223">
        <v>12</v>
      </c>
      <c r="P77" s="223">
        <v>15</v>
      </c>
      <c r="Q77" s="223">
        <v>14</v>
      </c>
      <c r="R77" s="223">
        <v>24</v>
      </c>
      <c r="S77" s="223">
        <v>23</v>
      </c>
      <c r="T77" s="223">
        <v>26</v>
      </c>
      <c r="U77" s="223">
        <v>17</v>
      </c>
      <c r="V77" s="223">
        <v>7</v>
      </c>
      <c r="W77" s="223">
        <v>5</v>
      </c>
      <c r="X77" s="223">
        <v>6</v>
      </c>
      <c r="Y77" s="223">
        <v>2</v>
      </c>
      <c r="Z77" s="223">
        <v>1</v>
      </c>
      <c r="AB77" s="181" t="s">
        <v>403</v>
      </c>
      <c r="AC77" s="226">
        <v>6.9767441860465115E-2</v>
      </c>
      <c r="AD77" s="226">
        <v>0.21518987341772153</v>
      </c>
      <c r="AE77" s="226">
        <v>0.19318181818181818</v>
      </c>
      <c r="AF77" s="226">
        <v>0.21904761904761905</v>
      </c>
      <c r="AG77" s="226">
        <v>0.17307692307692307</v>
      </c>
      <c r="AH77" s="226">
        <v>0.16981132075471697</v>
      </c>
      <c r="AI77" s="226">
        <v>0.20454545454545456</v>
      </c>
      <c r="AJ77" s="226">
        <v>0.32183908045977011</v>
      </c>
      <c r="AK77" s="226">
        <v>0.15322580645161291</v>
      </c>
      <c r="AL77" s="226">
        <v>0.18181818181818182</v>
      </c>
      <c r="AM77" s="226">
        <v>0.39473684210526316</v>
      </c>
      <c r="AN77" s="226">
        <v>0.13861386138613863</v>
      </c>
      <c r="AO77" s="226">
        <v>0.1951219512195122</v>
      </c>
      <c r="AP77" s="226">
        <v>0.13529411764705881</v>
      </c>
      <c r="AQ77" s="226">
        <v>0.21311475409836064</v>
      </c>
      <c r="AR77" s="226">
        <v>0.28333333333333333</v>
      </c>
      <c r="AS77" s="226">
        <v>0.25925925925925924</v>
      </c>
      <c r="AT77" s="226">
        <v>0.27777777777777779</v>
      </c>
      <c r="AU77" s="226">
        <v>0.14634146341463414</v>
      </c>
      <c r="AV77" s="226">
        <v>0.125</v>
      </c>
      <c r="AW77" s="226">
        <v>0.1</v>
      </c>
    </row>
    <row r="78" spans="1:49" ht="12.75" x14ac:dyDescent="0.2">
      <c r="A78" s="195" t="s">
        <v>489</v>
      </c>
      <c r="B78" s="181" t="s">
        <v>402</v>
      </c>
      <c r="C78" s="164">
        <v>788</v>
      </c>
      <c r="D78" s="194">
        <v>0.49559748427672956</v>
      </c>
      <c r="E78" s="286">
        <v>0.49559748427672956</v>
      </c>
      <c r="F78" s="223">
        <v>23</v>
      </c>
      <c r="G78" s="223">
        <v>86</v>
      </c>
      <c r="H78" s="223">
        <v>28</v>
      </c>
      <c r="I78" s="223">
        <v>56</v>
      </c>
      <c r="J78" s="223">
        <v>24</v>
      </c>
      <c r="K78" s="223">
        <v>28</v>
      </c>
      <c r="L78" s="223">
        <v>29</v>
      </c>
      <c r="M78" s="223">
        <v>17</v>
      </c>
      <c r="N78" s="223">
        <v>71</v>
      </c>
      <c r="O78" s="223">
        <v>39</v>
      </c>
      <c r="P78" s="223">
        <v>12</v>
      </c>
      <c r="Q78" s="223">
        <v>59</v>
      </c>
      <c r="R78" s="223">
        <v>77</v>
      </c>
      <c r="S78" s="223">
        <v>111</v>
      </c>
      <c r="T78" s="223">
        <v>46</v>
      </c>
      <c r="U78" s="223">
        <v>29</v>
      </c>
      <c r="V78" s="223">
        <v>12</v>
      </c>
      <c r="W78" s="223">
        <v>5</v>
      </c>
      <c r="X78" s="223">
        <v>19</v>
      </c>
      <c r="Y78" s="223">
        <v>10</v>
      </c>
      <c r="Z78" s="223">
        <v>7</v>
      </c>
      <c r="AB78" s="181" t="s">
        <v>402</v>
      </c>
      <c r="AC78" s="226">
        <v>0.53488372093023251</v>
      </c>
      <c r="AD78" s="226">
        <v>0.54430379746835444</v>
      </c>
      <c r="AE78" s="226">
        <v>0.31818181818181818</v>
      </c>
      <c r="AF78" s="226">
        <v>0.53333333333333333</v>
      </c>
      <c r="AG78" s="226">
        <v>0.46153846153846156</v>
      </c>
      <c r="AH78" s="226">
        <v>0.52830188679245282</v>
      </c>
      <c r="AI78" s="226">
        <v>0.32954545454545453</v>
      </c>
      <c r="AJ78" s="226">
        <v>0.19540229885057472</v>
      </c>
      <c r="AK78" s="226">
        <v>0.57258064516129037</v>
      </c>
      <c r="AL78" s="226">
        <v>0.59090909090909094</v>
      </c>
      <c r="AM78" s="226">
        <v>0.31578947368421051</v>
      </c>
      <c r="AN78" s="226">
        <v>0.58415841584158412</v>
      </c>
      <c r="AO78" s="226">
        <v>0.62601626016260159</v>
      </c>
      <c r="AP78" s="226">
        <v>0.65294117647058825</v>
      </c>
      <c r="AQ78" s="226">
        <v>0.37704918032786883</v>
      </c>
      <c r="AR78" s="226">
        <v>0.48333333333333334</v>
      </c>
      <c r="AS78" s="226">
        <v>0.44444444444444442</v>
      </c>
      <c r="AT78" s="226">
        <v>0.27777777777777779</v>
      </c>
      <c r="AU78" s="226">
        <v>0.46341463414634149</v>
      </c>
      <c r="AV78" s="226">
        <v>0.625</v>
      </c>
      <c r="AW78" s="226">
        <v>0.7</v>
      </c>
    </row>
    <row r="79" spans="1:49" x14ac:dyDescent="0.25">
      <c r="B79" s="156" t="s">
        <v>0</v>
      </c>
      <c r="C79" s="164">
        <v>1590</v>
      </c>
      <c r="D79" s="154">
        <v>1</v>
      </c>
      <c r="E79">
        <v>100</v>
      </c>
      <c r="F79" s="223">
        <v>43</v>
      </c>
      <c r="G79" s="223">
        <v>158</v>
      </c>
      <c r="H79" s="223">
        <v>88</v>
      </c>
      <c r="I79" s="223">
        <v>105</v>
      </c>
      <c r="J79" s="223">
        <v>52</v>
      </c>
      <c r="K79" s="223">
        <v>53</v>
      </c>
      <c r="L79" s="223">
        <v>88</v>
      </c>
      <c r="M79" s="223">
        <v>87</v>
      </c>
      <c r="N79" s="223">
        <v>124</v>
      </c>
      <c r="O79" s="223">
        <v>66</v>
      </c>
      <c r="P79" s="223">
        <v>38</v>
      </c>
      <c r="Q79" s="223">
        <v>101</v>
      </c>
      <c r="R79" s="223">
        <v>123</v>
      </c>
      <c r="S79" s="223">
        <v>170</v>
      </c>
      <c r="T79" s="223">
        <v>122</v>
      </c>
      <c r="U79" s="223">
        <v>60</v>
      </c>
      <c r="V79" s="223">
        <v>27</v>
      </c>
      <c r="W79" s="223">
        <v>18</v>
      </c>
      <c r="X79" s="223">
        <v>41</v>
      </c>
      <c r="Y79" s="223">
        <v>16</v>
      </c>
      <c r="Z79" s="223">
        <v>10</v>
      </c>
    </row>
    <row r="80" spans="1:49" x14ac:dyDescent="0.25">
      <c r="B80" s="195"/>
      <c r="C80" s="195"/>
      <c r="D80" s="195"/>
      <c r="E80" s="195"/>
      <c r="F80" s="195"/>
      <c r="G80" s="195"/>
      <c r="H80" s="195"/>
      <c r="I80" s="195"/>
      <c r="J80" s="195"/>
      <c r="K80" s="195"/>
      <c r="L80" s="195"/>
      <c r="M80" s="195"/>
    </row>
    <row r="81" spans="2:50" x14ac:dyDescent="0.25">
      <c r="B81" s="227" t="s">
        <v>401</v>
      </c>
      <c r="C81" s="228" t="s">
        <v>148</v>
      </c>
      <c r="D81" s="229" t="s">
        <v>147</v>
      </c>
      <c r="F81" s="227" t="s">
        <v>388</v>
      </c>
      <c r="G81" s="49" t="s">
        <v>1</v>
      </c>
      <c r="H81" s="49" t="s">
        <v>2</v>
      </c>
      <c r="I81" s="49" t="s">
        <v>20</v>
      </c>
      <c r="J81" s="49" t="s">
        <v>3</v>
      </c>
      <c r="K81" s="49" t="s">
        <v>4</v>
      </c>
      <c r="L81" s="49" t="s">
        <v>5</v>
      </c>
      <c r="M81" s="49" t="s">
        <v>6</v>
      </c>
      <c r="N81" s="49" t="s">
        <v>7</v>
      </c>
      <c r="O81" s="49" t="s">
        <v>8</v>
      </c>
      <c r="P81" s="49" t="s">
        <v>9</v>
      </c>
      <c r="Q81" s="49" t="s">
        <v>10</v>
      </c>
      <c r="R81" s="49" t="s">
        <v>11</v>
      </c>
      <c r="S81" s="49" t="s">
        <v>12</v>
      </c>
      <c r="T81" s="49" t="s">
        <v>21</v>
      </c>
      <c r="U81" s="49" t="s">
        <v>13</v>
      </c>
      <c r="V81" s="49" t="s">
        <v>14</v>
      </c>
      <c r="W81" s="49" t="s">
        <v>15</v>
      </c>
      <c r="X81" s="49" t="s">
        <v>16</v>
      </c>
      <c r="Y81" s="49" t="s">
        <v>17</v>
      </c>
      <c r="Z81" s="49" t="s">
        <v>18</v>
      </c>
      <c r="AA81" s="49" t="s">
        <v>19</v>
      </c>
      <c r="AC81" s="230" t="s">
        <v>387</v>
      </c>
      <c r="AD81" s="49" t="s">
        <v>1</v>
      </c>
      <c r="AE81" s="49" t="s">
        <v>2</v>
      </c>
      <c r="AF81" s="49" t="s">
        <v>20</v>
      </c>
      <c r="AG81" s="49" t="s">
        <v>3</v>
      </c>
      <c r="AH81" s="49" t="s">
        <v>4</v>
      </c>
      <c r="AI81" s="49" t="s">
        <v>5</v>
      </c>
      <c r="AJ81" s="49" t="s">
        <v>6</v>
      </c>
      <c r="AK81" s="49" t="s">
        <v>7</v>
      </c>
      <c r="AL81" s="49" t="s">
        <v>8</v>
      </c>
      <c r="AM81" s="49" t="s">
        <v>9</v>
      </c>
      <c r="AN81" s="49" t="s">
        <v>10</v>
      </c>
      <c r="AO81" s="49" t="s">
        <v>11</v>
      </c>
      <c r="AP81" s="49" t="s">
        <v>12</v>
      </c>
      <c r="AQ81" s="49" t="s">
        <v>21</v>
      </c>
      <c r="AR81" s="49" t="s">
        <v>13</v>
      </c>
      <c r="AS81" s="49" t="s">
        <v>14</v>
      </c>
      <c r="AT81" s="49" t="s">
        <v>15</v>
      </c>
      <c r="AU81" s="49" t="s">
        <v>16</v>
      </c>
      <c r="AV81" s="49" t="s">
        <v>17</v>
      </c>
      <c r="AW81" s="49" t="s">
        <v>18</v>
      </c>
      <c r="AX81" s="49" t="s">
        <v>19</v>
      </c>
    </row>
    <row r="82" spans="2:50" x14ac:dyDescent="0.25">
      <c r="B82" s="231" t="s">
        <v>146</v>
      </c>
      <c r="C82" s="232">
        <v>447</v>
      </c>
      <c r="D82" s="233">
        <v>0.65929203539823011</v>
      </c>
      <c r="F82" s="231" t="s">
        <v>146</v>
      </c>
      <c r="G82" s="232">
        <v>12</v>
      </c>
      <c r="H82" s="232">
        <v>38</v>
      </c>
      <c r="I82" s="232">
        <v>33</v>
      </c>
      <c r="J82" s="232">
        <v>31</v>
      </c>
      <c r="K82" s="232">
        <v>11</v>
      </c>
      <c r="L82" s="232">
        <v>17</v>
      </c>
      <c r="M82" s="232">
        <v>35</v>
      </c>
      <c r="N82" s="232">
        <v>39</v>
      </c>
      <c r="O82" s="232">
        <v>29</v>
      </c>
      <c r="P82" s="232">
        <v>10</v>
      </c>
      <c r="Q82" s="232">
        <v>13</v>
      </c>
      <c r="R82" s="232">
        <v>25</v>
      </c>
      <c r="S82" s="232">
        <v>20</v>
      </c>
      <c r="T82" s="232">
        <v>53</v>
      </c>
      <c r="U82" s="232">
        <v>31</v>
      </c>
      <c r="V82" s="232">
        <v>15</v>
      </c>
      <c r="W82" s="232">
        <v>8</v>
      </c>
      <c r="X82" s="232">
        <v>3</v>
      </c>
      <c r="Y82" s="232">
        <v>12</v>
      </c>
      <c r="Z82" s="232">
        <v>6</v>
      </c>
      <c r="AA82" s="232">
        <v>6</v>
      </c>
      <c r="AC82" s="231" t="s">
        <v>146</v>
      </c>
      <c r="AD82" s="226">
        <v>0.375</v>
      </c>
      <c r="AE82" s="226">
        <v>0.82608695652173914</v>
      </c>
      <c r="AF82" s="226">
        <v>0.61111111111111116</v>
      </c>
      <c r="AG82" s="226">
        <v>0.59615384615384615</v>
      </c>
      <c r="AH82" s="226">
        <v>0.57894736842105265</v>
      </c>
      <c r="AI82" s="226">
        <v>0.73913043478260865</v>
      </c>
      <c r="AJ82" s="226">
        <v>0.72916666666666663</v>
      </c>
      <c r="AK82" s="226">
        <v>0.66101694915254239</v>
      </c>
      <c r="AL82" s="226">
        <v>0.78378378378378377</v>
      </c>
      <c r="AM82" s="226">
        <v>0.58823529411764708</v>
      </c>
      <c r="AN82" s="226">
        <v>0.61904761904761907</v>
      </c>
      <c r="AO82" s="226">
        <v>0.625</v>
      </c>
      <c r="AP82" s="226">
        <v>0.7407407407407407</v>
      </c>
      <c r="AQ82" s="226">
        <v>0.8833333333333333</v>
      </c>
      <c r="AR82" s="226">
        <v>0.46969696969696972</v>
      </c>
      <c r="AS82" s="226">
        <v>0.75</v>
      </c>
      <c r="AT82" s="226">
        <v>0.8</v>
      </c>
      <c r="AU82" s="226">
        <v>0.3</v>
      </c>
      <c r="AV82" s="226">
        <v>0.5714285714285714</v>
      </c>
      <c r="AW82" s="226">
        <v>0.8571428571428571</v>
      </c>
      <c r="AX82" s="226">
        <v>0.66666666666666663</v>
      </c>
    </row>
    <row r="83" spans="2:50" x14ac:dyDescent="0.25">
      <c r="B83" s="231" t="s">
        <v>145</v>
      </c>
      <c r="C83" s="232">
        <v>89</v>
      </c>
      <c r="D83" s="233">
        <v>0.13126843657817108</v>
      </c>
      <c r="F83" s="231" t="s">
        <v>145</v>
      </c>
      <c r="G83" s="232">
        <v>1</v>
      </c>
      <c r="H83" s="232">
        <v>4</v>
      </c>
      <c r="I83" s="232">
        <v>8</v>
      </c>
      <c r="J83" s="232">
        <v>7</v>
      </c>
      <c r="K83" s="232">
        <v>3</v>
      </c>
      <c r="L83" s="232">
        <v>3</v>
      </c>
      <c r="M83" s="232">
        <v>6</v>
      </c>
      <c r="N83" s="232">
        <v>8</v>
      </c>
      <c r="O83" s="232">
        <v>3</v>
      </c>
      <c r="P83" s="232">
        <v>3</v>
      </c>
      <c r="Q83" s="232">
        <v>2</v>
      </c>
      <c r="R83" s="232">
        <v>5</v>
      </c>
      <c r="S83" s="232">
        <v>4</v>
      </c>
      <c r="T83" s="232">
        <v>4</v>
      </c>
      <c r="U83" s="232">
        <v>12</v>
      </c>
      <c r="V83" s="232">
        <v>3</v>
      </c>
      <c r="W83" s="232">
        <v>2</v>
      </c>
      <c r="X83" s="232">
        <v>4</v>
      </c>
      <c r="Y83" s="232">
        <v>5</v>
      </c>
      <c r="Z83" s="232">
        <v>1</v>
      </c>
      <c r="AA83" s="232">
        <v>1</v>
      </c>
      <c r="AC83" s="231" t="s">
        <v>145</v>
      </c>
      <c r="AD83" s="226">
        <v>3.125E-2</v>
      </c>
      <c r="AE83" s="226">
        <v>8.6956521739130432E-2</v>
      </c>
      <c r="AF83" s="226">
        <v>0.14814814814814814</v>
      </c>
      <c r="AG83" s="226">
        <v>0.13461538461538461</v>
      </c>
      <c r="AH83" s="226">
        <v>0.15789473684210525</v>
      </c>
      <c r="AI83" s="226">
        <v>0.13043478260869565</v>
      </c>
      <c r="AJ83" s="226">
        <v>0.125</v>
      </c>
      <c r="AK83" s="226">
        <v>0.13559322033898305</v>
      </c>
      <c r="AL83" s="226">
        <v>8.1081081081081086E-2</v>
      </c>
      <c r="AM83" s="226">
        <v>0.17647058823529413</v>
      </c>
      <c r="AN83" s="226">
        <v>9.5238095238095233E-2</v>
      </c>
      <c r="AO83" s="226">
        <v>0.125</v>
      </c>
      <c r="AP83" s="226">
        <v>0.14814814814814814</v>
      </c>
      <c r="AQ83" s="226">
        <v>6.6666666666666666E-2</v>
      </c>
      <c r="AR83" s="226">
        <v>0.18181818181818182</v>
      </c>
      <c r="AS83" s="226">
        <v>0.15</v>
      </c>
      <c r="AT83" s="226">
        <v>0.2</v>
      </c>
      <c r="AU83" s="226">
        <v>0.4</v>
      </c>
      <c r="AV83" s="226">
        <v>0.23809523809523808</v>
      </c>
      <c r="AW83" s="226">
        <v>0.14285714285714285</v>
      </c>
      <c r="AX83" s="226">
        <v>0.1111111111111111</v>
      </c>
    </row>
    <row r="84" spans="2:50" x14ac:dyDescent="0.25">
      <c r="B84" s="231" t="s">
        <v>144</v>
      </c>
      <c r="C84" s="232">
        <v>45</v>
      </c>
      <c r="D84" s="233">
        <v>6.637168141592921E-2</v>
      </c>
      <c r="F84" s="231" t="s">
        <v>144</v>
      </c>
      <c r="G84" s="232">
        <v>4</v>
      </c>
      <c r="H84" s="232">
        <v>1</v>
      </c>
      <c r="I84" s="232">
        <v>3</v>
      </c>
      <c r="J84" s="232">
        <v>6</v>
      </c>
      <c r="K84" s="232">
        <v>1</v>
      </c>
      <c r="L84" s="232">
        <v>2</v>
      </c>
      <c r="M84" s="232">
        <v>2</v>
      </c>
      <c r="N84" s="232">
        <v>2</v>
      </c>
      <c r="O84" s="232">
        <v>1</v>
      </c>
      <c r="P84" s="232">
        <v>2</v>
      </c>
      <c r="Q84" s="232">
        <v>3</v>
      </c>
      <c r="R84" s="232">
        <v>4</v>
      </c>
      <c r="S84" s="232">
        <v>2</v>
      </c>
      <c r="T84" s="232">
        <v>1</v>
      </c>
      <c r="U84" s="232">
        <v>8</v>
      </c>
      <c r="V84" s="232">
        <v>0</v>
      </c>
      <c r="W84" s="232">
        <v>0</v>
      </c>
      <c r="X84" s="232">
        <v>2</v>
      </c>
      <c r="Y84" s="232">
        <v>0</v>
      </c>
      <c r="Z84" s="232">
        <v>0</v>
      </c>
      <c r="AA84" s="232">
        <v>1</v>
      </c>
      <c r="AC84" s="231" t="s">
        <v>144</v>
      </c>
      <c r="AD84" s="226">
        <v>0.125</v>
      </c>
      <c r="AE84" s="226">
        <v>2.1739130434782608E-2</v>
      </c>
      <c r="AF84" s="226">
        <v>5.5555555555555552E-2</v>
      </c>
      <c r="AG84" s="226">
        <v>0.11538461538461539</v>
      </c>
      <c r="AH84" s="226">
        <v>5.2631578947368418E-2</v>
      </c>
      <c r="AI84" s="226">
        <v>8.6956521739130432E-2</v>
      </c>
      <c r="AJ84" s="226">
        <v>4.1666666666666664E-2</v>
      </c>
      <c r="AK84" s="226">
        <v>3.3898305084745763E-2</v>
      </c>
      <c r="AL84" s="226">
        <v>2.7027027027027029E-2</v>
      </c>
      <c r="AM84" s="226">
        <v>0.11764705882352941</v>
      </c>
      <c r="AN84" s="226">
        <v>0.14285714285714285</v>
      </c>
      <c r="AO84" s="226">
        <v>0.1</v>
      </c>
      <c r="AP84" s="226">
        <v>7.407407407407407E-2</v>
      </c>
      <c r="AQ84" s="226">
        <v>1.6666666666666666E-2</v>
      </c>
      <c r="AR84" s="226">
        <v>0.12121212121212122</v>
      </c>
      <c r="AS84" s="226">
        <v>0</v>
      </c>
      <c r="AT84" s="226">
        <v>0</v>
      </c>
      <c r="AU84" s="226">
        <v>0.2</v>
      </c>
      <c r="AV84" s="226">
        <v>0</v>
      </c>
      <c r="AW84" s="226">
        <v>0</v>
      </c>
      <c r="AX84" s="226">
        <v>0.1111111111111111</v>
      </c>
    </row>
    <row r="85" spans="2:50" x14ac:dyDescent="0.25">
      <c r="B85" s="231" t="s">
        <v>143</v>
      </c>
      <c r="C85" s="232">
        <v>27</v>
      </c>
      <c r="D85" s="233">
        <v>3.9823008849557522E-2</v>
      </c>
      <c r="F85" s="231" t="s">
        <v>143</v>
      </c>
      <c r="G85" s="232">
        <v>3</v>
      </c>
      <c r="H85" s="232">
        <v>2</v>
      </c>
      <c r="I85" s="232">
        <v>2</v>
      </c>
      <c r="J85" s="232">
        <v>3</v>
      </c>
      <c r="K85" s="232">
        <v>0</v>
      </c>
      <c r="L85" s="232">
        <v>0</v>
      </c>
      <c r="M85" s="232">
        <v>4</v>
      </c>
      <c r="N85" s="232">
        <v>4</v>
      </c>
      <c r="O85" s="232">
        <v>0</v>
      </c>
      <c r="P85" s="232">
        <v>1</v>
      </c>
      <c r="Q85" s="232">
        <v>0</v>
      </c>
      <c r="R85" s="232">
        <v>0</v>
      </c>
      <c r="S85" s="232">
        <v>1</v>
      </c>
      <c r="T85" s="232">
        <v>0</v>
      </c>
      <c r="U85" s="232">
        <v>4</v>
      </c>
      <c r="V85" s="232">
        <v>1</v>
      </c>
      <c r="W85" s="232">
        <v>0</v>
      </c>
      <c r="X85" s="232">
        <v>0</v>
      </c>
      <c r="Y85" s="232">
        <v>1</v>
      </c>
      <c r="Z85" s="232">
        <v>0</v>
      </c>
      <c r="AA85" s="232">
        <v>1</v>
      </c>
      <c r="AC85" s="231" t="s">
        <v>143</v>
      </c>
      <c r="AD85" s="226">
        <v>9.375E-2</v>
      </c>
      <c r="AE85" s="226">
        <v>4.3478260869565216E-2</v>
      </c>
      <c r="AF85" s="226">
        <v>3.7037037037037035E-2</v>
      </c>
      <c r="AG85" s="226">
        <v>5.7692307692307696E-2</v>
      </c>
      <c r="AH85" s="226">
        <v>0</v>
      </c>
      <c r="AI85" s="226">
        <v>0</v>
      </c>
      <c r="AJ85" s="226">
        <v>8.3333333333333329E-2</v>
      </c>
      <c r="AK85" s="226">
        <v>6.7796610169491525E-2</v>
      </c>
      <c r="AL85" s="226">
        <v>0</v>
      </c>
      <c r="AM85" s="226">
        <v>5.8823529411764705E-2</v>
      </c>
      <c r="AN85" s="226">
        <v>0</v>
      </c>
      <c r="AO85" s="226">
        <v>0</v>
      </c>
      <c r="AP85" s="226">
        <v>3.7037037037037035E-2</v>
      </c>
      <c r="AQ85" s="226">
        <v>0</v>
      </c>
      <c r="AR85" s="226">
        <v>6.0606060606060608E-2</v>
      </c>
      <c r="AS85" s="226">
        <v>0.05</v>
      </c>
      <c r="AT85" s="226">
        <v>0</v>
      </c>
      <c r="AU85" s="226">
        <v>0</v>
      </c>
      <c r="AV85" s="226">
        <v>4.7619047619047616E-2</v>
      </c>
      <c r="AW85" s="226">
        <v>0</v>
      </c>
      <c r="AX85" s="226">
        <v>0.1111111111111111</v>
      </c>
    </row>
    <row r="86" spans="2:50" x14ac:dyDescent="0.25">
      <c r="B86" s="231" t="s">
        <v>142</v>
      </c>
      <c r="C86" s="232">
        <v>13</v>
      </c>
      <c r="D86" s="233">
        <v>1.9174041297935103E-2</v>
      </c>
      <c r="F86" s="231" t="s">
        <v>142</v>
      </c>
      <c r="G86" s="232">
        <v>0</v>
      </c>
      <c r="H86" s="232">
        <v>1</v>
      </c>
      <c r="I86" s="232">
        <v>2</v>
      </c>
      <c r="J86" s="232">
        <v>2</v>
      </c>
      <c r="K86" s="232">
        <v>0</v>
      </c>
      <c r="L86" s="232">
        <v>1</v>
      </c>
      <c r="M86" s="232">
        <v>0</v>
      </c>
      <c r="N86" s="232">
        <v>1</v>
      </c>
      <c r="O86" s="232">
        <v>0</v>
      </c>
      <c r="P86" s="232">
        <v>0</v>
      </c>
      <c r="Q86" s="232">
        <v>1</v>
      </c>
      <c r="R86" s="232">
        <v>2</v>
      </c>
      <c r="S86" s="232">
        <v>0</v>
      </c>
      <c r="T86" s="232">
        <v>1</v>
      </c>
      <c r="U86" s="232">
        <v>2</v>
      </c>
      <c r="V86" s="232">
        <v>0</v>
      </c>
      <c r="W86" s="232">
        <v>0</v>
      </c>
      <c r="X86" s="232">
        <v>0</v>
      </c>
      <c r="Y86" s="232">
        <v>0</v>
      </c>
      <c r="Z86" s="232">
        <v>0</v>
      </c>
      <c r="AA86" s="232">
        <v>0</v>
      </c>
      <c r="AC86" s="231" t="s">
        <v>142</v>
      </c>
      <c r="AD86" s="226">
        <v>0</v>
      </c>
      <c r="AE86" s="226">
        <v>2.1739130434782608E-2</v>
      </c>
      <c r="AF86" s="226">
        <v>3.7037037037037035E-2</v>
      </c>
      <c r="AG86" s="226">
        <v>3.8461538461538464E-2</v>
      </c>
      <c r="AH86" s="226">
        <v>0</v>
      </c>
      <c r="AI86" s="226">
        <v>4.3478260869565216E-2</v>
      </c>
      <c r="AJ86" s="226">
        <v>0</v>
      </c>
      <c r="AK86" s="226">
        <v>1.6949152542372881E-2</v>
      </c>
      <c r="AL86" s="226">
        <v>0</v>
      </c>
      <c r="AM86" s="226">
        <v>0</v>
      </c>
      <c r="AN86" s="226">
        <v>4.7619047619047616E-2</v>
      </c>
      <c r="AO86" s="226">
        <v>0.05</v>
      </c>
      <c r="AP86" s="226">
        <v>0</v>
      </c>
      <c r="AQ86" s="226">
        <v>1.6666666666666666E-2</v>
      </c>
      <c r="AR86" s="226">
        <v>3.0303030303030304E-2</v>
      </c>
      <c r="AS86" s="226">
        <v>0</v>
      </c>
      <c r="AT86" s="226">
        <v>0</v>
      </c>
      <c r="AU86" s="226">
        <v>0</v>
      </c>
      <c r="AV86" s="226">
        <v>0</v>
      </c>
      <c r="AW86" s="226">
        <v>0</v>
      </c>
      <c r="AX86" s="226">
        <v>0</v>
      </c>
    </row>
    <row r="87" spans="2:50" x14ac:dyDescent="0.25">
      <c r="B87" s="231" t="s">
        <v>141</v>
      </c>
      <c r="C87" s="232">
        <v>8</v>
      </c>
      <c r="D87" s="233">
        <v>1.1799410029498525E-2</v>
      </c>
      <c r="F87" s="231" t="s">
        <v>141</v>
      </c>
      <c r="G87" s="232">
        <v>2</v>
      </c>
      <c r="H87" s="232">
        <v>0</v>
      </c>
      <c r="I87" s="232">
        <v>0</v>
      </c>
      <c r="J87" s="232">
        <v>0</v>
      </c>
      <c r="K87" s="232">
        <v>1</v>
      </c>
      <c r="L87" s="232">
        <v>0</v>
      </c>
      <c r="M87" s="232">
        <v>0</v>
      </c>
      <c r="N87" s="232">
        <v>1</v>
      </c>
      <c r="O87" s="232">
        <v>1</v>
      </c>
      <c r="P87" s="232">
        <v>0</v>
      </c>
      <c r="Q87" s="232">
        <v>0</v>
      </c>
      <c r="R87" s="232">
        <v>1</v>
      </c>
      <c r="S87" s="232">
        <v>0</v>
      </c>
      <c r="T87" s="232">
        <v>0</v>
      </c>
      <c r="U87" s="232">
        <v>1</v>
      </c>
      <c r="V87" s="232">
        <v>1</v>
      </c>
      <c r="W87" s="232">
        <v>0</v>
      </c>
      <c r="X87" s="232">
        <v>0</v>
      </c>
      <c r="Y87" s="232">
        <v>0</v>
      </c>
      <c r="Z87" s="232">
        <v>0</v>
      </c>
      <c r="AA87" s="232">
        <v>0</v>
      </c>
      <c r="AC87" s="231" t="s">
        <v>141</v>
      </c>
      <c r="AD87" s="226">
        <v>6.25E-2</v>
      </c>
      <c r="AE87" s="226">
        <v>0</v>
      </c>
      <c r="AF87" s="226">
        <v>0</v>
      </c>
      <c r="AG87" s="226">
        <v>0</v>
      </c>
      <c r="AH87" s="226">
        <v>5.2631578947368418E-2</v>
      </c>
      <c r="AI87" s="226">
        <v>0</v>
      </c>
      <c r="AJ87" s="226">
        <v>0</v>
      </c>
      <c r="AK87" s="226">
        <v>1.6949152542372881E-2</v>
      </c>
      <c r="AL87" s="226">
        <v>2.7027027027027029E-2</v>
      </c>
      <c r="AM87" s="226">
        <v>0</v>
      </c>
      <c r="AN87" s="226">
        <v>0</v>
      </c>
      <c r="AO87" s="226">
        <v>2.5000000000000001E-2</v>
      </c>
      <c r="AP87" s="226">
        <v>0</v>
      </c>
      <c r="AQ87" s="226">
        <v>0</v>
      </c>
      <c r="AR87" s="226">
        <v>1.5151515151515152E-2</v>
      </c>
      <c r="AS87" s="226">
        <v>0.05</v>
      </c>
      <c r="AT87" s="226">
        <v>0</v>
      </c>
      <c r="AU87" s="226">
        <v>0</v>
      </c>
      <c r="AV87" s="226">
        <v>0</v>
      </c>
      <c r="AW87" s="226">
        <v>0</v>
      </c>
      <c r="AX87" s="226">
        <v>0</v>
      </c>
    </row>
    <row r="88" spans="2:50" x14ac:dyDescent="0.25">
      <c r="B88" s="231" t="s">
        <v>140</v>
      </c>
      <c r="C88" s="232">
        <v>12</v>
      </c>
      <c r="D88" s="233">
        <v>1.7699115044247787E-2</v>
      </c>
      <c r="F88" s="231" t="s">
        <v>140</v>
      </c>
      <c r="G88" s="232">
        <v>3</v>
      </c>
      <c r="H88" s="232">
        <v>0</v>
      </c>
      <c r="I88" s="232">
        <v>1</v>
      </c>
      <c r="J88" s="232">
        <v>2</v>
      </c>
      <c r="K88" s="232">
        <v>0</v>
      </c>
      <c r="L88" s="232">
        <v>0</v>
      </c>
      <c r="M88" s="232">
        <v>0</v>
      </c>
      <c r="N88" s="232">
        <v>1</v>
      </c>
      <c r="O88" s="232">
        <v>1</v>
      </c>
      <c r="P88" s="232">
        <v>0</v>
      </c>
      <c r="Q88" s="232">
        <v>0</v>
      </c>
      <c r="R88" s="232">
        <v>0</v>
      </c>
      <c r="S88" s="232">
        <v>0</v>
      </c>
      <c r="T88" s="232">
        <v>0</v>
      </c>
      <c r="U88" s="232">
        <v>4</v>
      </c>
      <c r="V88" s="232">
        <v>0</v>
      </c>
      <c r="W88" s="232">
        <v>0</v>
      </c>
      <c r="X88" s="232">
        <v>0</v>
      </c>
      <c r="Y88" s="232">
        <v>0</v>
      </c>
      <c r="Z88" s="232">
        <v>0</v>
      </c>
      <c r="AA88" s="232">
        <v>0</v>
      </c>
      <c r="AC88" s="231" t="s">
        <v>140</v>
      </c>
      <c r="AD88" s="226">
        <v>9.375E-2</v>
      </c>
      <c r="AE88" s="226">
        <v>0</v>
      </c>
      <c r="AF88" s="226">
        <v>1.8518518518518517E-2</v>
      </c>
      <c r="AG88" s="226">
        <v>3.8461538461538464E-2</v>
      </c>
      <c r="AH88" s="226">
        <v>0</v>
      </c>
      <c r="AI88" s="226">
        <v>0</v>
      </c>
      <c r="AJ88" s="226">
        <v>0</v>
      </c>
      <c r="AK88" s="226">
        <v>1.6949152542372881E-2</v>
      </c>
      <c r="AL88" s="226">
        <v>2.7027027027027029E-2</v>
      </c>
      <c r="AM88" s="226">
        <v>0</v>
      </c>
      <c r="AN88" s="226">
        <v>0</v>
      </c>
      <c r="AO88" s="226">
        <v>0</v>
      </c>
      <c r="AP88" s="226">
        <v>0</v>
      </c>
      <c r="AQ88" s="226">
        <v>0</v>
      </c>
      <c r="AR88" s="226">
        <v>6.0606060606060608E-2</v>
      </c>
      <c r="AS88" s="226">
        <v>0</v>
      </c>
      <c r="AT88" s="226">
        <v>0</v>
      </c>
      <c r="AU88" s="226">
        <v>0</v>
      </c>
      <c r="AV88" s="226">
        <v>0</v>
      </c>
      <c r="AW88" s="226">
        <v>0</v>
      </c>
      <c r="AX88" s="226">
        <v>0</v>
      </c>
    </row>
    <row r="89" spans="2:50" x14ac:dyDescent="0.25">
      <c r="B89" s="231" t="s">
        <v>139</v>
      </c>
      <c r="C89" s="232">
        <v>13</v>
      </c>
      <c r="D89" s="233">
        <v>1.9174041297935103E-2</v>
      </c>
      <c r="F89" s="231" t="s">
        <v>139</v>
      </c>
      <c r="G89" s="232">
        <v>2</v>
      </c>
      <c r="H89" s="232">
        <v>0</v>
      </c>
      <c r="I89" s="232">
        <v>3</v>
      </c>
      <c r="J89" s="232">
        <v>1</v>
      </c>
      <c r="K89" s="232">
        <v>1</v>
      </c>
      <c r="L89" s="232">
        <v>0</v>
      </c>
      <c r="M89" s="232">
        <v>0</v>
      </c>
      <c r="N89" s="232">
        <v>1</v>
      </c>
      <c r="O89" s="232">
        <v>1</v>
      </c>
      <c r="P89" s="232">
        <v>0</v>
      </c>
      <c r="Q89" s="232">
        <v>1</v>
      </c>
      <c r="R89" s="232">
        <v>1</v>
      </c>
      <c r="S89" s="232">
        <v>0</v>
      </c>
      <c r="T89" s="232">
        <v>0</v>
      </c>
      <c r="U89" s="232">
        <v>1</v>
      </c>
      <c r="V89" s="232">
        <v>0</v>
      </c>
      <c r="W89" s="232">
        <v>0</v>
      </c>
      <c r="X89" s="232">
        <v>0</v>
      </c>
      <c r="Y89" s="232">
        <v>1</v>
      </c>
      <c r="Z89" s="232">
        <v>0</v>
      </c>
      <c r="AA89" s="232">
        <v>0</v>
      </c>
      <c r="AC89" s="231" t="s">
        <v>139</v>
      </c>
      <c r="AD89" s="226">
        <v>6.25E-2</v>
      </c>
      <c r="AE89" s="226">
        <v>0</v>
      </c>
      <c r="AF89" s="226">
        <v>5.5555555555555552E-2</v>
      </c>
      <c r="AG89" s="226">
        <v>1.9230769230769232E-2</v>
      </c>
      <c r="AH89" s="226">
        <v>5.2631578947368418E-2</v>
      </c>
      <c r="AI89" s="226">
        <v>0</v>
      </c>
      <c r="AJ89" s="226">
        <v>0</v>
      </c>
      <c r="AK89" s="226">
        <v>1.6949152542372881E-2</v>
      </c>
      <c r="AL89" s="226">
        <v>2.7027027027027029E-2</v>
      </c>
      <c r="AM89" s="226">
        <v>0</v>
      </c>
      <c r="AN89" s="226">
        <v>4.7619047619047616E-2</v>
      </c>
      <c r="AO89" s="226">
        <v>2.5000000000000001E-2</v>
      </c>
      <c r="AP89" s="226">
        <v>0</v>
      </c>
      <c r="AQ89" s="226">
        <v>0</v>
      </c>
      <c r="AR89" s="226">
        <v>1.5151515151515152E-2</v>
      </c>
      <c r="AS89" s="226">
        <v>0</v>
      </c>
      <c r="AT89" s="226">
        <v>0</v>
      </c>
      <c r="AU89" s="226">
        <v>0</v>
      </c>
      <c r="AV89" s="226">
        <v>4.7619047619047616E-2</v>
      </c>
      <c r="AW89" s="226">
        <v>0</v>
      </c>
      <c r="AX89" s="226">
        <v>0</v>
      </c>
    </row>
    <row r="90" spans="2:50" x14ac:dyDescent="0.25">
      <c r="B90" s="158" t="s">
        <v>138</v>
      </c>
      <c r="C90" s="232">
        <v>0</v>
      </c>
      <c r="D90" s="233">
        <v>0</v>
      </c>
      <c r="F90" s="158" t="s">
        <v>138</v>
      </c>
      <c r="G90" s="232">
        <v>0</v>
      </c>
      <c r="H90" s="232">
        <v>0</v>
      </c>
      <c r="I90" s="232">
        <v>0</v>
      </c>
      <c r="J90" s="232">
        <v>0</v>
      </c>
      <c r="K90" s="232">
        <v>0</v>
      </c>
      <c r="L90" s="232">
        <v>0</v>
      </c>
      <c r="M90" s="232">
        <v>0</v>
      </c>
      <c r="N90" s="232">
        <v>0</v>
      </c>
      <c r="O90" s="232">
        <v>0</v>
      </c>
      <c r="P90" s="232">
        <v>0</v>
      </c>
      <c r="Q90" s="232">
        <v>0</v>
      </c>
      <c r="R90" s="232">
        <v>0</v>
      </c>
      <c r="S90" s="232">
        <v>0</v>
      </c>
      <c r="T90" s="232">
        <v>0</v>
      </c>
      <c r="U90" s="232">
        <v>0</v>
      </c>
      <c r="V90" s="232">
        <v>0</v>
      </c>
      <c r="W90" s="232">
        <v>0</v>
      </c>
      <c r="X90" s="232">
        <v>0</v>
      </c>
      <c r="Y90" s="232">
        <v>0</v>
      </c>
      <c r="Z90" s="232">
        <v>0</v>
      </c>
      <c r="AA90" s="232">
        <v>0</v>
      </c>
      <c r="AC90" s="158" t="s">
        <v>138</v>
      </c>
      <c r="AD90" s="226">
        <v>0</v>
      </c>
      <c r="AE90" s="226">
        <v>0</v>
      </c>
      <c r="AF90" s="226">
        <v>0</v>
      </c>
      <c r="AG90" s="226">
        <v>0</v>
      </c>
      <c r="AH90" s="226">
        <v>0</v>
      </c>
      <c r="AI90" s="226">
        <v>0</v>
      </c>
      <c r="AJ90" s="226">
        <v>0</v>
      </c>
      <c r="AK90" s="226">
        <v>0</v>
      </c>
      <c r="AL90" s="226">
        <v>0</v>
      </c>
      <c r="AM90" s="226">
        <v>0</v>
      </c>
      <c r="AN90" s="226">
        <v>0</v>
      </c>
      <c r="AO90" s="226">
        <v>0</v>
      </c>
      <c r="AP90" s="226">
        <v>0</v>
      </c>
      <c r="AQ90" s="226">
        <v>0</v>
      </c>
      <c r="AR90" s="226">
        <v>0</v>
      </c>
      <c r="AS90" s="226">
        <v>0</v>
      </c>
      <c r="AT90" s="226">
        <v>0</v>
      </c>
      <c r="AU90" s="226">
        <v>0</v>
      </c>
      <c r="AV90" s="226">
        <v>0</v>
      </c>
      <c r="AW90" s="226">
        <v>0</v>
      </c>
      <c r="AX90" s="226">
        <v>0</v>
      </c>
    </row>
    <row r="91" spans="2:50" x14ac:dyDescent="0.25">
      <c r="B91" s="223" t="s">
        <v>137</v>
      </c>
      <c r="C91" s="232">
        <v>9</v>
      </c>
      <c r="D91" s="233">
        <v>1.3274336283185841E-2</v>
      </c>
      <c r="F91" s="223" t="s">
        <v>137</v>
      </c>
      <c r="G91" s="232">
        <v>3</v>
      </c>
      <c r="H91" s="232">
        <v>0</v>
      </c>
      <c r="I91" s="232">
        <v>0</v>
      </c>
      <c r="J91" s="232">
        <v>0</v>
      </c>
      <c r="K91" s="232">
        <v>1</v>
      </c>
      <c r="L91" s="232">
        <v>0</v>
      </c>
      <c r="M91" s="232">
        <v>0</v>
      </c>
      <c r="N91" s="232">
        <v>1</v>
      </c>
      <c r="O91" s="232">
        <v>0</v>
      </c>
      <c r="P91" s="232">
        <v>0</v>
      </c>
      <c r="Q91" s="232">
        <v>0</v>
      </c>
      <c r="R91" s="232">
        <v>1</v>
      </c>
      <c r="S91" s="232">
        <v>0</v>
      </c>
      <c r="T91" s="232">
        <v>1</v>
      </c>
      <c r="U91" s="232">
        <v>2</v>
      </c>
      <c r="V91" s="232">
        <v>0</v>
      </c>
      <c r="W91" s="232">
        <v>0</v>
      </c>
      <c r="X91" s="232">
        <v>0</v>
      </c>
      <c r="Y91" s="232">
        <v>0</v>
      </c>
      <c r="Z91" s="232">
        <v>0</v>
      </c>
      <c r="AA91" s="232">
        <v>0</v>
      </c>
      <c r="AC91" s="223" t="s">
        <v>137</v>
      </c>
      <c r="AD91" s="226">
        <v>9.375E-2</v>
      </c>
      <c r="AE91" s="226">
        <v>0</v>
      </c>
      <c r="AF91" s="226">
        <v>0</v>
      </c>
      <c r="AG91" s="226">
        <v>0</v>
      </c>
      <c r="AH91" s="226">
        <v>5.2631578947368418E-2</v>
      </c>
      <c r="AI91" s="226">
        <v>0</v>
      </c>
      <c r="AJ91" s="226">
        <v>0</v>
      </c>
      <c r="AK91" s="226">
        <v>1.6949152542372881E-2</v>
      </c>
      <c r="AL91" s="226">
        <v>0</v>
      </c>
      <c r="AM91" s="226">
        <v>0</v>
      </c>
      <c r="AN91" s="226">
        <v>0</v>
      </c>
      <c r="AO91" s="226">
        <v>2.5000000000000001E-2</v>
      </c>
      <c r="AP91" s="226">
        <v>0</v>
      </c>
      <c r="AQ91" s="226">
        <v>1.6666666666666666E-2</v>
      </c>
      <c r="AR91" s="226">
        <v>3.0303030303030304E-2</v>
      </c>
      <c r="AS91" s="226">
        <v>0</v>
      </c>
      <c r="AT91" s="226">
        <v>0</v>
      </c>
      <c r="AU91" s="226">
        <v>0</v>
      </c>
      <c r="AV91" s="226">
        <v>0</v>
      </c>
      <c r="AW91" s="226">
        <v>0</v>
      </c>
      <c r="AX91" s="226">
        <v>0</v>
      </c>
    </row>
    <row r="92" spans="2:50" x14ac:dyDescent="0.25">
      <c r="B92" s="223" t="s">
        <v>136</v>
      </c>
      <c r="C92" s="232">
        <v>15</v>
      </c>
      <c r="D92" s="233">
        <v>2.2123893805309734E-2</v>
      </c>
      <c r="F92" s="223" t="s">
        <v>136</v>
      </c>
      <c r="G92" s="232">
        <v>2</v>
      </c>
      <c r="H92" s="232">
        <v>0</v>
      </c>
      <c r="I92" s="232">
        <v>2</v>
      </c>
      <c r="J92" s="232">
        <v>0</v>
      </c>
      <c r="K92" s="232">
        <v>1</v>
      </c>
      <c r="L92" s="232">
        <v>0</v>
      </c>
      <c r="M92" s="232">
        <v>1</v>
      </c>
      <c r="N92" s="232">
        <v>1</v>
      </c>
      <c r="O92" s="232">
        <v>1</v>
      </c>
      <c r="P92" s="232">
        <v>1</v>
      </c>
      <c r="Q92" s="232">
        <v>1</v>
      </c>
      <c r="R92" s="232">
        <v>1</v>
      </c>
      <c r="S92" s="232">
        <v>0</v>
      </c>
      <c r="T92" s="232">
        <v>0</v>
      </c>
      <c r="U92" s="232">
        <v>1</v>
      </c>
      <c r="V92" s="232">
        <v>0</v>
      </c>
      <c r="W92" s="232">
        <v>0</v>
      </c>
      <c r="X92" s="232">
        <v>1</v>
      </c>
      <c r="Y92" s="232">
        <v>2</v>
      </c>
      <c r="Z92" s="232">
        <v>0</v>
      </c>
      <c r="AA92" s="232">
        <v>0</v>
      </c>
      <c r="AC92" s="223" t="s">
        <v>136</v>
      </c>
      <c r="AD92" s="226">
        <v>6.25E-2</v>
      </c>
      <c r="AE92" s="226">
        <v>0</v>
      </c>
      <c r="AF92" s="226">
        <v>3.7037037037037035E-2</v>
      </c>
      <c r="AG92" s="226">
        <v>0</v>
      </c>
      <c r="AH92" s="226">
        <v>5.2631578947368418E-2</v>
      </c>
      <c r="AI92" s="226">
        <v>0</v>
      </c>
      <c r="AJ92" s="226">
        <v>2.0833333333333332E-2</v>
      </c>
      <c r="AK92" s="226">
        <v>1.6949152542372881E-2</v>
      </c>
      <c r="AL92" s="226">
        <v>2.7027027027027029E-2</v>
      </c>
      <c r="AM92" s="226">
        <v>5.8823529411764705E-2</v>
      </c>
      <c r="AN92" s="226">
        <v>4.7619047619047616E-2</v>
      </c>
      <c r="AO92" s="226">
        <v>2.5000000000000001E-2</v>
      </c>
      <c r="AP92" s="226">
        <v>0</v>
      </c>
      <c r="AQ92" s="226">
        <v>0</v>
      </c>
      <c r="AR92" s="226">
        <v>1.5151515151515152E-2</v>
      </c>
      <c r="AS92" s="226">
        <v>0</v>
      </c>
      <c r="AT92" s="226">
        <v>0</v>
      </c>
      <c r="AU92" s="226">
        <v>0.1</v>
      </c>
      <c r="AV92" s="226">
        <v>9.5238095238095233E-2</v>
      </c>
      <c r="AW92" s="226">
        <v>0</v>
      </c>
      <c r="AX92" s="226">
        <v>0</v>
      </c>
    </row>
    <row r="93" spans="2:50" x14ac:dyDescent="0.25">
      <c r="B93" s="223" t="s">
        <v>303</v>
      </c>
      <c r="C93" s="232">
        <v>678</v>
      </c>
      <c r="D93" s="234">
        <v>1</v>
      </c>
      <c r="F93" s="204"/>
      <c r="G93" s="223">
        <v>32</v>
      </c>
      <c r="H93" s="223">
        <v>46</v>
      </c>
      <c r="I93" s="223">
        <v>54</v>
      </c>
      <c r="J93" s="223">
        <v>52</v>
      </c>
      <c r="K93" s="223">
        <v>19</v>
      </c>
      <c r="L93" s="223">
        <v>23</v>
      </c>
      <c r="M93" s="223">
        <v>48</v>
      </c>
      <c r="N93" s="223">
        <v>59</v>
      </c>
      <c r="O93" s="223">
        <v>37</v>
      </c>
      <c r="P93" s="223">
        <v>17</v>
      </c>
      <c r="Q93" s="223">
        <v>21</v>
      </c>
      <c r="R93" s="223">
        <v>40</v>
      </c>
      <c r="S93" s="223">
        <v>27</v>
      </c>
      <c r="T93" s="223">
        <v>60</v>
      </c>
      <c r="U93" s="223">
        <v>66</v>
      </c>
      <c r="V93" s="223">
        <v>20</v>
      </c>
      <c r="W93" s="223">
        <v>10</v>
      </c>
      <c r="X93" s="223">
        <v>10</v>
      </c>
      <c r="Y93" s="223">
        <v>21</v>
      </c>
      <c r="Z93" s="223">
        <v>7</v>
      </c>
      <c r="AA93" s="223">
        <v>9</v>
      </c>
    </row>
    <row r="94" spans="2:50" x14ac:dyDescent="0.25">
      <c r="B94" s="223" t="s">
        <v>349</v>
      </c>
      <c r="C94" s="232">
        <v>14776</v>
      </c>
      <c r="D94" s="223"/>
      <c r="E94" s="195"/>
      <c r="G94" s="195"/>
      <c r="I94" s="195"/>
      <c r="J94" s="195"/>
      <c r="K94" s="195"/>
      <c r="L94" s="195"/>
      <c r="M94" s="195"/>
    </row>
    <row r="95" spans="2:50" x14ac:dyDescent="0.25">
      <c r="B95" s="223" t="s">
        <v>22</v>
      </c>
      <c r="C95" s="225">
        <v>21.793510324483776</v>
      </c>
      <c r="D95" s="234"/>
      <c r="E95" s="195"/>
      <c r="G95" s="221"/>
      <c r="H95" s="221"/>
      <c r="I95" s="221"/>
      <c r="J95" s="195"/>
      <c r="K95" s="195"/>
      <c r="L95" s="195"/>
      <c r="M95" s="195"/>
    </row>
    <row r="96" spans="2:50" x14ac:dyDescent="0.25">
      <c r="B96" s="223" t="s">
        <v>300</v>
      </c>
      <c r="C96" s="225">
        <v>6</v>
      </c>
      <c r="D96" s="234"/>
      <c r="E96" s="195"/>
      <c r="G96" s="195"/>
      <c r="I96" s="195"/>
      <c r="J96" s="195"/>
      <c r="K96" s="195"/>
      <c r="L96" s="195"/>
      <c r="M96" s="195"/>
    </row>
    <row r="97" spans="2:13" x14ac:dyDescent="0.25">
      <c r="B97" s="223" t="s">
        <v>23</v>
      </c>
      <c r="C97" s="225">
        <v>78.316793065027198</v>
      </c>
      <c r="D97" s="234"/>
      <c r="E97" s="195"/>
      <c r="F97" s="195"/>
      <c r="G97" s="195"/>
      <c r="I97" s="195"/>
      <c r="J97" s="195"/>
      <c r="K97" s="195"/>
      <c r="L97" s="195"/>
      <c r="M97" s="195"/>
    </row>
    <row r="98" spans="2:13" x14ac:dyDescent="0.25">
      <c r="B98" s="156" t="s">
        <v>24</v>
      </c>
      <c r="C98" s="155">
        <v>3.5935832226643503</v>
      </c>
      <c r="D98" s="234"/>
      <c r="E98" s="195"/>
      <c r="F98" s="195"/>
      <c r="G98" s="195"/>
      <c r="H98" s="195"/>
      <c r="I98" s="195"/>
      <c r="J98" s="195"/>
      <c r="K98" s="195"/>
      <c r="L98" s="195"/>
      <c r="M98" s="195"/>
    </row>
    <row r="99" spans="2:13" x14ac:dyDescent="0.25">
      <c r="C99" s="221"/>
      <c r="D99" s="235"/>
      <c r="E99" s="195"/>
      <c r="F99" s="195"/>
      <c r="G99" s="195"/>
      <c r="H99" s="195"/>
      <c r="I99" s="195"/>
      <c r="J99" s="195"/>
      <c r="K99" s="195"/>
      <c r="L99" s="195"/>
      <c r="M99" s="195"/>
    </row>
    <row r="100" spans="2:13" x14ac:dyDescent="0.25">
      <c r="E100" s="195"/>
      <c r="F100" s="195"/>
      <c r="G100" s="195"/>
      <c r="H100" s="195"/>
      <c r="I100" s="195"/>
      <c r="J100" s="195"/>
      <c r="K100" s="195"/>
      <c r="L100" s="195"/>
      <c r="M100" s="195"/>
    </row>
    <row r="101" spans="2:13" x14ac:dyDescent="0.25">
      <c r="B101" s="236" t="s">
        <v>400</v>
      </c>
      <c r="C101" s="237" t="s">
        <v>399</v>
      </c>
      <c r="D101" s="238" t="s">
        <v>396</v>
      </c>
      <c r="E101" s="237" t="s">
        <v>398</v>
      </c>
      <c r="F101" s="238" t="s">
        <v>396</v>
      </c>
      <c r="G101" s="237" t="s">
        <v>397</v>
      </c>
      <c r="H101" s="238" t="s">
        <v>396</v>
      </c>
      <c r="I101" s="195"/>
      <c r="J101" s="195"/>
      <c r="K101" s="195"/>
      <c r="L101" s="195"/>
      <c r="M101" s="195"/>
    </row>
    <row r="102" spans="2:13" x14ac:dyDescent="0.25">
      <c r="B102" s="231" t="s">
        <v>146</v>
      </c>
      <c r="C102" s="232">
        <v>214</v>
      </c>
      <c r="D102" s="233">
        <v>0.70860927152317876</v>
      </c>
      <c r="E102" s="232">
        <v>152</v>
      </c>
      <c r="F102" s="233">
        <v>0.71698113207547165</v>
      </c>
      <c r="G102" s="232">
        <v>453</v>
      </c>
      <c r="H102" s="233">
        <v>0.78238341968911918</v>
      </c>
      <c r="I102" s="195"/>
      <c r="J102" s="195"/>
      <c r="K102" s="195"/>
      <c r="L102" s="195"/>
      <c r="M102" s="195"/>
    </row>
    <row r="103" spans="2:13" x14ac:dyDescent="0.25">
      <c r="B103" s="231" t="s">
        <v>145</v>
      </c>
      <c r="C103" s="232">
        <v>34</v>
      </c>
      <c r="D103" s="233">
        <v>0.11258278145695365</v>
      </c>
      <c r="E103" s="232">
        <v>22</v>
      </c>
      <c r="F103" s="233">
        <v>0.10377358490566038</v>
      </c>
      <c r="G103" s="232">
        <v>58</v>
      </c>
      <c r="H103" s="233">
        <v>0.1001727115716753</v>
      </c>
      <c r="I103" s="195"/>
      <c r="J103" s="195"/>
      <c r="K103" s="195"/>
      <c r="L103" s="195"/>
      <c r="M103" s="195"/>
    </row>
    <row r="104" spans="2:13" x14ac:dyDescent="0.25">
      <c r="B104" s="231" t="s">
        <v>144</v>
      </c>
      <c r="C104" s="232">
        <v>12</v>
      </c>
      <c r="D104" s="233">
        <v>3.9735099337748346E-2</v>
      </c>
      <c r="E104" s="232">
        <v>8</v>
      </c>
      <c r="F104" s="233">
        <v>3.7735849056603772E-2</v>
      </c>
      <c r="G104" s="232">
        <v>23</v>
      </c>
      <c r="H104" s="233">
        <v>3.9723661485319514E-2</v>
      </c>
      <c r="I104" s="195"/>
      <c r="J104" s="195"/>
      <c r="K104" s="195"/>
      <c r="L104" s="195"/>
      <c r="M104" s="195"/>
    </row>
    <row r="105" spans="2:13" x14ac:dyDescent="0.25">
      <c r="B105" s="231" t="s">
        <v>143</v>
      </c>
      <c r="C105" s="232">
        <v>7</v>
      </c>
      <c r="D105" s="233">
        <v>2.3178807947019868E-2</v>
      </c>
      <c r="E105" s="232">
        <v>7</v>
      </c>
      <c r="F105" s="233">
        <v>3.3018867924528301E-2</v>
      </c>
      <c r="G105" s="232">
        <v>21</v>
      </c>
      <c r="H105" s="233">
        <v>3.6269430051813469E-2</v>
      </c>
      <c r="I105" s="195"/>
      <c r="J105" s="195"/>
      <c r="K105" s="195"/>
      <c r="L105" s="195"/>
      <c r="M105" s="195"/>
    </row>
    <row r="106" spans="2:13" x14ac:dyDescent="0.25">
      <c r="B106" s="231" t="s">
        <v>142</v>
      </c>
      <c r="C106" s="232">
        <v>3</v>
      </c>
      <c r="D106" s="233">
        <v>9.9337748344370865E-3</v>
      </c>
      <c r="E106" s="232">
        <v>3</v>
      </c>
      <c r="F106" s="233">
        <v>1.4150943396226415E-2</v>
      </c>
      <c r="G106" s="232">
        <v>6</v>
      </c>
      <c r="H106" s="233">
        <v>1.0362694300518135E-2</v>
      </c>
      <c r="I106" s="195"/>
      <c r="J106" s="195"/>
      <c r="K106" s="195"/>
      <c r="L106" s="195"/>
      <c r="M106" s="195"/>
    </row>
    <row r="107" spans="2:13" x14ac:dyDescent="0.25">
      <c r="B107" s="231" t="s">
        <v>141</v>
      </c>
      <c r="C107" s="232">
        <v>9</v>
      </c>
      <c r="D107" s="233">
        <v>2.9801324503311258E-2</v>
      </c>
      <c r="E107" s="232">
        <v>4</v>
      </c>
      <c r="F107" s="233">
        <v>1.8867924528301886E-2</v>
      </c>
      <c r="G107" s="232">
        <v>6</v>
      </c>
      <c r="H107" s="233">
        <v>1.0362694300518135E-2</v>
      </c>
      <c r="I107" s="195"/>
      <c r="J107" s="195"/>
      <c r="K107" s="195"/>
      <c r="L107" s="195"/>
      <c r="M107" s="195"/>
    </row>
    <row r="108" spans="2:13" x14ac:dyDescent="0.25">
      <c r="B108" s="231" t="s">
        <v>140</v>
      </c>
      <c r="C108" s="232">
        <v>10</v>
      </c>
      <c r="D108" s="233">
        <v>3.3112582781456956E-2</v>
      </c>
      <c r="E108" s="232">
        <v>2</v>
      </c>
      <c r="F108" s="233">
        <v>9.433962264150943E-3</v>
      </c>
      <c r="G108" s="232">
        <v>1</v>
      </c>
      <c r="H108" s="233">
        <v>1.7271157167530224E-3</v>
      </c>
      <c r="I108" s="195"/>
      <c r="J108" s="195"/>
      <c r="K108" s="195"/>
      <c r="L108" s="195"/>
      <c r="M108" s="195"/>
    </row>
    <row r="109" spans="2:13" x14ac:dyDescent="0.25">
      <c r="B109" s="231" t="s">
        <v>139</v>
      </c>
      <c r="C109" s="232">
        <v>5</v>
      </c>
      <c r="D109" s="233">
        <v>1.6556291390728478E-2</v>
      </c>
      <c r="E109" s="232">
        <v>3</v>
      </c>
      <c r="F109" s="233">
        <v>1.4150943396226415E-2</v>
      </c>
      <c r="G109" s="232">
        <v>2</v>
      </c>
      <c r="H109" s="233">
        <v>3.4542314335060447E-3</v>
      </c>
      <c r="I109" s="195"/>
      <c r="J109" s="195"/>
      <c r="K109" s="195"/>
      <c r="L109" s="195"/>
      <c r="M109" s="195"/>
    </row>
    <row r="110" spans="2:13" x14ac:dyDescent="0.25">
      <c r="B110" s="158" t="s">
        <v>138</v>
      </c>
      <c r="C110" s="232">
        <v>0</v>
      </c>
      <c r="D110" s="233">
        <v>0</v>
      </c>
      <c r="E110" s="232">
        <v>0</v>
      </c>
      <c r="F110" s="233">
        <v>0</v>
      </c>
      <c r="G110" s="232">
        <v>1</v>
      </c>
      <c r="H110" s="233">
        <v>1.7271157167530224E-3</v>
      </c>
      <c r="I110" s="195"/>
      <c r="J110" s="195"/>
      <c r="K110" s="195"/>
      <c r="L110" s="195"/>
      <c r="M110" s="195"/>
    </row>
    <row r="111" spans="2:13" x14ac:dyDescent="0.25">
      <c r="B111" s="223" t="s">
        <v>137</v>
      </c>
      <c r="C111" s="232">
        <v>3</v>
      </c>
      <c r="D111" s="233">
        <v>9.9337748344370865E-3</v>
      </c>
      <c r="E111" s="232">
        <v>4</v>
      </c>
      <c r="F111" s="233">
        <v>1.8867924528301886E-2</v>
      </c>
      <c r="G111" s="232">
        <v>0</v>
      </c>
      <c r="H111" s="233">
        <v>0</v>
      </c>
      <c r="I111" s="195"/>
      <c r="J111" s="195"/>
      <c r="K111" s="195"/>
      <c r="L111" s="195"/>
      <c r="M111" s="195"/>
    </row>
    <row r="112" spans="2:13" x14ac:dyDescent="0.25">
      <c r="B112" s="223" t="s">
        <v>136</v>
      </c>
      <c r="C112" s="232">
        <v>5</v>
      </c>
      <c r="D112" s="233">
        <v>1.6556291390728478E-2</v>
      </c>
      <c r="E112" s="232">
        <v>7</v>
      </c>
      <c r="F112" s="233">
        <v>3.3018867924528301E-2</v>
      </c>
      <c r="G112" s="232">
        <v>8</v>
      </c>
      <c r="H112" s="233">
        <v>1.3816925734024179E-2</v>
      </c>
      <c r="I112" s="195"/>
      <c r="J112" s="195"/>
      <c r="K112" s="195"/>
      <c r="L112" s="195"/>
      <c r="M112" s="195"/>
    </row>
    <row r="113" spans="2:13" x14ac:dyDescent="0.25">
      <c r="B113" s="223" t="s">
        <v>303</v>
      </c>
      <c r="C113" s="225">
        <v>302</v>
      </c>
      <c r="D113" s="234">
        <v>1.0000000000000002</v>
      </c>
      <c r="E113" s="232">
        <v>212</v>
      </c>
      <c r="F113" s="234">
        <v>1</v>
      </c>
      <c r="G113" s="232">
        <v>579</v>
      </c>
      <c r="H113" s="234">
        <v>1</v>
      </c>
      <c r="I113" s="195"/>
      <c r="J113" s="195"/>
      <c r="K113" s="195"/>
      <c r="L113" s="195"/>
      <c r="M113" s="195"/>
    </row>
    <row r="114" spans="2:13" x14ac:dyDescent="0.25">
      <c r="B114" s="223" t="s">
        <v>395</v>
      </c>
      <c r="C114" s="225">
        <v>5986</v>
      </c>
      <c r="D114" s="225"/>
      <c r="E114" s="225">
        <v>10893</v>
      </c>
      <c r="F114" s="234"/>
      <c r="G114" s="225">
        <v>18018</v>
      </c>
      <c r="H114" s="234"/>
      <c r="I114" s="195"/>
      <c r="J114" s="195"/>
      <c r="K114" s="195"/>
      <c r="L114" s="195"/>
      <c r="M114" s="195"/>
    </row>
    <row r="115" spans="2:13" x14ac:dyDescent="0.25">
      <c r="B115" s="223" t="s">
        <v>22</v>
      </c>
      <c r="C115" s="225">
        <v>8.828908554572271</v>
      </c>
      <c r="D115" s="223"/>
      <c r="E115" s="225">
        <v>7.2374631268436582</v>
      </c>
      <c r="F115" s="204"/>
      <c r="G115" s="225">
        <v>10.508849557522124</v>
      </c>
      <c r="H115" s="204"/>
      <c r="I115" s="195"/>
      <c r="J115" s="195"/>
      <c r="K115" s="195"/>
      <c r="L115" s="195"/>
      <c r="M115" s="195"/>
    </row>
    <row r="116" spans="2:13" x14ac:dyDescent="0.25">
      <c r="B116" s="223" t="s">
        <v>300</v>
      </c>
      <c r="C116" s="225">
        <v>0</v>
      </c>
      <c r="D116" s="223"/>
      <c r="E116" s="225">
        <v>0</v>
      </c>
      <c r="F116" s="204"/>
      <c r="G116" s="225">
        <v>3</v>
      </c>
      <c r="H116" s="204"/>
      <c r="I116" s="195"/>
      <c r="J116" s="195"/>
      <c r="K116" s="195"/>
      <c r="L116" s="195"/>
      <c r="M116" s="195"/>
    </row>
    <row r="117" spans="2:13" x14ac:dyDescent="0.25">
      <c r="B117" s="223" t="s">
        <v>23</v>
      </c>
      <c r="C117" s="225">
        <v>41.198696280019703</v>
      </c>
      <c r="D117" s="223"/>
      <c r="E117" s="225">
        <v>41.602763238327924</v>
      </c>
      <c r="F117" s="204"/>
      <c r="G117" s="225">
        <v>37.719391650756819</v>
      </c>
      <c r="H117" s="204"/>
      <c r="I117" s="195"/>
      <c r="J117" s="195"/>
      <c r="K117" s="195"/>
      <c r="L117" s="195"/>
      <c r="M117" s="195"/>
    </row>
    <row r="118" spans="2:13" x14ac:dyDescent="0.25">
      <c r="B118" s="156" t="s">
        <v>24</v>
      </c>
      <c r="C118" s="155">
        <v>4.6663408081946809</v>
      </c>
      <c r="D118" s="156"/>
      <c r="E118" s="155">
        <v>5.7482521857726372</v>
      </c>
      <c r="F118" s="156"/>
      <c r="G118" s="155">
        <v>3.5892979002404384</v>
      </c>
      <c r="H118" s="204"/>
      <c r="I118" s="195"/>
      <c r="J118" s="195"/>
      <c r="K118" s="195"/>
      <c r="L118" s="195"/>
      <c r="M118" s="195"/>
    </row>
    <row r="119" spans="2:13" x14ac:dyDescent="0.25">
      <c r="F119" s="195"/>
      <c r="G119" s="195"/>
      <c r="H119" s="195"/>
      <c r="I119" s="195"/>
      <c r="J119" s="195"/>
      <c r="K119" s="195"/>
      <c r="L119" s="195"/>
      <c r="M119" s="195"/>
    </row>
    <row r="120" spans="2:13" x14ac:dyDescent="0.25">
      <c r="B120" s="239" t="s">
        <v>394</v>
      </c>
      <c r="C120" s="18" t="s">
        <v>148</v>
      </c>
      <c r="D120" s="193" t="s">
        <v>393</v>
      </c>
      <c r="E120" s="195"/>
      <c r="F120" s="195"/>
      <c r="G120" s="195"/>
      <c r="H120" s="195"/>
      <c r="I120" s="195"/>
      <c r="J120" s="195"/>
      <c r="K120" s="195"/>
      <c r="L120" s="195"/>
      <c r="M120" s="195"/>
    </row>
    <row r="121" spans="2:13" x14ac:dyDescent="0.25">
      <c r="B121" s="158" t="s">
        <v>383</v>
      </c>
      <c r="C121" s="164">
        <v>13660</v>
      </c>
      <c r="D121" s="179">
        <v>0.92447211694639952</v>
      </c>
      <c r="E121" s="195"/>
      <c r="F121" s="176"/>
      <c r="G121" s="195"/>
      <c r="H121" s="195"/>
      <c r="I121" s="195"/>
      <c r="J121" s="195"/>
      <c r="K121" s="195"/>
      <c r="L121" s="195"/>
      <c r="M121" s="195"/>
    </row>
    <row r="122" spans="2:13" x14ac:dyDescent="0.25">
      <c r="B122" s="158" t="s">
        <v>249</v>
      </c>
      <c r="C122" s="164">
        <v>110</v>
      </c>
      <c r="D122" s="179">
        <v>7.4445046020573903E-3</v>
      </c>
      <c r="E122" s="195"/>
      <c r="F122" s="176"/>
      <c r="G122" s="195"/>
      <c r="H122" s="195"/>
      <c r="I122" s="195"/>
      <c r="J122" s="195"/>
      <c r="K122" s="195"/>
      <c r="L122" s="195"/>
      <c r="M122" s="195"/>
    </row>
    <row r="123" spans="2:13" x14ac:dyDescent="0.25">
      <c r="B123" s="158" t="s">
        <v>248</v>
      </c>
      <c r="C123" s="164">
        <v>89</v>
      </c>
      <c r="D123" s="179">
        <v>6.0232809962100708E-3</v>
      </c>
      <c r="E123" s="195"/>
      <c r="F123" s="176"/>
      <c r="G123" s="195"/>
      <c r="H123" s="195"/>
      <c r="I123" s="195"/>
      <c r="J123" s="195"/>
      <c r="K123" s="195"/>
      <c r="L123" s="195"/>
      <c r="M123" s="195"/>
    </row>
    <row r="124" spans="2:13" x14ac:dyDescent="0.25">
      <c r="B124" s="158" t="s">
        <v>247</v>
      </c>
      <c r="C124" s="164">
        <v>7</v>
      </c>
      <c r="D124" s="179">
        <v>4.7374120194910665E-4</v>
      </c>
      <c r="E124" s="195"/>
      <c r="F124" s="176"/>
      <c r="G124" s="195"/>
      <c r="H124" s="195"/>
      <c r="I124" s="195"/>
      <c r="J124" s="195"/>
      <c r="K124" s="195"/>
      <c r="L124" s="195"/>
      <c r="M124" s="195"/>
    </row>
    <row r="125" spans="2:13" x14ac:dyDescent="0.25">
      <c r="B125" s="158" t="s">
        <v>246</v>
      </c>
      <c r="C125" s="164">
        <v>37</v>
      </c>
      <c r="D125" s="179">
        <v>2.5040606388738494E-3</v>
      </c>
      <c r="E125" s="195"/>
      <c r="F125" s="176"/>
      <c r="G125" s="195"/>
      <c r="H125" s="195"/>
      <c r="I125" s="195"/>
      <c r="J125" s="195"/>
      <c r="K125" s="195"/>
      <c r="L125" s="195"/>
      <c r="M125" s="195"/>
    </row>
    <row r="126" spans="2:13" x14ac:dyDescent="0.25">
      <c r="B126" s="158" t="s">
        <v>382</v>
      </c>
      <c r="C126" s="164">
        <v>472</v>
      </c>
      <c r="D126" s="179">
        <v>3.1943692474282623E-2</v>
      </c>
      <c r="E126" s="195"/>
      <c r="F126" s="176"/>
      <c r="G126" s="195"/>
      <c r="H126" s="195"/>
      <c r="I126" s="195"/>
      <c r="J126" s="195"/>
      <c r="K126" s="195"/>
      <c r="L126" s="195"/>
      <c r="M126" s="195"/>
    </row>
    <row r="127" spans="2:13" x14ac:dyDescent="0.25">
      <c r="B127" s="158" t="s">
        <v>381</v>
      </c>
      <c r="C127" s="164">
        <v>15</v>
      </c>
      <c r="D127" s="179">
        <v>1.0151597184623715E-3</v>
      </c>
      <c r="E127" s="195"/>
      <c r="F127" s="176"/>
      <c r="G127" s="195"/>
      <c r="H127" s="195"/>
      <c r="I127" s="195"/>
      <c r="J127" s="195"/>
      <c r="K127" s="195"/>
      <c r="L127" s="195"/>
      <c r="M127" s="195"/>
    </row>
    <row r="128" spans="2:13" x14ac:dyDescent="0.25">
      <c r="B128" s="158" t="s">
        <v>380</v>
      </c>
      <c r="C128" s="164">
        <v>386</v>
      </c>
      <c r="D128" s="179">
        <v>2.6123443421765025E-2</v>
      </c>
      <c r="E128" s="195"/>
      <c r="F128" s="176"/>
      <c r="G128" s="195"/>
      <c r="H128" s="195"/>
      <c r="I128" s="195"/>
      <c r="J128" s="195"/>
      <c r="K128" s="195"/>
      <c r="L128" s="195"/>
      <c r="M128" s="195"/>
    </row>
    <row r="129" spans="2:13" x14ac:dyDescent="0.25">
      <c r="B129" s="158" t="s">
        <v>242</v>
      </c>
      <c r="C129" s="164">
        <v>0</v>
      </c>
      <c r="D129" s="179">
        <v>0</v>
      </c>
      <c r="E129" s="195"/>
      <c r="F129" s="176"/>
      <c r="G129" s="195"/>
      <c r="H129" s="195"/>
      <c r="I129" s="195"/>
      <c r="J129" s="195"/>
      <c r="K129" s="195"/>
      <c r="L129" s="195"/>
      <c r="M129" s="195"/>
    </row>
    <row r="130" spans="2:13" x14ac:dyDescent="0.25">
      <c r="B130" s="156" t="s">
        <v>0</v>
      </c>
      <c r="C130" s="164">
        <v>14776</v>
      </c>
      <c r="D130" s="174">
        <v>0.99999999999999989</v>
      </c>
      <c r="E130" s="195"/>
      <c r="F130" s="195"/>
      <c r="G130" s="195"/>
      <c r="H130" s="195"/>
      <c r="I130" s="195"/>
      <c r="J130" s="195"/>
      <c r="K130" s="195"/>
      <c r="L130" s="195"/>
      <c r="M130" s="195"/>
    </row>
    <row r="131" spans="2:13" x14ac:dyDescent="0.25">
      <c r="C131" s="209"/>
      <c r="D131" s="195"/>
      <c r="E131" s="195"/>
      <c r="F131" s="195"/>
      <c r="G131" s="195"/>
      <c r="H131" s="195"/>
      <c r="I131" s="195"/>
      <c r="J131" s="195"/>
      <c r="K131" s="195"/>
      <c r="L131" s="195"/>
      <c r="M131" s="195"/>
    </row>
    <row r="132" spans="2:13" x14ac:dyDescent="0.25">
      <c r="C132" s="209"/>
      <c r="D132" s="195"/>
      <c r="E132" s="195"/>
      <c r="F132" s="195"/>
      <c r="G132" s="195"/>
      <c r="H132" s="195"/>
      <c r="I132" s="195"/>
      <c r="J132" s="195"/>
      <c r="K132" s="195"/>
      <c r="L132" s="195"/>
      <c r="M132" s="195"/>
    </row>
    <row r="133" spans="2:13" x14ac:dyDescent="0.25">
      <c r="B133" s="239" t="s">
        <v>392</v>
      </c>
      <c r="C133" s="18" t="s">
        <v>148</v>
      </c>
      <c r="D133" s="193" t="s">
        <v>147</v>
      </c>
      <c r="E133" s="195"/>
      <c r="F133" s="195"/>
      <c r="G133" s="195"/>
      <c r="H133" s="195"/>
      <c r="I133" s="195"/>
      <c r="J133" s="195"/>
      <c r="K133" s="195"/>
      <c r="L133" s="195"/>
      <c r="M133" s="195"/>
    </row>
    <row r="134" spans="2:13" x14ac:dyDescent="0.25">
      <c r="B134" s="158" t="s">
        <v>378</v>
      </c>
      <c r="C134" s="164">
        <v>105</v>
      </c>
      <c r="D134" s="179">
        <v>7.1061180292365999E-3</v>
      </c>
      <c r="E134" s="195"/>
      <c r="F134" s="195"/>
      <c r="G134" s="195"/>
      <c r="H134" s="195"/>
      <c r="I134" s="195"/>
      <c r="J134" s="195"/>
      <c r="K134" s="195"/>
      <c r="L134" s="195"/>
      <c r="M134" s="195"/>
    </row>
    <row r="135" spans="2:13" x14ac:dyDescent="0.25">
      <c r="B135" s="158" t="s">
        <v>377</v>
      </c>
      <c r="C135" s="164">
        <v>30</v>
      </c>
      <c r="D135" s="179">
        <v>2.030319436924743E-3</v>
      </c>
      <c r="E135" s="195"/>
      <c r="F135" s="195"/>
      <c r="G135" s="195"/>
      <c r="H135" s="195"/>
      <c r="I135" s="195"/>
      <c r="J135" s="195"/>
      <c r="K135" s="195"/>
      <c r="L135" s="195"/>
      <c r="M135" s="195"/>
    </row>
    <row r="136" spans="2:13" x14ac:dyDescent="0.25">
      <c r="B136" s="158" t="s">
        <v>376</v>
      </c>
      <c r="C136" s="164">
        <v>143</v>
      </c>
      <c r="D136" s="179">
        <v>9.6778559826746074E-3</v>
      </c>
      <c r="E136" s="195"/>
      <c r="F136" s="195"/>
      <c r="G136" s="195"/>
      <c r="H136" s="195"/>
      <c r="I136" s="195"/>
      <c r="J136" s="195"/>
      <c r="K136" s="195"/>
      <c r="L136" s="195"/>
      <c r="M136" s="195"/>
    </row>
    <row r="137" spans="2:13" x14ac:dyDescent="0.25">
      <c r="B137" s="158" t="s">
        <v>375</v>
      </c>
      <c r="C137" s="164">
        <v>384</v>
      </c>
      <c r="D137" s="179">
        <v>2.5988088792636709E-2</v>
      </c>
      <c r="E137" s="195"/>
      <c r="F137" s="195"/>
      <c r="G137" s="195"/>
      <c r="H137" s="195"/>
      <c r="I137" s="195"/>
      <c r="J137" s="195"/>
      <c r="K137" s="195"/>
      <c r="L137" s="195"/>
      <c r="M137" s="195"/>
    </row>
    <row r="138" spans="2:13" x14ac:dyDescent="0.25">
      <c r="B138" s="158" t="s">
        <v>374</v>
      </c>
      <c r="C138" s="164">
        <v>890</v>
      </c>
      <c r="D138" s="179">
        <v>6.0232809962100703E-2</v>
      </c>
      <c r="E138" s="195"/>
      <c r="F138" s="195"/>
      <c r="G138" s="195"/>
      <c r="H138" s="195"/>
      <c r="I138" s="195"/>
      <c r="J138" s="195"/>
      <c r="K138" s="195"/>
      <c r="L138" s="195"/>
      <c r="M138" s="195"/>
    </row>
    <row r="139" spans="2:13" x14ac:dyDescent="0.25">
      <c r="B139" s="158" t="s">
        <v>373</v>
      </c>
      <c r="C139" s="164">
        <v>2932</v>
      </c>
      <c r="D139" s="179">
        <v>0.19842988630211153</v>
      </c>
      <c r="E139" s="195"/>
      <c r="F139" s="195"/>
      <c r="G139" s="195"/>
      <c r="H139" s="195"/>
      <c r="I139" s="195"/>
      <c r="J139" s="195"/>
      <c r="K139" s="195"/>
      <c r="L139" s="195"/>
      <c r="M139" s="195"/>
    </row>
    <row r="140" spans="2:13" x14ac:dyDescent="0.25">
      <c r="B140" s="158" t="s">
        <v>372</v>
      </c>
      <c r="C140" s="164">
        <v>10255</v>
      </c>
      <c r="D140" s="179">
        <v>0.6940308608554413</v>
      </c>
      <c r="E140" s="195"/>
      <c r="F140" s="195"/>
      <c r="G140" s="195"/>
      <c r="H140" s="195"/>
      <c r="I140" s="195"/>
      <c r="J140" s="195"/>
      <c r="K140" s="195"/>
      <c r="L140" s="195"/>
      <c r="M140" s="195"/>
    </row>
    <row r="141" spans="2:13" x14ac:dyDescent="0.25">
      <c r="B141" s="158" t="s">
        <v>371</v>
      </c>
      <c r="C141" s="164">
        <v>37</v>
      </c>
      <c r="D141" s="179">
        <v>2.5040606388738494E-3</v>
      </c>
      <c r="E141" s="195"/>
      <c r="F141" s="195"/>
      <c r="G141" s="195"/>
      <c r="H141" s="195"/>
      <c r="I141" s="195"/>
      <c r="J141" s="195"/>
      <c r="K141" s="195"/>
      <c r="L141" s="195"/>
      <c r="M141" s="195"/>
    </row>
    <row r="142" spans="2:13" x14ac:dyDescent="0.25">
      <c r="B142" s="156" t="s">
        <v>0</v>
      </c>
      <c r="C142" s="164">
        <v>14776</v>
      </c>
      <c r="D142" s="179">
        <v>1</v>
      </c>
      <c r="E142" s="195"/>
      <c r="F142" s="195"/>
      <c r="G142" s="195"/>
      <c r="H142" s="195"/>
      <c r="I142" s="195"/>
      <c r="J142" s="195"/>
      <c r="K142" s="195"/>
      <c r="L142" s="195"/>
      <c r="M142" s="195"/>
    </row>
    <row r="143" spans="2:13" x14ac:dyDescent="0.25">
      <c r="B143" s="195"/>
      <c r="C143" s="221"/>
      <c r="D143" s="240"/>
      <c r="E143" s="195"/>
      <c r="F143" s="195"/>
      <c r="G143" s="195"/>
      <c r="H143" s="195"/>
      <c r="I143" s="195"/>
      <c r="J143" s="195"/>
      <c r="K143" s="195"/>
      <c r="L143" s="195"/>
      <c r="M143" s="195"/>
    </row>
    <row r="144" spans="2:13" x14ac:dyDescent="0.25">
      <c r="B144" s="195"/>
      <c r="C144" s="221"/>
      <c r="D144" s="240"/>
      <c r="E144" s="195"/>
      <c r="F144" s="195"/>
      <c r="G144" s="195"/>
      <c r="H144" s="195"/>
      <c r="I144" s="195"/>
      <c r="J144" s="195"/>
      <c r="K144" s="195"/>
      <c r="L144" s="195"/>
      <c r="M144" s="195"/>
    </row>
    <row r="145" spans="1:13" x14ac:dyDescent="0.25">
      <c r="B145" s="239" t="s">
        <v>391</v>
      </c>
      <c r="C145" s="18" t="s">
        <v>148</v>
      </c>
      <c r="D145" s="193" t="s">
        <v>147</v>
      </c>
      <c r="E145" s="195"/>
      <c r="F145" s="195"/>
      <c r="G145" s="195"/>
      <c r="H145" s="195"/>
      <c r="I145" s="195"/>
      <c r="J145" s="195"/>
      <c r="K145" s="195"/>
      <c r="L145" s="195"/>
      <c r="M145" s="195"/>
    </row>
    <row r="146" spans="1:13" x14ac:dyDescent="0.25">
      <c r="B146" s="158" t="s">
        <v>369</v>
      </c>
      <c r="C146" s="164">
        <v>2596</v>
      </c>
      <c r="D146" s="179">
        <v>0.17569030860855442</v>
      </c>
      <c r="E146" s="195"/>
      <c r="F146" s="195"/>
      <c r="G146" s="195"/>
      <c r="H146" s="195"/>
      <c r="I146" s="195"/>
      <c r="J146" s="195"/>
      <c r="K146" s="195"/>
      <c r="L146" s="195"/>
      <c r="M146" s="195"/>
    </row>
    <row r="147" spans="1:13" x14ac:dyDescent="0.25">
      <c r="B147" s="158" t="s">
        <v>368</v>
      </c>
      <c r="C147" s="164">
        <v>7561</v>
      </c>
      <c r="D147" s="179">
        <v>0.51170817541959934</v>
      </c>
      <c r="E147" s="195"/>
      <c r="F147" s="195"/>
      <c r="G147" s="195"/>
      <c r="H147" s="195"/>
      <c r="I147" s="195"/>
      <c r="J147" s="195"/>
      <c r="K147" s="195"/>
      <c r="L147" s="195"/>
      <c r="M147" s="195"/>
    </row>
    <row r="148" spans="1:13" x14ac:dyDescent="0.25">
      <c r="B148" s="158" t="s">
        <v>367</v>
      </c>
      <c r="C148" s="164">
        <v>3437</v>
      </c>
      <c r="D148" s="179">
        <v>0.23260693015701137</v>
      </c>
      <c r="E148" s="195"/>
      <c r="F148" s="195"/>
      <c r="G148" s="195"/>
      <c r="H148" s="195"/>
      <c r="I148" s="195"/>
      <c r="J148" s="195"/>
      <c r="K148" s="195"/>
      <c r="L148" s="195"/>
      <c r="M148" s="195"/>
    </row>
    <row r="149" spans="1:13" x14ac:dyDescent="0.25">
      <c r="B149" s="158" t="s">
        <v>366</v>
      </c>
      <c r="C149" s="164">
        <v>1182</v>
      </c>
      <c r="D149" s="179">
        <v>7.9994585814834873E-2</v>
      </c>
      <c r="E149" s="195"/>
      <c r="F149" s="195"/>
      <c r="G149" s="195"/>
      <c r="H149" s="195"/>
      <c r="I149" s="195"/>
      <c r="J149" s="195"/>
      <c r="K149" s="195"/>
      <c r="L149" s="195"/>
      <c r="M149" s="195"/>
    </row>
    <row r="150" spans="1:13" x14ac:dyDescent="0.25">
      <c r="B150" s="156" t="s">
        <v>0</v>
      </c>
      <c r="C150" s="164">
        <v>14776</v>
      </c>
      <c r="D150" s="154">
        <v>1</v>
      </c>
      <c r="E150" s="195"/>
      <c r="F150" s="195"/>
      <c r="G150" s="195"/>
      <c r="H150" s="195"/>
      <c r="I150" s="195"/>
      <c r="J150" s="195"/>
      <c r="K150" s="195"/>
      <c r="L150" s="195"/>
      <c r="M150" s="195"/>
    </row>
    <row r="151" spans="1:13" x14ac:dyDescent="0.25">
      <c r="B151" s="199"/>
      <c r="C151" s="221"/>
      <c r="D151" s="195"/>
      <c r="E151" s="195"/>
      <c r="F151" s="195"/>
      <c r="G151" s="195"/>
      <c r="H151" s="195"/>
      <c r="I151" s="195"/>
      <c r="J151" s="195"/>
      <c r="K151" s="195"/>
      <c r="L151" s="195"/>
      <c r="M151" s="195"/>
    </row>
    <row r="152" spans="1:13" x14ac:dyDescent="0.25">
      <c r="B152" s="199"/>
      <c r="C152" s="221"/>
      <c r="D152" s="195"/>
      <c r="E152" s="195"/>
      <c r="F152" s="195"/>
      <c r="G152" s="195"/>
      <c r="H152" s="195"/>
      <c r="I152" s="195"/>
      <c r="J152" s="195"/>
      <c r="K152" s="195"/>
      <c r="L152" s="195"/>
      <c r="M152" s="195"/>
    </row>
    <row r="153" spans="1:13" x14ac:dyDescent="0.25">
      <c r="B153" s="199"/>
      <c r="C153" s="221"/>
      <c r="D153" s="195"/>
      <c r="E153" s="195"/>
      <c r="F153" s="195"/>
      <c r="G153" s="195"/>
      <c r="H153" s="195"/>
      <c r="I153" s="195"/>
      <c r="J153" s="195"/>
      <c r="K153" s="195"/>
      <c r="L153" s="195"/>
      <c r="M153" s="195"/>
    </row>
    <row r="154" spans="1:13" ht="51" x14ac:dyDescent="0.25">
      <c r="A154" s="295"/>
      <c r="B154" s="296" t="s">
        <v>390</v>
      </c>
      <c r="C154" s="18" t="s">
        <v>301</v>
      </c>
      <c r="D154" s="193" t="s">
        <v>147</v>
      </c>
      <c r="E154" s="195"/>
      <c r="F154" s="195"/>
      <c r="G154" s="195"/>
      <c r="H154" s="195"/>
      <c r="I154" s="195"/>
      <c r="J154" s="195"/>
      <c r="K154" s="195"/>
      <c r="L154" s="195"/>
      <c r="M154" s="195"/>
    </row>
    <row r="155" spans="1:13" x14ac:dyDescent="0.25">
      <c r="B155" s="156" t="s">
        <v>223</v>
      </c>
      <c r="C155" s="164">
        <v>437</v>
      </c>
      <c r="D155" s="179">
        <v>0.64454277286135697</v>
      </c>
      <c r="E155" s="195"/>
      <c r="F155" s="195"/>
      <c r="G155" s="195"/>
      <c r="H155" s="195"/>
      <c r="I155" s="195"/>
      <c r="J155" s="195"/>
      <c r="K155" s="195"/>
      <c r="L155" s="195"/>
      <c r="M155" s="195"/>
    </row>
    <row r="156" spans="1:13" x14ac:dyDescent="0.25">
      <c r="B156" s="158" t="s">
        <v>364</v>
      </c>
      <c r="C156" s="164">
        <v>169</v>
      </c>
      <c r="D156" s="179">
        <v>0.24926253687315633</v>
      </c>
      <c r="E156" s="195"/>
      <c r="F156" s="195"/>
      <c r="G156" s="195"/>
      <c r="H156" s="195"/>
      <c r="I156" s="195"/>
      <c r="J156" s="195"/>
      <c r="K156" s="195"/>
      <c r="L156" s="195"/>
      <c r="M156" s="195"/>
    </row>
    <row r="157" spans="1:13" x14ac:dyDescent="0.25">
      <c r="B157" s="158" t="s">
        <v>363</v>
      </c>
      <c r="C157" s="164">
        <v>29</v>
      </c>
      <c r="D157" s="179">
        <v>4.2772861356932153E-2</v>
      </c>
      <c r="E157" s="195"/>
      <c r="F157" s="195"/>
      <c r="G157" s="195"/>
      <c r="H157" s="195"/>
      <c r="I157" s="195"/>
      <c r="J157" s="195"/>
      <c r="K157" s="195"/>
      <c r="L157" s="195"/>
      <c r="M157" s="195"/>
    </row>
    <row r="158" spans="1:13" x14ac:dyDescent="0.25">
      <c r="B158" s="158" t="s">
        <v>362</v>
      </c>
      <c r="C158" s="164">
        <v>14</v>
      </c>
      <c r="D158" s="179">
        <v>2.0648967551622419E-2</v>
      </c>
      <c r="E158" s="195"/>
      <c r="F158" s="195"/>
      <c r="G158" s="195"/>
      <c r="H158" s="195"/>
      <c r="I158" s="195"/>
      <c r="J158" s="195"/>
      <c r="K158" s="195"/>
      <c r="L158" s="195"/>
      <c r="M158" s="195"/>
    </row>
    <row r="159" spans="1:13" x14ac:dyDescent="0.25">
      <c r="B159" s="158" t="s">
        <v>361</v>
      </c>
      <c r="C159" s="164">
        <v>7</v>
      </c>
      <c r="D159" s="179">
        <v>1.0324483775811209E-2</v>
      </c>
      <c r="E159" s="195"/>
      <c r="F159" s="195"/>
      <c r="G159" s="195"/>
      <c r="H159" s="195"/>
      <c r="I159" s="195"/>
      <c r="J159" s="195"/>
      <c r="K159" s="195"/>
      <c r="L159" s="195"/>
      <c r="M159" s="195"/>
    </row>
    <row r="160" spans="1:13" x14ac:dyDescent="0.25">
      <c r="B160" s="158" t="s">
        <v>360</v>
      </c>
      <c r="C160" s="164">
        <v>3</v>
      </c>
      <c r="D160" s="179">
        <v>4.4247787610619468E-3</v>
      </c>
      <c r="E160" s="195"/>
      <c r="F160" s="195"/>
      <c r="G160" s="195"/>
      <c r="H160" s="195"/>
      <c r="I160" s="195"/>
      <c r="J160" s="195"/>
      <c r="K160" s="195"/>
      <c r="L160" s="195"/>
      <c r="M160" s="195"/>
    </row>
    <row r="161" spans="2:51" x14ac:dyDescent="0.25">
      <c r="B161" s="158" t="s">
        <v>359</v>
      </c>
      <c r="C161" s="164">
        <v>2</v>
      </c>
      <c r="D161" s="179">
        <v>2.9498525073746312E-3</v>
      </c>
      <c r="E161" s="195"/>
      <c r="F161" s="195"/>
      <c r="G161" s="195"/>
      <c r="H161" s="195"/>
      <c r="I161" s="195"/>
      <c r="J161" s="195"/>
      <c r="K161" s="195"/>
      <c r="L161" s="195"/>
      <c r="M161" s="195"/>
    </row>
    <row r="162" spans="2:51" x14ac:dyDescent="0.25">
      <c r="B162" s="158" t="s">
        <v>358</v>
      </c>
      <c r="C162" s="164">
        <v>3</v>
      </c>
      <c r="D162" s="179">
        <v>4.4247787610619468E-3</v>
      </c>
      <c r="E162" s="195"/>
      <c r="F162" s="195"/>
      <c r="G162" s="195"/>
      <c r="H162" s="195"/>
      <c r="I162" s="195"/>
      <c r="J162" s="195"/>
      <c r="K162" s="195"/>
      <c r="L162" s="195"/>
      <c r="M162" s="195"/>
    </row>
    <row r="163" spans="2:51" x14ac:dyDescent="0.25">
      <c r="B163" s="158" t="s">
        <v>357</v>
      </c>
      <c r="C163" s="164">
        <v>5</v>
      </c>
      <c r="D163" s="179">
        <v>7.3746312684365781E-3</v>
      </c>
      <c r="E163" s="195"/>
      <c r="F163" s="195"/>
      <c r="G163" s="195"/>
      <c r="H163" s="195"/>
      <c r="I163" s="195"/>
      <c r="J163" s="195"/>
      <c r="K163" s="195"/>
      <c r="L163" s="195"/>
      <c r="M163" s="195"/>
    </row>
    <row r="164" spans="2:51" x14ac:dyDescent="0.25">
      <c r="B164" s="158" t="s">
        <v>356</v>
      </c>
      <c r="C164" s="164">
        <v>0</v>
      </c>
      <c r="D164" s="179">
        <v>0</v>
      </c>
      <c r="E164" s="195"/>
      <c r="F164" s="195"/>
      <c r="G164" s="195"/>
      <c r="H164" s="195"/>
      <c r="I164" s="195"/>
      <c r="J164" s="195"/>
      <c r="K164" s="195"/>
      <c r="L164" s="195"/>
      <c r="M164" s="195"/>
    </row>
    <row r="165" spans="2:51" x14ac:dyDescent="0.25">
      <c r="B165" s="156" t="s">
        <v>355</v>
      </c>
      <c r="C165" s="164">
        <v>3</v>
      </c>
      <c r="D165" s="179">
        <v>4.4247787610619468E-3</v>
      </c>
      <c r="E165" s="195"/>
      <c r="F165" s="195"/>
      <c r="G165" s="195"/>
      <c r="H165" s="195"/>
      <c r="I165" s="195"/>
      <c r="J165" s="195"/>
      <c r="K165" s="195"/>
      <c r="L165" s="195"/>
      <c r="M165" s="195"/>
    </row>
    <row r="166" spans="2:51" x14ac:dyDescent="0.25">
      <c r="B166" s="156" t="s">
        <v>354</v>
      </c>
      <c r="C166" s="164">
        <v>6</v>
      </c>
      <c r="D166" s="179">
        <v>8.8495575221238937E-3</v>
      </c>
      <c r="E166" s="195"/>
      <c r="F166" s="195"/>
      <c r="G166" s="195"/>
      <c r="H166" s="195"/>
      <c r="I166" s="195"/>
      <c r="J166" s="195"/>
      <c r="K166" s="195"/>
      <c r="L166" s="195"/>
      <c r="M166" s="195"/>
    </row>
    <row r="167" spans="2:51" x14ac:dyDescent="0.25">
      <c r="B167" s="223" t="s">
        <v>303</v>
      </c>
      <c r="C167" s="164">
        <v>678</v>
      </c>
      <c r="D167" s="154">
        <v>1</v>
      </c>
      <c r="E167" s="195"/>
      <c r="F167" s="195"/>
      <c r="G167" s="195"/>
      <c r="H167" s="195"/>
      <c r="I167" s="195"/>
      <c r="J167" s="195"/>
      <c r="K167" s="195"/>
      <c r="L167" s="195"/>
      <c r="M167" s="195"/>
    </row>
    <row r="168" spans="2:51" x14ac:dyDescent="0.25">
      <c r="B168" s="223" t="s">
        <v>349</v>
      </c>
      <c r="C168" s="164">
        <v>5219</v>
      </c>
      <c r="D168" s="154"/>
      <c r="E168" s="195"/>
      <c r="F168" s="195"/>
      <c r="G168" s="195"/>
      <c r="H168" s="195"/>
      <c r="I168" s="195"/>
      <c r="J168" s="195"/>
      <c r="K168" s="195"/>
      <c r="L168" s="195"/>
      <c r="M168" s="195"/>
    </row>
    <row r="169" spans="2:51" x14ac:dyDescent="0.25">
      <c r="B169" s="223" t="s">
        <v>22</v>
      </c>
      <c r="C169" s="225">
        <v>7.6976401179941005</v>
      </c>
      <c r="D169" s="204"/>
      <c r="E169" s="209"/>
      <c r="F169" s="195"/>
      <c r="G169" s="195"/>
      <c r="H169" s="195"/>
      <c r="I169" s="195"/>
      <c r="J169" s="195"/>
      <c r="K169" s="195"/>
      <c r="L169" s="195"/>
      <c r="M169" s="195"/>
    </row>
    <row r="170" spans="2:51" x14ac:dyDescent="0.25">
      <c r="B170" s="223" t="s">
        <v>300</v>
      </c>
      <c r="C170" s="241">
        <v>0</v>
      </c>
      <c r="D170" s="204"/>
      <c r="E170" s="195"/>
      <c r="F170" s="195"/>
      <c r="G170" s="195"/>
      <c r="H170" s="195"/>
      <c r="I170" s="195"/>
      <c r="J170" s="195"/>
      <c r="K170" s="195"/>
      <c r="L170" s="195"/>
      <c r="M170" s="195"/>
    </row>
    <row r="171" spans="2:51" x14ac:dyDescent="0.25">
      <c r="B171" s="223" t="s">
        <v>23</v>
      </c>
      <c r="C171" s="225">
        <v>48.093106035993848</v>
      </c>
      <c r="D171" s="204"/>
      <c r="E171" s="195"/>
      <c r="F171" s="195"/>
      <c r="G171" s="195"/>
      <c r="H171" s="195"/>
      <c r="I171" s="195"/>
      <c r="J171" s="195"/>
      <c r="K171" s="195"/>
      <c r="L171" s="195"/>
      <c r="M171" s="195"/>
    </row>
    <row r="172" spans="2:51" x14ac:dyDescent="0.25">
      <c r="B172" s="156" t="s">
        <v>24</v>
      </c>
      <c r="C172" s="155">
        <v>6.2477727327847914</v>
      </c>
      <c r="D172" s="204"/>
      <c r="E172" s="195"/>
      <c r="F172" s="195"/>
      <c r="G172" s="195"/>
      <c r="H172" s="195"/>
      <c r="I172" s="195"/>
      <c r="J172" s="195"/>
      <c r="K172" s="195"/>
      <c r="L172" s="195"/>
      <c r="M172" s="195"/>
    </row>
    <row r="173" spans="2:51" x14ac:dyDescent="0.25">
      <c r="B173" s="195"/>
      <c r="C173" s="242"/>
      <c r="D173" s="195"/>
      <c r="E173" s="195"/>
      <c r="F173" s="195"/>
      <c r="G173" s="195"/>
      <c r="H173" s="195"/>
      <c r="I173" s="195"/>
      <c r="J173" s="195"/>
      <c r="K173" s="195"/>
      <c r="L173" s="195"/>
      <c r="M173" s="195"/>
    </row>
    <row r="174" spans="2:51" x14ac:dyDescent="0.25">
      <c r="B174" s="195"/>
      <c r="C174" s="242"/>
      <c r="D174" s="195"/>
      <c r="E174" s="195"/>
      <c r="F174" s="195"/>
      <c r="G174" s="195"/>
      <c r="H174" s="195"/>
      <c r="I174" s="195"/>
      <c r="J174" s="195"/>
      <c r="K174" s="195"/>
      <c r="L174" s="195"/>
      <c r="M174" s="195"/>
    </row>
    <row r="175" spans="2:51" x14ac:dyDescent="0.25">
      <c r="B175" s="239" t="s">
        <v>389</v>
      </c>
      <c r="C175" s="18" t="s">
        <v>148</v>
      </c>
      <c r="D175" s="193" t="s">
        <v>147</v>
      </c>
      <c r="F175" s="227" t="s">
        <v>388</v>
      </c>
      <c r="G175" s="49" t="s">
        <v>1</v>
      </c>
      <c r="H175" s="49" t="s">
        <v>2</v>
      </c>
      <c r="I175" s="49" t="s">
        <v>20</v>
      </c>
      <c r="J175" s="49" t="s">
        <v>3</v>
      </c>
      <c r="K175" s="49" t="s">
        <v>4</v>
      </c>
      <c r="L175" s="49" t="s">
        <v>5</v>
      </c>
      <c r="M175" s="49" t="s">
        <v>6</v>
      </c>
      <c r="N175" s="49" t="s">
        <v>7</v>
      </c>
      <c r="O175" s="49" t="s">
        <v>8</v>
      </c>
      <c r="P175" s="49" t="s">
        <v>9</v>
      </c>
      <c r="Q175" s="49" t="s">
        <v>10</v>
      </c>
      <c r="R175" s="49" t="s">
        <v>11</v>
      </c>
      <c r="S175" s="49" t="s">
        <v>12</v>
      </c>
      <c r="T175" s="49" t="s">
        <v>21</v>
      </c>
      <c r="U175" s="49" t="s">
        <v>13</v>
      </c>
      <c r="V175" s="49" t="s">
        <v>14</v>
      </c>
      <c r="W175" s="49" t="s">
        <v>15</v>
      </c>
      <c r="X175" s="49" t="s">
        <v>16</v>
      </c>
      <c r="Y175" s="49" t="s">
        <v>17</v>
      </c>
      <c r="Z175" s="49" t="s">
        <v>18</v>
      </c>
      <c r="AA175" s="49" t="s">
        <v>19</v>
      </c>
      <c r="AB175" s="1" t="s">
        <v>0</v>
      </c>
      <c r="AD175" s="236" t="s">
        <v>387</v>
      </c>
      <c r="AE175" s="49" t="s">
        <v>1</v>
      </c>
      <c r="AF175" s="49" t="s">
        <v>2</v>
      </c>
      <c r="AG175" s="49" t="s">
        <v>20</v>
      </c>
      <c r="AH175" s="49" t="s">
        <v>3</v>
      </c>
      <c r="AI175" s="49" t="s">
        <v>4</v>
      </c>
      <c r="AJ175" s="49" t="s">
        <v>5</v>
      </c>
      <c r="AK175" s="49" t="s">
        <v>6</v>
      </c>
      <c r="AL175" s="49" t="s">
        <v>7</v>
      </c>
      <c r="AM175" s="49" t="s">
        <v>8</v>
      </c>
      <c r="AN175" s="49" t="s">
        <v>9</v>
      </c>
      <c r="AO175" s="49" t="s">
        <v>10</v>
      </c>
      <c r="AP175" s="49" t="s">
        <v>11</v>
      </c>
      <c r="AQ175" s="63" t="s">
        <v>12</v>
      </c>
      <c r="AR175" s="49" t="s">
        <v>21</v>
      </c>
      <c r="AS175" s="49" t="s">
        <v>13</v>
      </c>
      <c r="AT175" s="49" t="s">
        <v>14</v>
      </c>
      <c r="AU175" s="49" t="s">
        <v>15</v>
      </c>
      <c r="AV175" s="49" t="s">
        <v>16</v>
      </c>
      <c r="AW175" s="49" t="s">
        <v>17</v>
      </c>
      <c r="AX175" s="49" t="s">
        <v>18</v>
      </c>
      <c r="AY175" s="49" t="s">
        <v>19</v>
      </c>
    </row>
    <row r="176" spans="2:51" x14ac:dyDescent="0.25">
      <c r="B176" s="158" t="s">
        <v>386</v>
      </c>
      <c r="C176" s="164">
        <v>1138</v>
      </c>
      <c r="D176" s="286">
        <v>0.84609665427509295</v>
      </c>
      <c r="F176" s="231" t="s">
        <v>146</v>
      </c>
      <c r="G176" s="232">
        <v>20</v>
      </c>
      <c r="H176" s="232">
        <v>136</v>
      </c>
      <c r="I176" s="232">
        <v>61</v>
      </c>
      <c r="J176" s="232">
        <v>81</v>
      </c>
      <c r="K176" s="232">
        <v>36</v>
      </c>
      <c r="L176" s="232">
        <v>40</v>
      </c>
      <c r="M176" s="232">
        <v>62</v>
      </c>
      <c r="N176" s="232">
        <v>52</v>
      </c>
      <c r="O176" s="232">
        <v>92</v>
      </c>
      <c r="P176" s="232">
        <v>52</v>
      </c>
      <c r="Q176" s="232">
        <v>22</v>
      </c>
      <c r="R176" s="232">
        <v>72</v>
      </c>
      <c r="S176" s="232">
        <v>105</v>
      </c>
      <c r="T176" s="232">
        <v>115</v>
      </c>
      <c r="U176" s="232">
        <v>65</v>
      </c>
      <c r="V176" s="232">
        <v>46</v>
      </c>
      <c r="W176" s="232">
        <v>22</v>
      </c>
      <c r="X176" s="232">
        <v>10</v>
      </c>
      <c r="Y176" s="232">
        <v>30</v>
      </c>
      <c r="Z176" s="232">
        <v>12</v>
      </c>
      <c r="AA176" s="232">
        <v>7</v>
      </c>
      <c r="AB176" s="221">
        <f>SUM(G176:AA176)</f>
        <v>1138</v>
      </c>
      <c r="AC176" s="243">
        <f>AB176/$AB$187</f>
        <v>0.84609665427509295</v>
      </c>
      <c r="AD176" s="231" t="s">
        <v>146</v>
      </c>
      <c r="AE176" s="226">
        <v>0.83333333333333337</v>
      </c>
      <c r="AF176" s="226">
        <v>0.94444444444444442</v>
      </c>
      <c r="AG176" s="226">
        <v>0.82432432432432434</v>
      </c>
      <c r="AH176" s="226">
        <v>0.89010989010989006</v>
      </c>
      <c r="AI176" s="226">
        <v>0.87804878048780488</v>
      </c>
      <c r="AJ176" s="226">
        <v>0.90909090909090906</v>
      </c>
      <c r="AK176" s="226">
        <v>0.83783783783783783</v>
      </c>
      <c r="AL176" s="226">
        <v>0.82539682539682535</v>
      </c>
      <c r="AM176" s="226">
        <v>0.83636363636363631</v>
      </c>
      <c r="AN176" s="226">
        <v>0.85245901639344257</v>
      </c>
      <c r="AO176" s="226">
        <v>0.84615384615384615</v>
      </c>
      <c r="AP176" s="226">
        <v>0.86746987951807231</v>
      </c>
      <c r="AQ176" s="244">
        <v>0.88235294117647056</v>
      </c>
      <c r="AR176" s="226">
        <v>0.73248407643312097</v>
      </c>
      <c r="AS176" s="226">
        <v>0.7142857142857143</v>
      </c>
      <c r="AT176" s="226">
        <v>0.8214285714285714</v>
      </c>
      <c r="AU176" s="226">
        <v>0.91666666666666663</v>
      </c>
      <c r="AV176" s="226">
        <v>0.76923076923076927</v>
      </c>
      <c r="AW176" s="226">
        <v>0.967741935483871</v>
      </c>
      <c r="AX176" s="226">
        <v>1</v>
      </c>
      <c r="AY176" s="226">
        <v>1</v>
      </c>
    </row>
    <row r="177" spans="2:51" x14ac:dyDescent="0.25">
      <c r="B177" s="158" t="s">
        <v>145</v>
      </c>
      <c r="C177" s="164">
        <v>115</v>
      </c>
      <c r="D177" s="286">
        <v>8.5501858736059477E-2</v>
      </c>
      <c r="F177" s="231" t="s">
        <v>145</v>
      </c>
      <c r="G177" s="232">
        <v>2</v>
      </c>
      <c r="H177" s="232">
        <v>4</v>
      </c>
      <c r="I177" s="232">
        <v>6</v>
      </c>
      <c r="J177" s="232">
        <v>6</v>
      </c>
      <c r="K177" s="232">
        <v>2</v>
      </c>
      <c r="L177" s="232">
        <v>2</v>
      </c>
      <c r="M177" s="232">
        <v>5</v>
      </c>
      <c r="N177" s="232">
        <v>7</v>
      </c>
      <c r="O177" s="232">
        <v>10</v>
      </c>
      <c r="P177" s="232">
        <v>7</v>
      </c>
      <c r="Q177" s="232">
        <v>3</v>
      </c>
      <c r="R177" s="232">
        <v>7</v>
      </c>
      <c r="S177" s="232">
        <v>11</v>
      </c>
      <c r="T177" s="232">
        <v>24</v>
      </c>
      <c r="U177" s="232">
        <v>13</v>
      </c>
      <c r="V177" s="232">
        <v>5</v>
      </c>
      <c r="W177" s="232">
        <v>0</v>
      </c>
      <c r="X177" s="232">
        <v>1</v>
      </c>
      <c r="Y177" s="232">
        <v>0</v>
      </c>
      <c r="Z177" s="232">
        <v>0</v>
      </c>
      <c r="AA177" s="232">
        <v>0</v>
      </c>
      <c r="AB177" s="221">
        <f t="shared" ref="AB177:AB187" si="0">SUM(G177:AA177)</f>
        <v>115</v>
      </c>
      <c r="AC177" s="243">
        <f t="shared" ref="AC177:AC187" si="1">AB177/$AB$187</f>
        <v>8.5501858736059477E-2</v>
      </c>
      <c r="AD177" s="231" t="s">
        <v>145</v>
      </c>
      <c r="AE177" s="226">
        <v>8.3333333333333329E-2</v>
      </c>
      <c r="AF177" s="226">
        <v>2.7777777777777776E-2</v>
      </c>
      <c r="AG177" s="226">
        <v>8.1081081081081086E-2</v>
      </c>
      <c r="AH177" s="226">
        <v>6.5934065934065936E-2</v>
      </c>
      <c r="AI177" s="226">
        <v>4.878048780487805E-2</v>
      </c>
      <c r="AJ177" s="226">
        <v>4.5454545454545456E-2</v>
      </c>
      <c r="AK177" s="226">
        <v>6.7567567567567571E-2</v>
      </c>
      <c r="AL177" s="226">
        <v>0.1111111111111111</v>
      </c>
      <c r="AM177" s="226">
        <v>9.0909090909090912E-2</v>
      </c>
      <c r="AN177" s="226">
        <v>0.11475409836065574</v>
      </c>
      <c r="AO177" s="226">
        <v>0.11538461538461539</v>
      </c>
      <c r="AP177" s="226">
        <v>8.4337349397590355E-2</v>
      </c>
      <c r="AQ177" s="244">
        <v>9.2436974789915971E-2</v>
      </c>
      <c r="AR177" s="226">
        <v>0.15286624203821655</v>
      </c>
      <c r="AS177" s="226">
        <v>0.14285714285714285</v>
      </c>
      <c r="AT177" s="226">
        <v>8.9285714285714288E-2</v>
      </c>
      <c r="AU177" s="226">
        <v>0</v>
      </c>
      <c r="AV177" s="226">
        <v>7.6923076923076927E-2</v>
      </c>
      <c r="AW177" s="226">
        <v>0</v>
      </c>
      <c r="AX177" s="226">
        <v>0</v>
      </c>
      <c r="AY177" s="226">
        <v>0</v>
      </c>
    </row>
    <row r="178" spans="2:51" x14ac:dyDescent="0.25">
      <c r="B178" s="158" t="s">
        <v>144</v>
      </c>
      <c r="C178" s="164">
        <v>40</v>
      </c>
      <c r="D178" s="286">
        <v>2.9739776951672861E-2</v>
      </c>
      <c r="F178" s="231" t="s">
        <v>144</v>
      </c>
      <c r="G178" s="232">
        <v>0</v>
      </c>
      <c r="H178" s="232">
        <v>3</v>
      </c>
      <c r="I178" s="232">
        <v>0</v>
      </c>
      <c r="J178" s="232">
        <v>1</v>
      </c>
      <c r="K178" s="232">
        <v>1</v>
      </c>
      <c r="L178" s="232">
        <v>0</v>
      </c>
      <c r="M178" s="232">
        <v>2</v>
      </c>
      <c r="N178" s="232">
        <v>1</v>
      </c>
      <c r="O178" s="232">
        <v>5</v>
      </c>
      <c r="P178" s="232">
        <v>1</v>
      </c>
      <c r="Q178" s="232">
        <v>1</v>
      </c>
      <c r="R178" s="232">
        <v>2</v>
      </c>
      <c r="S178" s="232">
        <v>1</v>
      </c>
      <c r="T178" s="232">
        <v>10</v>
      </c>
      <c r="U178" s="232">
        <v>7</v>
      </c>
      <c r="V178" s="232">
        <v>2</v>
      </c>
      <c r="W178" s="232">
        <v>1</v>
      </c>
      <c r="X178" s="232">
        <v>2</v>
      </c>
      <c r="Y178" s="232">
        <v>0</v>
      </c>
      <c r="Z178" s="232">
        <v>0</v>
      </c>
      <c r="AA178" s="232">
        <v>0</v>
      </c>
      <c r="AB178" s="221">
        <f t="shared" si="0"/>
        <v>40</v>
      </c>
      <c r="AC178" s="243">
        <f t="shared" si="1"/>
        <v>2.9739776951672861E-2</v>
      </c>
      <c r="AD178" s="231" t="s">
        <v>144</v>
      </c>
      <c r="AE178" s="226">
        <v>0</v>
      </c>
      <c r="AF178" s="226">
        <v>2.0833333333333332E-2</v>
      </c>
      <c r="AG178" s="226">
        <v>0</v>
      </c>
      <c r="AH178" s="226">
        <v>1.098901098901099E-2</v>
      </c>
      <c r="AI178" s="226">
        <v>2.4390243902439025E-2</v>
      </c>
      <c r="AJ178" s="226">
        <v>0</v>
      </c>
      <c r="AK178" s="226">
        <v>2.7027027027027029E-2</v>
      </c>
      <c r="AL178" s="226">
        <v>1.5873015873015872E-2</v>
      </c>
      <c r="AM178" s="226">
        <v>4.5454545454545456E-2</v>
      </c>
      <c r="AN178" s="226">
        <v>1.6393442622950821E-2</v>
      </c>
      <c r="AO178" s="226">
        <v>3.8461538461538464E-2</v>
      </c>
      <c r="AP178" s="226">
        <v>2.4096385542168676E-2</v>
      </c>
      <c r="AQ178" s="244">
        <v>8.4033613445378148E-3</v>
      </c>
      <c r="AR178" s="226">
        <v>6.3694267515923567E-2</v>
      </c>
      <c r="AS178" s="226">
        <v>7.6923076923076927E-2</v>
      </c>
      <c r="AT178" s="226">
        <v>3.5714285714285712E-2</v>
      </c>
      <c r="AU178" s="226">
        <v>4.1666666666666664E-2</v>
      </c>
      <c r="AV178" s="226">
        <v>0.15384615384615385</v>
      </c>
      <c r="AW178" s="226">
        <v>0</v>
      </c>
      <c r="AX178" s="226">
        <v>0</v>
      </c>
      <c r="AY178" s="226">
        <v>0</v>
      </c>
    </row>
    <row r="179" spans="2:51" x14ac:dyDescent="0.25">
      <c r="B179" s="158" t="s">
        <v>143</v>
      </c>
      <c r="C179" s="164">
        <v>21</v>
      </c>
      <c r="D179" s="286">
        <v>1.5613382899628252E-2</v>
      </c>
      <c r="F179" s="231" t="s">
        <v>143</v>
      </c>
      <c r="G179" s="232">
        <v>0</v>
      </c>
      <c r="H179" s="232">
        <v>1</v>
      </c>
      <c r="I179" s="232">
        <v>3</v>
      </c>
      <c r="J179" s="232">
        <v>1</v>
      </c>
      <c r="K179" s="232">
        <v>1</v>
      </c>
      <c r="L179" s="232">
        <v>1</v>
      </c>
      <c r="M179" s="232">
        <v>3</v>
      </c>
      <c r="N179" s="232">
        <v>1</v>
      </c>
      <c r="O179" s="232">
        <v>1</v>
      </c>
      <c r="P179" s="232">
        <v>0</v>
      </c>
      <c r="Q179" s="232">
        <v>0</v>
      </c>
      <c r="R179" s="232">
        <v>2</v>
      </c>
      <c r="S179" s="232">
        <v>0</v>
      </c>
      <c r="T179" s="232">
        <v>3</v>
      </c>
      <c r="U179" s="232">
        <v>2</v>
      </c>
      <c r="V179" s="232">
        <v>1</v>
      </c>
      <c r="W179" s="232">
        <v>0</v>
      </c>
      <c r="X179" s="232">
        <v>0</v>
      </c>
      <c r="Y179" s="232">
        <v>1</v>
      </c>
      <c r="Z179" s="232">
        <v>0</v>
      </c>
      <c r="AA179" s="232">
        <v>0</v>
      </c>
      <c r="AB179" s="221">
        <f t="shared" si="0"/>
        <v>21</v>
      </c>
      <c r="AC179" s="243">
        <f t="shared" si="1"/>
        <v>1.5613382899628252E-2</v>
      </c>
      <c r="AD179" s="231" t="s">
        <v>143</v>
      </c>
      <c r="AE179" s="226">
        <v>0</v>
      </c>
      <c r="AF179" s="226">
        <v>6.9444444444444441E-3</v>
      </c>
      <c r="AG179" s="226">
        <v>4.0540540540540543E-2</v>
      </c>
      <c r="AH179" s="226">
        <v>1.098901098901099E-2</v>
      </c>
      <c r="AI179" s="226">
        <v>2.4390243902439025E-2</v>
      </c>
      <c r="AJ179" s="226">
        <v>2.2727272727272728E-2</v>
      </c>
      <c r="AK179" s="226">
        <v>4.0540540540540543E-2</v>
      </c>
      <c r="AL179" s="226">
        <v>1.5873015873015872E-2</v>
      </c>
      <c r="AM179" s="226">
        <v>9.0909090909090905E-3</v>
      </c>
      <c r="AN179" s="226">
        <v>0</v>
      </c>
      <c r="AO179" s="226">
        <v>0</v>
      </c>
      <c r="AP179" s="226">
        <v>2.4096385542168676E-2</v>
      </c>
      <c r="AQ179" s="244">
        <v>0</v>
      </c>
      <c r="AR179" s="226">
        <v>1.9108280254777069E-2</v>
      </c>
      <c r="AS179" s="226">
        <v>2.197802197802198E-2</v>
      </c>
      <c r="AT179" s="226">
        <v>1.7857142857142856E-2</v>
      </c>
      <c r="AU179" s="226">
        <v>0</v>
      </c>
      <c r="AV179" s="226">
        <v>0</v>
      </c>
      <c r="AW179" s="226">
        <v>3.2258064516129031E-2</v>
      </c>
      <c r="AX179" s="226">
        <v>0</v>
      </c>
      <c r="AY179" s="226">
        <v>0</v>
      </c>
    </row>
    <row r="180" spans="2:51" x14ac:dyDescent="0.25">
      <c r="B180" s="158" t="s">
        <v>142</v>
      </c>
      <c r="C180" s="164">
        <v>9</v>
      </c>
      <c r="D180" s="286">
        <v>6.6914498141263943E-3</v>
      </c>
      <c r="F180" s="231" t="s">
        <v>142</v>
      </c>
      <c r="G180" s="232">
        <v>0</v>
      </c>
      <c r="H180" s="232">
        <v>0</v>
      </c>
      <c r="I180" s="232">
        <v>1</v>
      </c>
      <c r="J180" s="232">
        <v>0</v>
      </c>
      <c r="K180" s="232">
        <v>0</v>
      </c>
      <c r="L180" s="232">
        <v>0</v>
      </c>
      <c r="M180" s="232">
        <v>0</v>
      </c>
      <c r="N180" s="232">
        <v>1</v>
      </c>
      <c r="O180" s="232">
        <v>1</v>
      </c>
      <c r="P180" s="232">
        <v>1</v>
      </c>
      <c r="Q180" s="232">
        <v>0</v>
      </c>
      <c r="R180" s="232">
        <v>0</v>
      </c>
      <c r="S180" s="232">
        <v>0</v>
      </c>
      <c r="T180" s="232">
        <v>4</v>
      </c>
      <c r="U180" s="232">
        <v>1</v>
      </c>
      <c r="V180" s="232">
        <v>0</v>
      </c>
      <c r="W180" s="232">
        <v>0</v>
      </c>
      <c r="X180" s="232">
        <v>0</v>
      </c>
      <c r="Y180" s="232">
        <v>0</v>
      </c>
      <c r="Z180" s="232">
        <v>0</v>
      </c>
      <c r="AA180" s="232">
        <v>0</v>
      </c>
      <c r="AB180" s="221">
        <f t="shared" si="0"/>
        <v>9</v>
      </c>
      <c r="AC180" s="243">
        <f t="shared" si="1"/>
        <v>6.6914498141263943E-3</v>
      </c>
      <c r="AD180" s="231" t="s">
        <v>142</v>
      </c>
      <c r="AE180" s="226">
        <v>0</v>
      </c>
      <c r="AF180" s="226">
        <v>0</v>
      </c>
      <c r="AG180" s="226">
        <v>1.3513513513513514E-2</v>
      </c>
      <c r="AH180" s="226">
        <v>0</v>
      </c>
      <c r="AI180" s="226">
        <v>0</v>
      </c>
      <c r="AJ180" s="226">
        <v>0</v>
      </c>
      <c r="AK180" s="226">
        <v>0</v>
      </c>
      <c r="AL180" s="226">
        <v>1.5873015873015872E-2</v>
      </c>
      <c r="AM180" s="226">
        <v>9.0909090909090905E-3</v>
      </c>
      <c r="AN180" s="226">
        <v>1.6393442622950821E-2</v>
      </c>
      <c r="AO180" s="226">
        <v>0</v>
      </c>
      <c r="AP180" s="226">
        <v>0</v>
      </c>
      <c r="AQ180" s="244">
        <v>0</v>
      </c>
      <c r="AR180" s="226">
        <v>2.5477707006369428E-2</v>
      </c>
      <c r="AS180" s="226">
        <v>1.098901098901099E-2</v>
      </c>
      <c r="AT180" s="226">
        <v>0</v>
      </c>
      <c r="AU180" s="226">
        <v>0</v>
      </c>
      <c r="AV180" s="226">
        <v>0</v>
      </c>
      <c r="AW180" s="226">
        <v>0</v>
      </c>
      <c r="AX180" s="226">
        <v>0</v>
      </c>
      <c r="AY180" s="226">
        <v>0</v>
      </c>
    </row>
    <row r="181" spans="2:51" x14ac:dyDescent="0.25">
      <c r="B181" s="158" t="s">
        <v>141</v>
      </c>
      <c r="C181" s="164">
        <v>3</v>
      </c>
      <c r="D181" s="286">
        <v>2.2304832713754648E-3</v>
      </c>
      <c r="F181" s="231" t="s">
        <v>141</v>
      </c>
      <c r="G181" s="232">
        <v>0</v>
      </c>
      <c r="H181" s="232">
        <v>0</v>
      </c>
      <c r="I181" s="232">
        <v>1</v>
      </c>
      <c r="J181" s="232">
        <v>0</v>
      </c>
      <c r="K181" s="232">
        <v>1</v>
      </c>
      <c r="L181" s="232">
        <v>0</v>
      </c>
      <c r="M181" s="232">
        <v>0</v>
      </c>
      <c r="N181" s="232">
        <v>0</v>
      </c>
      <c r="O181" s="232">
        <v>0</v>
      </c>
      <c r="P181" s="232">
        <v>0</v>
      </c>
      <c r="Q181" s="232">
        <v>0</v>
      </c>
      <c r="R181" s="232">
        <v>0</v>
      </c>
      <c r="S181" s="232">
        <v>0</v>
      </c>
      <c r="T181" s="232">
        <v>0</v>
      </c>
      <c r="U181" s="232">
        <v>0</v>
      </c>
      <c r="V181" s="232">
        <v>1</v>
      </c>
      <c r="W181" s="232">
        <v>0</v>
      </c>
      <c r="X181" s="232">
        <v>0</v>
      </c>
      <c r="Y181" s="232">
        <v>0</v>
      </c>
      <c r="Z181" s="232">
        <v>0</v>
      </c>
      <c r="AA181" s="232">
        <v>0</v>
      </c>
      <c r="AB181" s="221">
        <f t="shared" si="0"/>
        <v>3</v>
      </c>
      <c r="AC181" s="243">
        <f t="shared" si="1"/>
        <v>2.2304832713754648E-3</v>
      </c>
      <c r="AD181" s="231" t="s">
        <v>141</v>
      </c>
      <c r="AE181" s="226">
        <v>0</v>
      </c>
      <c r="AF181" s="226">
        <v>0</v>
      </c>
      <c r="AG181" s="226">
        <v>1.3513513513513514E-2</v>
      </c>
      <c r="AH181" s="226">
        <v>0</v>
      </c>
      <c r="AI181" s="226">
        <v>2.4390243902439025E-2</v>
      </c>
      <c r="AJ181" s="226">
        <v>0</v>
      </c>
      <c r="AK181" s="226">
        <v>0</v>
      </c>
      <c r="AL181" s="226">
        <v>0</v>
      </c>
      <c r="AM181" s="226">
        <v>0</v>
      </c>
      <c r="AN181" s="226">
        <v>0</v>
      </c>
      <c r="AO181" s="226">
        <v>0</v>
      </c>
      <c r="AP181" s="226">
        <v>0</v>
      </c>
      <c r="AQ181" s="244">
        <v>0</v>
      </c>
      <c r="AR181" s="226">
        <v>0</v>
      </c>
      <c r="AS181" s="226">
        <v>0</v>
      </c>
      <c r="AT181" s="226">
        <v>1.7857142857142856E-2</v>
      </c>
      <c r="AU181" s="226">
        <v>0</v>
      </c>
      <c r="AV181" s="226">
        <v>0</v>
      </c>
      <c r="AW181" s="226">
        <v>0</v>
      </c>
      <c r="AX181" s="226">
        <v>0</v>
      </c>
      <c r="AY181" s="226">
        <v>0</v>
      </c>
    </row>
    <row r="182" spans="2:51" x14ac:dyDescent="0.25">
      <c r="B182" s="158" t="s">
        <v>140</v>
      </c>
      <c r="C182" s="164">
        <v>3</v>
      </c>
      <c r="D182" s="286">
        <v>2.2304832713754648E-3</v>
      </c>
      <c r="F182" s="231" t="s">
        <v>140</v>
      </c>
      <c r="G182" s="232">
        <v>1</v>
      </c>
      <c r="H182" s="232">
        <v>0</v>
      </c>
      <c r="I182" s="232">
        <v>1</v>
      </c>
      <c r="J182" s="232">
        <v>0</v>
      </c>
      <c r="K182" s="232">
        <v>0</v>
      </c>
      <c r="L182" s="232">
        <v>0</v>
      </c>
      <c r="M182" s="232">
        <v>0</v>
      </c>
      <c r="N182" s="232">
        <v>0</v>
      </c>
      <c r="O182" s="232">
        <v>0</v>
      </c>
      <c r="P182" s="232">
        <v>0</v>
      </c>
      <c r="Q182" s="232">
        <v>0</v>
      </c>
      <c r="R182" s="232">
        <v>0</v>
      </c>
      <c r="S182" s="232">
        <v>0</v>
      </c>
      <c r="T182" s="232">
        <v>0</v>
      </c>
      <c r="U182" s="232">
        <v>1</v>
      </c>
      <c r="V182" s="232">
        <v>0</v>
      </c>
      <c r="W182" s="232">
        <v>0</v>
      </c>
      <c r="X182" s="232">
        <v>0</v>
      </c>
      <c r="Y182" s="232">
        <v>0</v>
      </c>
      <c r="Z182" s="232">
        <v>0</v>
      </c>
      <c r="AA182" s="232">
        <v>0</v>
      </c>
      <c r="AB182" s="221">
        <f t="shared" si="0"/>
        <v>3</v>
      </c>
      <c r="AC182" s="243">
        <f t="shared" si="1"/>
        <v>2.2304832713754648E-3</v>
      </c>
      <c r="AD182" s="231" t="s">
        <v>140</v>
      </c>
      <c r="AE182" s="226">
        <v>4.1666666666666664E-2</v>
      </c>
      <c r="AF182" s="226">
        <v>0</v>
      </c>
      <c r="AG182" s="226">
        <v>1.3513513513513514E-2</v>
      </c>
      <c r="AH182" s="226">
        <v>0</v>
      </c>
      <c r="AI182" s="226">
        <v>0</v>
      </c>
      <c r="AJ182" s="226">
        <v>0</v>
      </c>
      <c r="AK182" s="226">
        <v>0</v>
      </c>
      <c r="AL182" s="226">
        <v>0</v>
      </c>
      <c r="AM182" s="226">
        <v>0</v>
      </c>
      <c r="AN182" s="226">
        <v>0</v>
      </c>
      <c r="AO182" s="226">
        <v>0</v>
      </c>
      <c r="AP182" s="226">
        <v>0</v>
      </c>
      <c r="AQ182" s="244">
        <v>0</v>
      </c>
      <c r="AR182" s="226">
        <v>0</v>
      </c>
      <c r="AS182" s="226">
        <v>1.098901098901099E-2</v>
      </c>
      <c r="AT182" s="226">
        <v>0</v>
      </c>
      <c r="AU182" s="226">
        <v>0</v>
      </c>
      <c r="AV182" s="226">
        <v>0</v>
      </c>
      <c r="AW182" s="226">
        <v>0</v>
      </c>
      <c r="AX182" s="226">
        <v>0</v>
      </c>
      <c r="AY182" s="226">
        <v>0</v>
      </c>
    </row>
    <row r="183" spans="2:51" x14ac:dyDescent="0.25">
      <c r="B183" s="158" t="s">
        <v>139</v>
      </c>
      <c r="C183" s="164">
        <v>1</v>
      </c>
      <c r="D183" s="286">
        <v>7.4349442379182155E-4</v>
      </c>
      <c r="F183" s="231" t="s">
        <v>139</v>
      </c>
      <c r="G183" s="232">
        <v>0</v>
      </c>
      <c r="H183" s="232">
        <v>0</v>
      </c>
      <c r="I183" s="232">
        <v>0</v>
      </c>
      <c r="J183" s="232">
        <v>1</v>
      </c>
      <c r="K183" s="232">
        <v>0</v>
      </c>
      <c r="L183" s="232">
        <v>0</v>
      </c>
      <c r="M183" s="232">
        <v>0</v>
      </c>
      <c r="N183" s="232">
        <v>0</v>
      </c>
      <c r="O183" s="232">
        <v>0</v>
      </c>
      <c r="P183" s="232">
        <v>0</v>
      </c>
      <c r="Q183" s="232">
        <v>0</v>
      </c>
      <c r="R183" s="232">
        <v>0</v>
      </c>
      <c r="S183" s="232">
        <v>0</v>
      </c>
      <c r="T183" s="232">
        <v>0</v>
      </c>
      <c r="U183" s="232">
        <v>0</v>
      </c>
      <c r="V183" s="232">
        <v>0</v>
      </c>
      <c r="W183" s="232">
        <v>0</v>
      </c>
      <c r="X183" s="232">
        <v>0</v>
      </c>
      <c r="Y183" s="232">
        <v>0</v>
      </c>
      <c r="Z183" s="232">
        <v>0</v>
      </c>
      <c r="AA183" s="232">
        <v>0</v>
      </c>
      <c r="AB183" s="221">
        <f t="shared" si="0"/>
        <v>1</v>
      </c>
      <c r="AC183" s="243">
        <f t="shared" si="1"/>
        <v>7.4349442379182155E-4</v>
      </c>
      <c r="AD183" s="231" t="s">
        <v>139</v>
      </c>
      <c r="AE183" s="226">
        <v>0</v>
      </c>
      <c r="AF183" s="226">
        <v>0</v>
      </c>
      <c r="AG183" s="226">
        <v>0</v>
      </c>
      <c r="AH183" s="226">
        <v>1.098901098901099E-2</v>
      </c>
      <c r="AI183" s="226">
        <v>0</v>
      </c>
      <c r="AJ183" s="226">
        <v>0</v>
      </c>
      <c r="AK183" s="226">
        <v>0</v>
      </c>
      <c r="AL183" s="226">
        <v>0</v>
      </c>
      <c r="AM183" s="226">
        <v>0</v>
      </c>
      <c r="AN183" s="226">
        <v>0</v>
      </c>
      <c r="AO183" s="226">
        <v>0</v>
      </c>
      <c r="AP183" s="226">
        <v>0</v>
      </c>
      <c r="AQ183" s="244">
        <v>0</v>
      </c>
      <c r="AR183" s="226">
        <v>0</v>
      </c>
      <c r="AS183" s="226">
        <v>0</v>
      </c>
      <c r="AT183" s="226">
        <v>0</v>
      </c>
      <c r="AU183" s="226">
        <v>0</v>
      </c>
      <c r="AV183" s="226">
        <v>0</v>
      </c>
      <c r="AW183" s="226">
        <v>0</v>
      </c>
      <c r="AX183" s="226">
        <v>0</v>
      </c>
      <c r="AY183" s="226">
        <v>0</v>
      </c>
    </row>
    <row r="184" spans="2:51" x14ac:dyDescent="0.25">
      <c r="B184" s="158" t="s">
        <v>138</v>
      </c>
      <c r="C184" s="164">
        <v>1</v>
      </c>
      <c r="D184" s="286">
        <v>7.4349442379182155E-4</v>
      </c>
      <c r="F184" s="158" t="s">
        <v>138</v>
      </c>
      <c r="G184" s="232">
        <v>0</v>
      </c>
      <c r="H184" s="232">
        <v>0</v>
      </c>
      <c r="I184" s="232">
        <v>0</v>
      </c>
      <c r="J184" s="232">
        <v>0</v>
      </c>
      <c r="K184" s="232">
        <v>0</v>
      </c>
      <c r="L184" s="232">
        <v>0</v>
      </c>
      <c r="M184" s="232">
        <v>1</v>
      </c>
      <c r="N184" s="232">
        <v>0</v>
      </c>
      <c r="O184" s="232">
        <v>0</v>
      </c>
      <c r="P184" s="232">
        <v>0</v>
      </c>
      <c r="Q184" s="232">
        <v>0</v>
      </c>
      <c r="R184" s="232">
        <v>0</v>
      </c>
      <c r="S184" s="232">
        <v>0</v>
      </c>
      <c r="T184" s="232">
        <v>0</v>
      </c>
      <c r="U184" s="232">
        <v>0</v>
      </c>
      <c r="V184" s="232">
        <v>0</v>
      </c>
      <c r="W184" s="232">
        <v>0</v>
      </c>
      <c r="X184" s="232">
        <v>0</v>
      </c>
      <c r="Y184" s="232">
        <v>0</v>
      </c>
      <c r="Z184" s="232">
        <v>0</v>
      </c>
      <c r="AA184" s="232">
        <v>0</v>
      </c>
      <c r="AB184" s="221">
        <f t="shared" si="0"/>
        <v>1</v>
      </c>
      <c r="AC184" s="243">
        <f t="shared" si="1"/>
        <v>7.4349442379182155E-4</v>
      </c>
      <c r="AD184" s="158" t="s">
        <v>138</v>
      </c>
      <c r="AE184" s="226">
        <v>0</v>
      </c>
      <c r="AF184" s="226">
        <v>0</v>
      </c>
      <c r="AG184" s="226">
        <v>0</v>
      </c>
      <c r="AH184" s="226">
        <v>0</v>
      </c>
      <c r="AI184" s="226">
        <v>0</v>
      </c>
      <c r="AJ184" s="226">
        <v>0</v>
      </c>
      <c r="AK184" s="226">
        <v>1.3513513513513514E-2</v>
      </c>
      <c r="AL184" s="226">
        <v>0</v>
      </c>
      <c r="AM184" s="226">
        <v>0</v>
      </c>
      <c r="AN184" s="226">
        <v>0</v>
      </c>
      <c r="AO184" s="226">
        <v>0</v>
      </c>
      <c r="AP184" s="226">
        <v>0</v>
      </c>
      <c r="AQ184" s="244">
        <v>0</v>
      </c>
      <c r="AR184" s="226">
        <v>0</v>
      </c>
      <c r="AS184" s="226">
        <v>0</v>
      </c>
      <c r="AT184" s="226">
        <v>0</v>
      </c>
      <c r="AU184" s="226">
        <v>0</v>
      </c>
      <c r="AV184" s="226">
        <v>0</v>
      </c>
      <c r="AW184" s="226">
        <v>0</v>
      </c>
      <c r="AX184" s="226">
        <v>0</v>
      </c>
      <c r="AY184" s="226">
        <v>0</v>
      </c>
    </row>
    <row r="185" spans="2:51" x14ac:dyDescent="0.25">
      <c r="B185" s="156" t="s">
        <v>137</v>
      </c>
      <c r="C185" s="164">
        <v>1</v>
      </c>
      <c r="D185" s="286">
        <v>7.4349442379182155E-4</v>
      </c>
      <c r="F185" s="223" t="s">
        <v>137</v>
      </c>
      <c r="G185" s="232">
        <v>0</v>
      </c>
      <c r="H185" s="232">
        <v>0</v>
      </c>
      <c r="I185" s="232">
        <v>0</v>
      </c>
      <c r="J185" s="232">
        <v>0</v>
      </c>
      <c r="K185" s="232">
        <v>0</v>
      </c>
      <c r="L185" s="232">
        <v>0</v>
      </c>
      <c r="M185" s="232">
        <v>1</v>
      </c>
      <c r="N185" s="232">
        <v>0</v>
      </c>
      <c r="O185" s="232">
        <v>0</v>
      </c>
      <c r="P185" s="232">
        <v>0</v>
      </c>
      <c r="Q185" s="232">
        <v>0</v>
      </c>
      <c r="R185" s="232">
        <v>0</v>
      </c>
      <c r="S185" s="232">
        <v>0</v>
      </c>
      <c r="T185" s="232">
        <v>0</v>
      </c>
      <c r="U185" s="232">
        <v>0</v>
      </c>
      <c r="V185" s="232">
        <v>0</v>
      </c>
      <c r="W185" s="232">
        <v>0</v>
      </c>
      <c r="X185" s="232">
        <v>0</v>
      </c>
      <c r="Y185" s="232">
        <v>0</v>
      </c>
      <c r="Z185" s="232">
        <v>0</v>
      </c>
      <c r="AA185" s="232">
        <v>0</v>
      </c>
      <c r="AB185" s="221">
        <f t="shared" si="0"/>
        <v>1</v>
      </c>
      <c r="AC185" s="243">
        <f t="shared" si="1"/>
        <v>7.4349442379182155E-4</v>
      </c>
      <c r="AD185" s="223" t="s">
        <v>137</v>
      </c>
      <c r="AE185" s="226">
        <v>0</v>
      </c>
      <c r="AF185" s="226">
        <v>0</v>
      </c>
      <c r="AG185" s="226">
        <v>0</v>
      </c>
      <c r="AH185" s="226">
        <v>0</v>
      </c>
      <c r="AI185" s="226">
        <v>0</v>
      </c>
      <c r="AJ185" s="226">
        <v>0</v>
      </c>
      <c r="AK185" s="226">
        <v>1.3513513513513514E-2</v>
      </c>
      <c r="AL185" s="226">
        <v>0</v>
      </c>
      <c r="AM185" s="226">
        <v>0</v>
      </c>
      <c r="AN185" s="226">
        <v>0</v>
      </c>
      <c r="AO185" s="226">
        <v>0</v>
      </c>
      <c r="AP185" s="226">
        <v>0</v>
      </c>
      <c r="AQ185" s="244">
        <v>0</v>
      </c>
      <c r="AR185" s="226">
        <v>0</v>
      </c>
      <c r="AS185" s="226">
        <v>0</v>
      </c>
      <c r="AT185" s="226">
        <v>0</v>
      </c>
      <c r="AU185" s="226">
        <v>0</v>
      </c>
      <c r="AV185" s="226">
        <v>0</v>
      </c>
      <c r="AW185" s="226">
        <v>0</v>
      </c>
      <c r="AX185" s="226">
        <v>0</v>
      </c>
      <c r="AY185" s="226">
        <v>0</v>
      </c>
    </row>
    <row r="186" spans="2:51" x14ac:dyDescent="0.25">
      <c r="B186" s="156" t="s">
        <v>136</v>
      </c>
      <c r="C186" s="164">
        <v>13</v>
      </c>
      <c r="D186" s="286">
        <v>9.6654275092936809E-3</v>
      </c>
      <c r="F186" s="223" t="s">
        <v>136</v>
      </c>
      <c r="G186" s="232">
        <v>1</v>
      </c>
      <c r="H186" s="232">
        <v>0</v>
      </c>
      <c r="I186" s="232">
        <v>1</v>
      </c>
      <c r="J186" s="232">
        <v>1</v>
      </c>
      <c r="K186" s="232">
        <v>0</v>
      </c>
      <c r="L186" s="232">
        <v>1</v>
      </c>
      <c r="M186" s="232">
        <v>0</v>
      </c>
      <c r="N186" s="232">
        <v>1</v>
      </c>
      <c r="O186" s="232">
        <v>1</v>
      </c>
      <c r="P186" s="232">
        <v>0</v>
      </c>
      <c r="Q186" s="232">
        <v>0</v>
      </c>
      <c r="R186" s="232">
        <v>0</v>
      </c>
      <c r="S186" s="232">
        <v>2</v>
      </c>
      <c r="T186" s="232">
        <v>1</v>
      </c>
      <c r="U186" s="232">
        <v>2</v>
      </c>
      <c r="V186" s="232">
        <v>1</v>
      </c>
      <c r="W186" s="232">
        <v>1</v>
      </c>
      <c r="X186" s="232">
        <v>0</v>
      </c>
      <c r="Y186" s="232">
        <v>0</v>
      </c>
      <c r="Z186" s="232">
        <v>0</v>
      </c>
      <c r="AA186" s="232">
        <v>0</v>
      </c>
      <c r="AB186" s="221">
        <f t="shared" si="0"/>
        <v>13</v>
      </c>
      <c r="AC186" s="243">
        <f t="shared" si="1"/>
        <v>9.6654275092936809E-3</v>
      </c>
      <c r="AD186" s="223" t="s">
        <v>136</v>
      </c>
      <c r="AE186" s="226">
        <v>4.1666666666666664E-2</v>
      </c>
      <c r="AF186" s="226">
        <v>0</v>
      </c>
      <c r="AG186" s="226">
        <v>1.3513513513513514E-2</v>
      </c>
      <c r="AH186" s="226">
        <v>1.098901098901099E-2</v>
      </c>
      <c r="AI186" s="226">
        <v>0</v>
      </c>
      <c r="AJ186" s="226">
        <v>2.2727272727272728E-2</v>
      </c>
      <c r="AK186" s="226">
        <v>0</v>
      </c>
      <c r="AL186" s="226">
        <v>1.5873015873015872E-2</v>
      </c>
      <c r="AM186" s="226">
        <v>9.0909090909090905E-3</v>
      </c>
      <c r="AN186" s="226">
        <v>0</v>
      </c>
      <c r="AO186" s="226">
        <v>0</v>
      </c>
      <c r="AP186" s="226">
        <v>0</v>
      </c>
      <c r="AQ186" s="244">
        <v>1.680672268907563E-2</v>
      </c>
      <c r="AR186" s="226">
        <v>6.369426751592357E-3</v>
      </c>
      <c r="AS186" s="226">
        <v>2.197802197802198E-2</v>
      </c>
      <c r="AT186" s="226">
        <v>1.7857142857142856E-2</v>
      </c>
      <c r="AU186" s="226">
        <v>4.1666666666666664E-2</v>
      </c>
      <c r="AV186" s="226">
        <v>0</v>
      </c>
      <c r="AW186" s="226">
        <v>0</v>
      </c>
      <c r="AX186" s="226">
        <v>0</v>
      </c>
      <c r="AY186" s="226">
        <v>0</v>
      </c>
    </row>
    <row r="187" spans="2:51" x14ac:dyDescent="0.25">
      <c r="B187" s="223" t="s">
        <v>303</v>
      </c>
      <c r="C187" s="164">
        <v>1345</v>
      </c>
      <c r="D187" s="161">
        <v>0.99999999999999989</v>
      </c>
      <c r="F187" s="204"/>
      <c r="G187" s="223">
        <v>24</v>
      </c>
      <c r="H187" s="223">
        <v>144</v>
      </c>
      <c r="I187" s="223">
        <v>74</v>
      </c>
      <c r="J187" s="223">
        <v>91</v>
      </c>
      <c r="K187" s="223">
        <v>41</v>
      </c>
      <c r="L187" s="223">
        <v>44</v>
      </c>
      <c r="M187" s="223">
        <v>74</v>
      </c>
      <c r="N187" s="223">
        <v>63</v>
      </c>
      <c r="O187" s="223">
        <v>110</v>
      </c>
      <c r="P187" s="223">
        <v>61</v>
      </c>
      <c r="Q187" s="223">
        <v>26</v>
      </c>
      <c r="R187" s="223">
        <v>83</v>
      </c>
      <c r="S187" s="223">
        <v>119</v>
      </c>
      <c r="T187" s="223">
        <v>157</v>
      </c>
      <c r="U187" s="223">
        <v>91</v>
      </c>
      <c r="V187" s="223">
        <v>56</v>
      </c>
      <c r="W187" s="223">
        <v>24</v>
      </c>
      <c r="X187" s="223">
        <v>13</v>
      </c>
      <c r="Y187" s="223">
        <v>31</v>
      </c>
      <c r="Z187" s="223">
        <v>12</v>
      </c>
      <c r="AA187" s="223">
        <v>7</v>
      </c>
      <c r="AB187" s="221">
        <f t="shared" si="0"/>
        <v>1345</v>
      </c>
      <c r="AC187" s="243">
        <f t="shared" si="1"/>
        <v>1</v>
      </c>
    </row>
    <row r="188" spans="2:51" x14ac:dyDescent="0.25">
      <c r="B188" s="223" t="s">
        <v>349</v>
      </c>
      <c r="C188" s="164">
        <v>14308</v>
      </c>
      <c r="D188" s="161"/>
      <c r="E188" s="195"/>
      <c r="F188" s="195"/>
      <c r="G188" s="195"/>
      <c r="H188" s="195"/>
      <c r="I188" s="195"/>
      <c r="J188" s="195"/>
      <c r="K188" s="195"/>
      <c r="L188" s="195"/>
      <c r="M188" s="195"/>
      <c r="AL188" s="1" t="s">
        <v>389</v>
      </c>
    </row>
    <row r="189" spans="2:51" x14ac:dyDescent="0.25">
      <c r="B189" s="223" t="s">
        <v>22</v>
      </c>
      <c r="C189" s="225">
        <v>10.637918215613382</v>
      </c>
      <c r="D189" s="161"/>
      <c r="E189" s="195"/>
      <c r="F189">
        <f>C188/C187</f>
        <v>10.637918215613382</v>
      </c>
      <c r="G189" s="195"/>
      <c r="H189" s="195"/>
      <c r="I189" s="195"/>
      <c r="J189" s="195"/>
      <c r="K189" s="195"/>
      <c r="L189" s="195"/>
      <c r="M189" s="195"/>
    </row>
    <row r="190" spans="2:51" x14ac:dyDescent="0.25">
      <c r="B190" s="223" t="s">
        <v>300</v>
      </c>
      <c r="C190" s="225">
        <v>3</v>
      </c>
      <c r="D190" s="161"/>
      <c r="E190" s="195"/>
      <c r="F190" s="195"/>
      <c r="G190" s="195"/>
      <c r="H190" s="195"/>
      <c r="I190" s="195"/>
      <c r="J190" s="195"/>
      <c r="K190" s="195"/>
      <c r="L190" s="195"/>
      <c r="M190" s="195"/>
      <c r="AL190" s="1" t="s">
        <v>388</v>
      </c>
      <c r="AM190" s="1" t="s">
        <v>12</v>
      </c>
      <c r="AN190" s="1" t="s">
        <v>12</v>
      </c>
    </row>
    <row r="191" spans="2:51" x14ac:dyDescent="0.25">
      <c r="B191" s="223" t="s">
        <v>23</v>
      </c>
      <c r="C191" s="225">
        <v>68.954461476888582</v>
      </c>
      <c r="D191" s="161"/>
      <c r="E191" s="195"/>
      <c r="F191" s="195"/>
      <c r="G191" s="195"/>
      <c r="H191" s="195"/>
      <c r="I191" s="195"/>
      <c r="J191" s="195"/>
      <c r="K191" s="195"/>
      <c r="L191" s="195"/>
      <c r="M191" s="195"/>
      <c r="AL191" s="1" t="s">
        <v>146</v>
      </c>
      <c r="AM191" s="1">
        <v>105</v>
      </c>
      <c r="AN191" s="1">
        <v>0.88235294117647056</v>
      </c>
    </row>
    <row r="192" spans="2:51" x14ac:dyDescent="0.25">
      <c r="B192" s="156" t="s">
        <v>24</v>
      </c>
      <c r="C192" s="155">
        <v>6.4819507049493392</v>
      </c>
      <c r="D192" s="204"/>
      <c r="E192" s="195"/>
      <c r="F192" s="195"/>
      <c r="G192" s="195"/>
      <c r="H192" s="195"/>
      <c r="I192" s="195"/>
      <c r="J192" s="195"/>
      <c r="K192" s="195"/>
      <c r="L192" s="195"/>
      <c r="M192" s="195"/>
      <c r="AL192" s="1" t="s">
        <v>145</v>
      </c>
      <c r="AM192" s="1">
        <v>11</v>
      </c>
      <c r="AN192" s="1">
        <v>9.2436974789915971E-2</v>
      </c>
    </row>
    <row r="193" spans="2:40" x14ac:dyDescent="0.25">
      <c r="B193" s="195"/>
      <c r="C193" s="221"/>
      <c r="D193" s="235"/>
      <c r="E193" s="195"/>
      <c r="F193" s="195"/>
      <c r="G193" s="195"/>
      <c r="H193" s="195"/>
      <c r="I193" s="195"/>
      <c r="J193" s="195"/>
      <c r="K193" s="195"/>
      <c r="L193" s="195"/>
      <c r="M193" s="195"/>
      <c r="AL193" s="1" t="s">
        <v>144</v>
      </c>
      <c r="AM193" s="1">
        <v>1</v>
      </c>
      <c r="AN193" s="1">
        <v>8.4033613445378148E-3</v>
      </c>
    </row>
    <row r="194" spans="2:40" x14ac:dyDescent="0.25">
      <c r="B194" s="195"/>
      <c r="C194" s="221"/>
      <c r="D194" s="235"/>
      <c r="E194" s="195"/>
      <c r="F194" s="195"/>
      <c r="G194" s="195"/>
      <c r="H194" s="195"/>
      <c r="I194" s="195"/>
      <c r="J194" s="195"/>
      <c r="K194" s="195"/>
      <c r="L194" s="195"/>
      <c r="M194" s="195"/>
      <c r="AL194" s="1" t="s">
        <v>143</v>
      </c>
      <c r="AM194" s="1">
        <v>0</v>
      </c>
      <c r="AN194" s="1">
        <v>0</v>
      </c>
    </row>
    <row r="195" spans="2:40" x14ac:dyDescent="0.25">
      <c r="B195" s="195"/>
      <c r="C195" s="221"/>
      <c r="D195" s="235"/>
      <c r="E195" s="195"/>
      <c r="F195" s="195"/>
      <c r="G195" s="195"/>
      <c r="H195" s="195"/>
      <c r="I195" s="195"/>
      <c r="J195" s="195"/>
      <c r="K195" s="195"/>
      <c r="L195" s="195"/>
      <c r="M195" s="195"/>
      <c r="AL195" s="1" t="s">
        <v>142</v>
      </c>
      <c r="AM195" s="1">
        <v>0</v>
      </c>
      <c r="AN195" s="1">
        <v>0</v>
      </c>
    </row>
    <row r="196" spans="2:40" x14ac:dyDescent="0.25">
      <c r="B196" s="239" t="s">
        <v>385</v>
      </c>
      <c r="C196" s="18" t="s">
        <v>148</v>
      </c>
      <c r="D196" s="193" t="s">
        <v>384</v>
      </c>
      <c r="E196" s="195"/>
      <c r="F196" s="195"/>
      <c r="G196" s="195"/>
      <c r="H196" s="195"/>
      <c r="I196" s="195"/>
      <c r="J196" s="195"/>
      <c r="K196" s="195"/>
      <c r="L196" s="195"/>
      <c r="M196" s="195"/>
      <c r="AL196" s="1" t="s">
        <v>141</v>
      </c>
      <c r="AM196" s="1">
        <v>0</v>
      </c>
      <c r="AN196" s="1">
        <v>0</v>
      </c>
    </row>
    <row r="197" spans="2:40" x14ac:dyDescent="0.25">
      <c r="B197" s="158" t="s">
        <v>383</v>
      </c>
      <c r="C197" s="164">
        <v>11882</v>
      </c>
      <c r="D197" s="179">
        <v>0.83044450656975122</v>
      </c>
      <c r="E197" s="195"/>
      <c r="F197" s="195"/>
      <c r="G197" s="195"/>
      <c r="H197" s="195"/>
      <c r="I197" s="195"/>
      <c r="J197" s="195"/>
      <c r="K197" s="195"/>
      <c r="L197" s="195"/>
      <c r="M197" s="195"/>
      <c r="AL197" s="1" t="s">
        <v>140</v>
      </c>
      <c r="AM197" s="1">
        <v>0</v>
      </c>
      <c r="AN197" s="1">
        <v>0</v>
      </c>
    </row>
    <row r="198" spans="2:40" x14ac:dyDescent="0.25">
      <c r="B198" s="158" t="s">
        <v>249</v>
      </c>
      <c r="C198" s="164">
        <v>524</v>
      </c>
      <c r="D198" s="179">
        <v>3.662286832541236E-2</v>
      </c>
      <c r="E198" s="195"/>
      <c r="F198" s="195"/>
      <c r="G198" s="195"/>
      <c r="H198" s="195"/>
      <c r="I198" s="195"/>
      <c r="J198" s="195"/>
      <c r="K198" s="195"/>
      <c r="L198" s="195"/>
      <c r="M198" s="195"/>
      <c r="AL198" s="1" t="s">
        <v>139</v>
      </c>
      <c r="AM198" s="1">
        <v>0</v>
      </c>
      <c r="AN198" s="1">
        <v>0</v>
      </c>
    </row>
    <row r="199" spans="2:40" x14ac:dyDescent="0.25">
      <c r="B199" s="158" t="s">
        <v>248</v>
      </c>
      <c r="C199" s="164">
        <v>156</v>
      </c>
      <c r="D199" s="179">
        <v>1.0902991333519709E-2</v>
      </c>
      <c r="E199" s="195"/>
      <c r="F199" s="195"/>
      <c r="G199" s="195"/>
      <c r="H199" s="195"/>
      <c r="I199" s="195"/>
      <c r="J199" s="195"/>
      <c r="K199" s="195"/>
      <c r="L199" s="195"/>
      <c r="M199" s="195"/>
      <c r="AL199" s="1" t="s">
        <v>138</v>
      </c>
      <c r="AM199" s="1">
        <v>0</v>
      </c>
      <c r="AN199" s="1">
        <v>0</v>
      </c>
    </row>
    <row r="200" spans="2:40" x14ac:dyDescent="0.25">
      <c r="B200" s="158" t="s">
        <v>247</v>
      </c>
      <c r="C200" s="164">
        <v>52</v>
      </c>
      <c r="D200" s="179">
        <v>3.6343304445065699E-3</v>
      </c>
      <c r="E200" s="195"/>
      <c r="F200" s="195"/>
      <c r="G200" s="195"/>
      <c r="H200" s="195"/>
      <c r="I200" s="195"/>
      <c r="J200" s="195"/>
      <c r="K200" s="195"/>
      <c r="L200" s="195"/>
      <c r="M200" s="195"/>
      <c r="AL200" s="1" t="s">
        <v>137</v>
      </c>
      <c r="AM200" s="1">
        <v>0</v>
      </c>
      <c r="AN200" s="1">
        <v>0</v>
      </c>
    </row>
    <row r="201" spans="2:40" x14ac:dyDescent="0.25">
      <c r="B201" s="158" t="s">
        <v>246</v>
      </c>
      <c r="C201" s="164">
        <v>287</v>
      </c>
      <c r="D201" s="179">
        <v>2.0058708414872797E-2</v>
      </c>
      <c r="E201" s="195"/>
      <c r="F201" s="195"/>
      <c r="G201" s="195"/>
      <c r="H201" s="195"/>
      <c r="I201" s="195"/>
      <c r="J201" s="195"/>
      <c r="K201" s="195"/>
      <c r="L201" s="195"/>
      <c r="M201" s="195"/>
      <c r="AL201" s="1" t="s">
        <v>136</v>
      </c>
      <c r="AM201" s="1">
        <v>2</v>
      </c>
      <c r="AN201" s="1">
        <v>1.680672268907563E-2</v>
      </c>
    </row>
    <row r="202" spans="2:40" x14ac:dyDescent="0.25">
      <c r="B202" s="158" t="s">
        <v>382</v>
      </c>
      <c r="C202" s="164">
        <v>374</v>
      </c>
      <c r="D202" s="179">
        <v>2.6139222812412637E-2</v>
      </c>
      <c r="E202" s="195"/>
      <c r="F202" s="195"/>
      <c r="G202" s="195"/>
      <c r="H202" s="195"/>
      <c r="I202" s="195"/>
      <c r="J202" s="195"/>
      <c r="K202" s="195"/>
      <c r="L202" s="195"/>
      <c r="M202" s="195"/>
      <c r="AM202" s="1">
        <v>119</v>
      </c>
    </row>
    <row r="203" spans="2:40" x14ac:dyDescent="0.25">
      <c r="B203" s="158" t="s">
        <v>381</v>
      </c>
      <c r="C203" s="164">
        <v>167</v>
      </c>
      <c r="D203" s="179">
        <v>1.1671792004473023E-2</v>
      </c>
      <c r="E203" s="195"/>
      <c r="F203" s="195"/>
      <c r="G203" s="195"/>
      <c r="H203" s="195"/>
      <c r="I203" s="195"/>
      <c r="J203" s="195" t="s">
        <v>496</v>
      </c>
      <c r="K203" s="195" t="s">
        <v>132</v>
      </c>
      <c r="L203" s="195"/>
      <c r="M203" s="195"/>
    </row>
    <row r="204" spans="2:40" x14ac:dyDescent="0.25">
      <c r="B204" s="158" t="s">
        <v>380</v>
      </c>
      <c r="C204" s="164">
        <v>866</v>
      </c>
      <c r="D204" s="179">
        <v>6.0525580095051719E-2</v>
      </c>
      <c r="E204" s="195"/>
      <c r="F204" s="195"/>
      <c r="G204" s="195"/>
      <c r="H204" s="195"/>
      <c r="I204" s="287" t="s">
        <v>498</v>
      </c>
      <c r="J204" s="286">
        <v>0.84609665427509295</v>
      </c>
      <c r="K204" s="232">
        <v>105</v>
      </c>
      <c r="L204" s="195"/>
      <c r="M204" s="195"/>
    </row>
    <row r="205" spans="2:40" x14ac:dyDescent="0.25">
      <c r="B205" s="158" t="s">
        <v>242</v>
      </c>
      <c r="C205" s="164">
        <v>0</v>
      </c>
      <c r="D205" s="179">
        <v>0</v>
      </c>
      <c r="E205" s="195"/>
      <c r="F205" s="195"/>
      <c r="G205" s="195"/>
      <c r="H205" s="195"/>
      <c r="I205" s="287" t="s">
        <v>499</v>
      </c>
      <c r="J205" s="286">
        <v>8.5501858736059477E-2</v>
      </c>
      <c r="K205" s="232">
        <v>11</v>
      </c>
      <c r="L205" s="195"/>
      <c r="M205" s="195"/>
    </row>
    <row r="206" spans="2:40" x14ac:dyDescent="0.25">
      <c r="B206" s="154" t="s">
        <v>0</v>
      </c>
      <c r="C206" s="164">
        <v>14308</v>
      </c>
      <c r="D206" s="174">
        <v>1</v>
      </c>
      <c r="E206" s="195"/>
      <c r="F206" s="195"/>
      <c r="G206" s="195"/>
      <c r="H206" s="195"/>
      <c r="I206" s="287" t="s">
        <v>500</v>
      </c>
      <c r="J206" s="286">
        <v>2.9739776951672861E-2</v>
      </c>
      <c r="K206" s="232">
        <v>1</v>
      </c>
      <c r="L206" s="195"/>
      <c r="M206" s="195"/>
    </row>
    <row r="207" spans="2:40" x14ac:dyDescent="0.25">
      <c r="B207" s="195"/>
      <c r="C207" s="221"/>
      <c r="D207" s="215"/>
      <c r="E207" s="195"/>
      <c r="F207" s="195"/>
      <c r="G207" s="195"/>
      <c r="H207" s="195"/>
      <c r="I207" s="156" t="s">
        <v>495</v>
      </c>
      <c r="J207" s="286">
        <f>SUM(D179:D186)</f>
        <v>3.8661710037174724E-2</v>
      </c>
      <c r="K207" s="232">
        <f>SUM(S179:S186)</f>
        <v>2</v>
      </c>
      <c r="L207" s="195"/>
      <c r="M207" s="195"/>
    </row>
    <row r="208" spans="2:40" x14ac:dyDescent="0.25">
      <c r="B208" s="239" t="s">
        <v>379</v>
      </c>
      <c r="C208" s="18" t="s">
        <v>148</v>
      </c>
      <c r="D208" s="193" t="s">
        <v>147</v>
      </c>
      <c r="E208" s="195"/>
      <c r="F208" s="195"/>
      <c r="G208" s="195"/>
      <c r="H208" s="195"/>
      <c r="I208"/>
      <c r="J208" s="195"/>
      <c r="K208" s="195"/>
      <c r="L208" s="195"/>
      <c r="M208" s="195"/>
      <c r="P208" s="288" t="s">
        <v>497</v>
      </c>
    </row>
    <row r="209" spans="2:13" x14ac:dyDescent="0.25">
      <c r="B209" s="158" t="s">
        <v>378</v>
      </c>
      <c r="C209" s="164">
        <v>162</v>
      </c>
      <c r="D209" s="179">
        <v>1.1322337154039698E-2</v>
      </c>
      <c r="E209" s="195"/>
      <c r="F209" s="195"/>
      <c r="G209" s="195"/>
      <c r="H209" s="195"/>
      <c r="I209"/>
      <c r="J209" s="195"/>
      <c r="K209" s="195"/>
      <c r="L209" s="195"/>
      <c r="M209" s="195"/>
    </row>
    <row r="210" spans="2:13" x14ac:dyDescent="0.25">
      <c r="B210" s="158" t="s">
        <v>377</v>
      </c>
      <c r="C210" s="164">
        <v>101</v>
      </c>
      <c r="D210" s="179">
        <v>7.0589879787531454E-3</v>
      </c>
      <c r="E210" s="195"/>
      <c r="F210" s="195"/>
      <c r="G210" s="195"/>
      <c r="H210" s="195"/>
      <c r="I210"/>
      <c r="J210" s="195"/>
      <c r="K210" s="195"/>
      <c r="L210" s="195"/>
      <c r="M210" s="195"/>
    </row>
    <row r="211" spans="2:13" x14ac:dyDescent="0.25">
      <c r="B211" s="158" t="s">
        <v>376</v>
      </c>
      <c r="C211" s="164">
        <v>1999</v>
      </c>
      <c r="D211" s="179">
        <v>0.13971204920324293</v>
      </c>
      <c r="E211" s="195"/>
      <c r="F211" s="195"/>
      <c r="G211" s="195"/>
      <c r="H211" s="195"/>
      <c r="I211"/>
      <c r="J211" s="195"/>
      <c r="K211" s="195"/>
      <c r="L211" s="195"/>
      <c r="M211" s="195"/>
    </row>
    <row r="212" spans="2:13" x14ac:dyDescent="0.25">
      <c r="B212" s="158" t="s">
        <v>375</v>
      </c>
      <c r="C212" s="164">
        <v>551</v>
      </c>
      <c r="D212" s="179">
        <v>3.8509924517752307E-2</v>
      </c>
      <c r="E212" s="195"/>
      <c r="F212" s="195"/>
      <c r="G212" s="195"/>
      <c r="H212" s="195"/>
      <c r="I212"/>
      <c r="J212" s="195"/>
      <c r="K212" s="195"/>
      <c r="L212" s="195"/>
      <c r="M212" s="195"/>
    </row>
    <row r="213" spans="2:13" x14ac:dyDescent="0.25">
      <c r="B213" s="158" t="s">
        <v>374</v>
      </c>
      <c r="C213" s="164">
        <v>1193</v>
      </c>
      <c r="D213" s="179">
        <v>8.3379927313391111E-2</v>
      </c>
      <c r="E213" s="195"/>
      <c r="F213" s="195"/>
      <c r="G213" s="195"/>
      <c r="H213" s="195"/>
      <c r="I213"/>
      <c r="J213" s="195"/>
      <c r="K213" s="195"/>
      <c r="L213" s="195"/>
      <c r="M213" s="195"/>
    </row>
    <row r="214" spans="2:13" x14ac:dyDescent="0.25">
      <c r="B214" s="158" t="s">
        <v>373</v>
      </c>
      <c r="C214" s="164">
        <v>2722</v>
      </c>
      <c r="D214" s="179">
        <v>0.19024322057590159</v>
      </c>
      <c r="E214" s="195"/>
      <c r="F214" s="195"/>
      <c r="G214" s="195"/>
      <c r="H214" s="195"/>
      <c r="I214"/>
      <c r="J214" s="195"/>
      <c r="K214" s="195"/>
      <c r="L214" s="195"/>
      <c r="M214" s="195"/>
    </row>
    <row r="215" spans="2:13" x14ac:dyDescent="0.25">
      <c r="B215" s="158" t="s">
        <v>372</v>
      </c>
      <c r="C215" s="164">
        <v>7293</v>
      </c>
      <c r="D215" s="179">
        <v>0.50971484484204643</v>
      </c>
      <c r="E215" s="195"/>
      <c r="F215" s="195"/>
      <c r="G215" s="195"/>
      <c r="H215" s="195"/>
      <c r="I215" s="195"/>
      <c r="J215" s="195"/>
      <c r="K215" s="195"/>
      <c r="L215" s="195"/>
      <c r="M215" s="195"/>
    </row>
    <row r="216" spans="2:13" x14ac:dyDescent="0.25">
      <c r="B216" s="158" t="s">
        <v>371</v>
      </c>
      <c r="C216" s="164">
        <v>287</v>
      </c>
      <c r="D216" s="179">
        <v>2.0058708414872797E-2</v>
      </c>
      <c r="E216" s="195"/>
      <c r="F216" s="195"/>
      <c r="G216" s="195"/>
      <c r="H216" s="195"/>
      <c r="I216" s="195"/>
      <c r="J216" s="195"/>
      <c r="K216" s="195"/>
      <c r="L216" s="195"/>
      <c r="M216" s="195"/>
    </row>
    <row r="217" spans="2:13" x14ac:dyDescent="0.25">
      <c r="B217" s="154" t="s">
        <v>0</v>
      </c>
      <c r="C217" s="164">
        <v>14308</v>
      </c>
      <c r="D217" s="180">
        <v>1</v>
      </c>
      <c r="E217" s="195"/>
      <c r="F217" s="195"/>
      <c r="G217" s="195"/>
      <c r="H217" s="195"/>
      <c r="I217" s="195"/>
      <c r="J217" s="195"/>
      <c r="K217" s="195"/>
      <c r="L217" s="195"/>
      <c r="M217" s="195"/>
    </row>
    <row r="218" spans="2:13" x14ac:dyDescent="0.25">
      <c r="B218" s="195"/>
      <c r="C218" s="242"/>
      <c r="D218" s="245"/>
      <c r="E218" s="195"/>
      <c r="F218" s="195"/>
      <c r="G218" s="195"/>
      <c r="H218" s="195"/>
      <c r="I218" s="195"/>
      <c r="J218" s="195"/>
      <c r="K218" s="195"/>
      <c r="L218" s="195"/>
      <c r="M218" s="195"/>
    </row>
    <row r="219" spans="2:13" x14ac:dyDescent="0.25">
      <c r="B219" s="239" t="s">
        <v>370</v>
      </c>
      <c r="C219" s="18" t="s">
        <v>148</v>
      </c>
      <c r="D219" s="193" t="s">
        <v>147</v>
      </c>
      <c r="E219" s="195"/>
      <c r="F219" s="195"/>
      <c r="G219" s="195"/>
      <c r="H219" s="195"/>
      <c r="I219" s="195"/>
      <c r="J219" s="195"/>
      <c r="K219" s="195"/>
      <c r="L219" s="195"/>
      <c r="M219" s="195"/>
    </row>
    <row r="220" spans="2:13" x14ac:dyDescent="0.25">
      <c r="B220" s="158" t="s">
        <v>369</v>
      </c>
      <c r="C220" s="164">
        <v>4031</v>
      </c>
      <c r="D220" s="179">
        <v>0.28173050041934583</v>
      </c>
      <c r="E220" s="195"/>
      <c r="F220" s="195"/>
      <c r="G220" s="195"/>
      <c r="H220" s="195"/>
      <c r="I220" s="195"/>
      <c r="J220" s="195"/>
      <c r="K220" s="195"/>
      <c r="L220" s="195"/>
      <c r="M220" s="195"/>
    </row>
    <row r="221" spans="2:13" x14ac:dyDescent="0.25">
      <c r="B221" s="158" t="s">
        <v>368</v>
      </c>
      <c r="C221" s="164">
        <v>5346</v>
      </c>
      <c r="D221" s="179">
        <v>0.37363712608331001</v>
      </c>
      <c r="E221" s="195"/>
      <c r="F221" s="195"/>
      <c r="G221" s="195"/>
      <c r="H221" s="195"/>
      <c r="I221" s="195"/>
      <c r="J221" s="195"/>
      <c r="K221" s="195"/>
      <c r="L221" s="195"/>
      <c r="M221" s="195"/>
    </row>
    <row r="222" spans="2:13" x14ac:dyDescent="0.25">
      <c r="B222" s="158" t="s">
        <v>367</v>
      </c>
      <c r="C222" s="164">
        <v>3902</v>
      </c>
      <c r="D222" s="179">
        <v>0.27271456527816607</v>
      </c>
      <c r="E222" s="195"/>
      <c r="F222" s="195"/>
      <c r="G222" s="195"/>
      <c r="H222" s="195"/>
      <c r="I222" s="195"/>
      <c r="J222" s="195"/>
      <c r="K222" s="195"/>
      <c r="L222" s="195"/>
      <c r="M222" s="195"/>
    </row>
    <row r="223" spans="2:13" x14ac:dyDescent="0.25">
      <c r="B223" s="158" t="s">
        <v>366</v>
      </c>
      <c r="C223" s="164">
        <v>1029</v>
      </c>
      <c r="D223" s="179">
        <v>7.1917808219178078E-2</v>
      </c>
      <c r="E223" s="195"/>
      <c r="F223" s="195"/>
      <c r="G223" s="195"/>
      <c r="H223" s="195"/>
      <c r="I223" s="195"/>
      <c r="J223" s="195"/>
      <c r="K223" s="195"/>
      <c r="L223" s="195"/>
      <c r="M223" s="195"/>
    </row>
    <row r="224" spans="2:13" x14ac:dyDescent="0.25">
      <c r="B224" s="154" t="s">
        <v>0</v>
      </c>
      <c r="C224" s="164">
        <v>14308</v>
      </c>
      <c r="D224" s="154">
        <v>0.99999999999999989</v>
      </c>
      <c r="E224" s="195"/>
      <c r="F224" s="195"/>
      <c r="G224" s="195"/>
      <c r="H224" s="195"/>
      <c r="I224" s="195"/>
      <c r="J224" s="195"/>
      <c r="K224" s="195"/>
      <c r="L224" s="195"/>
      <c r="M224" s="195"/>
    </row>
    <row r="225" spans="1:13" x14ac:dyDescent="0.25">
      <c r="B225" s="199"/>
      <c r="C225" s="242"/>
      <c r="D225" s="246"/>
      <c r="E225" s="195"/>
      <c r="F225" s="195"/>
      <c r="G225" s="195"/>
      <c r="H225" s="195"/>
      <c r="I225" s="195"/>
      <c r="J225" s="195"/>
      <c r="K225" s="195"/>
      <c r="L225" s="195"/>
      <c r="M225" s="195"/>
    </row>
    <row r="226" spans="1:13" x14ac:dyDescent="0.25">
      <c r="B226" s="199"/>
      <c r="C226" s="242"/>
      <c r="D226" s="246"/>
      <c r="E226" s="195"/>
      <c r="F226" s="195"/>
      <c r="G226" s="195"/>
      <c r="H226" s="195"/>
      <c r="I226" s="195"/>
      <c r="J226" s="195"/>
      <c r="K226" s="195"/>
      <c r="L226" s="195"/>
      <c r="M226" s="195"/>
    </row>
    <row r="227" spans="1:13" ht="51" x14ac:dyDescent="0.25">
      <c r="A227" s="295"/>
      <c r="B227" s="296" t="s">
        <v>365</v>
      </c>
      <c r="C227" s="18" t="s">
        <v>301</v>
      </c>
      <c r="D227" s="193" t="s">
        <v>147</v>
      </c>
      <c r="E227" s="195"/>
      <c r="F227" s="195"/>
      <c r="G227" s="195"/>
      <c r="H227" s="195"/>
      <c r="I227" s="195"/>
      <c r="J227" s="195"/>
      <c r="K227" s="195"/>
      <c r="L227" s="195"/>
      <c r="M227" s="195"/>
    </row>
    <row r="228" spans="1:13" x14ac:dyDescent="0.25">
      <c r="B228" s="156" t="s">
        <v>223</v>
      </c>
      <c r="C228" s="164">
        <v>1005</v>
      </c>
      <c r="D228" s="179">
        <v>0.74721189591078063</v>
      </c>
      <c r="E228" s="195"/>
      <c r="F228" s="195"/>
      <c r="G228" s="195"/>
      <c r="H228" s="195"/>
      <c r="I228" s="195"/>
      <c r="J228" s="195"/>
      <c r="K228" s="195"/>
      <c r="L228" s="195"/>
      <c r="M228" s="195"/>
    </row>
    <row r="229" spans="1:13" x14ac:dyDescent="0.25">
      <c r="B229" s="158" t="s">
        <v>364</v>
      </c>
      <c r="C229" s="164">
        <v>285</v>
      </c>
      <c r="D229" s="179">
        <v>0.21189591078066913</v>
      </c>
      <c r="E229" s="195"/>
      <c r="F229" s="195"/>
      <c r="G229" s="195"/>
      <c r="H229" s="195"/>
      <c r="I229" s="195"/>
      <c r="J229" s="195"/>
      <c r="K229" s="195"/>
      <c r="L229" s="195"/>
      <c r="M229" s="195"/>
    </row>
    <row r="230" spans="1:13" x14ac:dyDescent="0.25">
      <c r="B230" s="158" t="s">
        <v>363</v>
      </c>
      <c r="C230" s="164">
        <v>30</v>
      </c>
      <c r="D230" s="179">
        <v>2.2304832713754646E-2</v>
      </c>
      <c r="E230" s="195"/>
      <c r="F230" s="195"/>
      <c r="G230" s="195"/>
      <c r="H230" s="195"/>
      <c r="I230" s="195"/>
      <c r="J230" s="195"/>
      <c r="K230" s="195"/>
      <c r="L230" s="195"/>
      <c r="M230" s="195"/>
    </row>
    <row r="231" spans="1:13" x14ac:dyDescent="0.25">
      <c r="B231" s="158" t="s">
        <v>362</v>
      </c>
      <c r="C231" s="164">
        <v>8</v>
      </c>
      <c r="D231" s="179">
        <v>5.9479553903345724E-3</v>
      </c>
      <c r="E231" s="195"/>
      <c r="F231" s="195"/>
      <c r="G231" s="195"/>
      <c r="H231" s="195"/>
      <c r="I231" s="195"/>
      <c r="J231" s="195"/>
      <c r="K231" s="195"/>
      <c r="L231" s="195"/>
      <c r="M231" s="195"/>
    </row>
    <row r="232" spans="1:13" x14ac:dyDescent="0.25">
      <c r="B232" s="158" t="s">
        <v>361</v>
      </c>
      <c r="C232" s="164">
        <v>6</v>
      </c>
      <c r="D232" s="179">
        <v>4.4609665427509295E-3</v>
      </c>
      <c r="E232" s="195"/>
      <c r="F232" s="195"/>
      <c r="G232" s="195"/>
      <c r="H232" s="195"/>
      <c r="I232" s="195"/>
      <c r="J232" s="195"/>
      <c r="K232" s="195"/>
      <c r="L232" s="195"/>
      <c r="M232" s="195"/>
    </row>
    <row r="233" spans="1:13" x14ac:dyDescent="0.25">
      <c r="B233" s="158" t="s">
        <v>360</v>
      </c>
      <c r="C233" s="164">
        <v>2</v>
      </c>
      <c r="D233" s="179">
        <v>1.4869888475836431E-3</v>
      </c>
      <c r="E233" s="195"/>
      <c r="F233" s="195"/>
      <c r="G233" s="195"/>
      <c r="H233" s="195"/>
      <c r="I233" s="195"/>
      <c r="J233" s="195"/>
      <c r="K233" s="195"/>
      <c r="L233" s="195"/>
      <c r="M233" s="195"/>
    </row>
    <row r="234" spans="1:13" x14ac:dyDescent="0.25">
      <c r="B234" s="158" t="s">
        <v>359</v>
      </c>
      <c r="C234" s="164">
        <v>2</v>
      </c>
      <c r="D234" s="179">
        <v>1.4869888475836431E-3</v>
      </c>
      <c r="E234" s="195"/>
      <c r="F234" s="195"/>
      <c r="G234" s="195"/>
      <c r="H234" s="195"/>
      <c r="I234" s="195"/>
      <c r="J234" s="195"/>
      <c r="K234" s="195"/>
      <c r="L234" s="195"/>
      <c r="M234" s="195"/>
    </row>
    <row r="235" spans="1:13" x14ac:dyDescent="0.25">
      <c r="B235" s="158" t="s">
        <v>358</v>
      </c>
      <c r="C235" s="164">
        <v>0</v>
      </c>
      <c r="D235" s="179">
        <v>0</v>
      </c>
      <c r="E235" s="195"/>
      <c r="F235" s="195"/>
      <c r="G235" s="195"/>
      <c r="H235" s="195"/>
      <c r="I235" s="195"/>
      <c r="J235" s="195"/>
      <c r="K235" s="195"/>
      <c r="L235" s="195"/>
      <c r="M235" s="195"/>
    </row>
    <row r="236" spans="1:13" x14ac:dyDescent="0.25">
      <c r="B236" s="158" t="s">
        <v>357</v>
      </c>
      <c r="C236" s="164">
        <v>0</v>
      </c>
      <c r="D236" s="179">
        <v>0</v>
      </c>
      <c r="E236" s="195"/>
      <c r="F236" s="195"/>
      <c r="G236" s="195"/>
      <c r="H236" s="195"/>
      <c r="I236" s="195"/>
      <c r="J236" s="195"/>
      <c r="K236" s="195"/>
      <c r="L236" s="195"/>
      <c r="M236" s="195"/>
    </row>
    <row r="237" spans="1:13" x14ac:dyDescent="0.25">
      <c r="B237" s="158" t="s">
        <v>356</v>
      </c>
      <c r="C237" s="164">
        <v>0</v>
      </c>
      <c r="D237" s="179">
        <v>0</v>
      </c>
      <c r="E237" s="195"/>
      <c r="F237" s="195"/>
      <c r="G237" s="195"/>
      <c r="H237" s="195"/>
      <c r="I237" s="195"/>
      <c r="J237" s="195"/>
      <c r="K237" s="195"/>
      <c r="L237" s="195"/>
      <c r="M237" s="195"/>
    </row>
    <row r="238" spans="1:13" x14ac:dyDescent="0.25">
      <c r="B238" s="156" t="s">
        <v>355</v>
      </c>
      <c r="C238" s="164">
        <v>2</v>
      </c>
      <c r="D238" s="179">
        <v>1.4869888475836431E-3</v>
      </c>
      <c r="E238" s="195"/>
      <c r="F238" s="195"/>
      <c r="G238" s="195"/>
      <c r="H238" s="195"/>
      <c r="I238" s="195"/>
      <c r="J238" s="195"/>
      <c r="K238" s="195"/>
      <c r="L238" s="195"/>
      <c r="M238" s="195"/>
    </row>
    <row r="239" spans="1:13" x14ac:dyDescent="0.25">
      <c r="B239" s="156" t="s">
        <v>354</v>
      </c>
      <c r="C239" s="164">
        <v>5</v>
      </c>
      <c r="D239" s="179">
        <v>3.7174721189591076E-3</v>
      </c>
      <c r="E239" s="195"/>
      <c r="F239" s="195"/>
      <c r="G239" s="195"/>
      <c r="H239" s="195"/>
      <c r="I239" s="195"/>
      <c r="J239" s="195"/>
      <c r="K239" s="195"/>
      <c r="L239" s="195"/>
      <c r="M239" s="195"/>
    </row>
    <row r="240" spans="1:13" x14ac:dyDescent="0.25">
      <c r="B240" s="223" t="s">
        <v>303</v>
      </c>
      <c r="C240" s="164">
        <v>1345</v>
      </c>
      <c r="D240" s="154">
        <v>1</v>
      </c>
      <c r="E240" s="195"/>
      <c r="F240" s="195"/>
      <c r="G240" s="195"/>
      <c r="H240" s="195"/>
      <c r="I240" s="195"/>
      <c r="J240" s="195"/>
      <c r="K240" s="195"/>
      <c r="L240" s="195"/>
      <c r="M240" s="195"/>
    </row>
    <row r="241" spans="2:13" x14ac:dyDescent="0.25">
      <c r="B241" s="223" t="s">
        <v>349</v>
      </c>
      <c r="C241" s="164">
        <v>4182</v>
      </c>
      <c r="D241" s="154"/>
      <c r="E241" s="195"/>
      <c r="F241" s="195"/>
      <c r="G241" s="195"/>
      <c r="H241" s="195"/>
      <c r="I241" s="195"/>
      <c r="J241" s="195"/>
      <c r="K241" s="195"/>
      <c r="L241" s="195"/>
      <c r="M241" s="195"/>
    </row>
    <row r="242" spans="2:13" x14ac:dyDescent="0.25">
      <c r="B242" s="223" t="s">
        <v>22</v>
      </c>
      <c r="C242" s="225">
        <v>3.1092936802973976</v>
      </c>
      <c r="D242" s="204"/>
      <c r="E242" s="195"/>
      <c r="F242" s="195"/>
      <c r="G242" s="195"/>
      <c r="H242" s="195"/>
      <c r="I242" s="195"/>
      <c r="J242" s="195"/>
      <c r="K242" s="195"/>
      <c r="L242" s="195"/>
      <c r="M242" s="195"/>
    </row>
    <row r="243" spans="2:13" x14ac:dyDescent="0.25">
      <c r="B243" s="223" t="s">
        <v>300</v>
      </c>
      <c r="C243" s="225">
        <v>0</v>
      </c>
      <c r="D243" s="204"/>
      <c r="E243" s="195"/>
      <c r="F243" s="195"/>
      <c r="G243" s="195"/>
      <c r="H243" s="195"/>
      <c r="I243" s="195"/>
      <c r="J243" s="195"/>
      <c r="K243" s="195"/>
      <c r="L243" s="195"/>
      <c r="M243" s="195"/>
    </row>
    <row r="244" spans="2:13" x14ac:dyDescent="0.25">
      <c r="B244" s="223" t="s">
        <v>23</v>
      </c>
      <c r="C244" s="225">
        <v>33.471213353935497</v>
      </c>
      <c r="D244" s="204"/>
      <c r="E244" s="195"/>
      <c r="F244" s="195"/>
      <c r="G244" s="195"/>
      <c r="H244" s="195"/>
      <c r="I244" s="195"/>
      <c r="J244" s="195"/>
      <c r="K244" s="195"/>
      <c r="L244" s="195"/>
      <c r="M244" s="195"/>
    </row>
    <row r="245" spans="2:13" x14ac:dyDescent="0.25">
      <c r="B245" s="156" t="s">
        <v>24</v>
      </c>
      <c r="C245" s="155">
        <v>10.76489286490752</v>
      </c>
      <c r="D245" s="204"/>
      <c r="E245" s="195"/>
      <c r="F245" s="195"/>
      <c r="G245" s="195"/>
      <c r="H245" s="195"/>
      <c r="I245" s="195"/>
      <c r="J245" s="195"/>
      <c r="K245" s="195"/>
      <c r="L245" s="195"/>
      <c r="M245" s="195"/>
    </row>
    <row r="246" spans="2:13" x14ac:dyDescent="0.25">
      <c r="B246" s="195"/>
      <c r="C246" s="221"/>
      <c r="D246" s="195"/>
      <c r="E246" s="195"/>
      <c r="F246" s="195"/>
      <c r="G246" s="195"/>
      <c r="H246" s="195"/>
      <c r="I246" s="195"/>
      <c r="J246" s="195"/>
      <c r="K246" s="195"/>
      <c r="L246" s="195"/>
      <c r="M246" s="195"/>
    </row>
    <row r="247" spans="2:13" x14ac:dyDescent="0.25">
      <c r="B247" s="195"/>
      <c r="C247" s="221"/>
      <c r="D247" s="195"/>
      <c r="E247" s="195"/>
      <c r="F247" s="195"/>
      <c r="G247" s="195"/>
      <c r="H247" s="195"/>
      <c r="I247" s="195"/>
      <c r="J247" s="195"/>
      <c r="K247" s="195"/>
      <c r="L247" s="195"/>
      <c r="M247" s="195"/>
    </row>
    <row r="248" spans="2:13" x14ac:dyDescent="0.25">
      <c r="B248" s="239" t="s">
        <v>353</v>
      </c>
      <c r="C248" s="18" t="s">
        <v>148</v>
      </c>
      <c r="D248" s="193" t="s">
        <v>147</v>
      </c>
      <c r="E248" s="195"/>
      <c r="F248" s="239" t="s">
        <v>353</v>
      </c>
      <c r="G248" s="18" t="s">
        <v>352</v>
      </c>
      <c r="H248" s="193" t="s">
        <v>147</v>
      </c>
      <c r="I248" s="18" t="s">
        <v>351</v>
      </c>
      <c r="J248" s="193" t="s">
        <v>147</v>
      </c>
      <c r="K248" s="195"/>
      <c r="L248" s="195"/>
      <c r="M248" s="195"/>
    </row>
    <row r="249" spans="2:13" x14ac:dyDescent="0.25">
      <c r="B249" s="158" t="s">
        <v>208</v>
      </c>
      <c r="C249" s="164">
        <v>38</v>
      </c>
      <c r="D249" s="154">
        <v>2.3899371069182392E-2</v>
      </c>
      <c r="E249" s="195"/>
      <c r="F249" s="158" t="s">
        <v>208</v>
      </c>
      <c r="G249" s="232">
        <v>24</v>
      </c>
      <c r="H249" s="154">
        <v>2.4539877300613498E-2</v>
      </c>
      <c r="I249" s="232">
        <v>14</v>
      </c>
      <c r="J249" s="154">
        <v>2.2875816993464051E-2</v>
      </c>
      <c r="K249" s="195"/>
      <c r="L249" s="195"/>
      <c r="M249" s="195"/>
    </row>
    <row r="250" spans="2:13" x14ac:dyDescent="0.25">
      <c r="B250" s="158" t="s">
        <v>207</v>
      </c>
      <c r="C250" s="164">
        <v>1552</v>
      </c>
      <c r="D250" s="154">
        <v>0.97610062893081762</v>
      </c>
      <c r="E250" s="195"/>
      <c r="F250" s="158" t="s">
        <v>207</v>
      </c>
      <c r="G250" s="232">
        <v>954</v>
      </c>
      <c r="H250" s="154">
        <v>0.97546012269938653</v>
      </c>
      <c r="I250" s="232">
        <v>598</v>
      </c>
      <c r="J250" s="154">
        <v>0.97712418300653592</v>
      </c>
      <c r="K250" s="195"/>
      <c r="L250" s="195"/>
      <c r="M250" s="195"/>
    </row>
    <row r="251" spans="2:13" x14ac:dyDescent="0.25">
      <c r="B251" s="154" t="s">
        <v>0</v>
      </c>
      <c r="C251" s="164">
        <v>1590</v>
      </c>
      <c r="D251" s="154">
        <v>1</v>
      </c>
      <c r="E251" s="195"/>
      <c r="F251" s="154" t="s">
        <v>0</v>
      </c>
      <c r="G251" s="232">
        <v>978</v>
      </c>
      <c r="H251" s="154">
        <v>1</v>
      </c>
      <c r="I251" s="232">
        <v>612</v>
      </c>
      <c r="J251" s="154">
        <v>1</v>
      </c>
      <c r="K251" s="195"/>
      <c r="L251" s="195"/>
      <c r="M251" s="195"/>
    </row>
    <row r="252" spans="2:13" x14ac:dyDescent="0.25">
      <c r="B252" s="178"/>
      <c r="C252" s="169"/>
      <c r="D252" s="178"/>
      <c r="E252" s="195"/>
      <c r="F252" s="178"/>
      <c r="G252" s="221"/>
      <c r="H252" s="178"/>
      <c r="I252" s="221"/>
      <c r="J252" s="178"/>
      <c r="K252" s="195"/>
      <c r="L252" s="195"/>
      <c r="M252" s="195"/>
    </row>
    <row r="253" spans="2:13" x14ac:dyDescent="0.25">
      <c r="B253" s="199"/>
      <c r="C253" s="221"/>
      <c r="D253" s="195"/>
      <c r="E253" s="195"/>
      <c r="F253" s="195"/>
      <c r="G253" s="195"/>
      <c r="H253" s="195"/>
      <c r="I253" s="195"/>
      <c r="J253" s="195"/>
      <c r="K253" s="195"/>
      <c r="L253" s="195"/>
      <c r="M253" s="195"/>
    </row>
    <row r="254" spans="2:13" x14ac:dyDescent="0.25">
      <c r="B254" s="247" t="s">
        <v>350</v>
      </c>
      <c r="C254" s="18" t="s">
        <v>148</v>
      </c>
      <c r="D254" s="193" t="s">
        <v>147</v>
      </c>
      <c r="E254" s="195"/>
      <c r="F254" s="195"/>
      <c r="G254" s="195"/>
      <c r="H254" s="195"/>
      <c r="I254" s="195"/>
      <c r="J254" s="195"/>
      <c r="K254" s="195"/>
      <c r="L254" s="195"/>
      <c r="M254" s="195"/>
    </row>
    <row r="255" spans="2:13" x14ac:dyDescent="0.25">
      <c r="B255" s="158" t="s">
        <v>146</v>
      </c>
      <c r="C255" s="164">
        <v>37</v>
      </c>
      <c r="D255" s="194">
        <v>0.97368421052631582</v>
      </c>
      <c r="E255" s="195"/>
      <c r="F255" s="195"/>
      <c r="G255" s="195"/>
      <c r="H255" s="195"/>
      <c r="I255" s="195"/>
      <c r="J255" s="195"/>
      <c r="K255" s="195"/>
      <c r="L255" s="195"/>
      <c r="M255" s="195"/>
    </row>
    <row r="256" spans="2:13" x14ac:dyDescent="0.25">
      <c r="B256" s="158" t="s">
        <v>145</v>
      </c>
      <c r="C256" s="164">
        <v>0</v>
      </c>
      <c r="D256" s="194">
        <v>0</v>
      </c>
      <c r="E256" s="195"/>
      <c r="F256" s="195"/>
      <c r="G256" s="195"/>
      <c r="H256" s="195"/>
      <c r="I256" s="195"/>
      <c r="J256" s="195"/>
      <c r="K256" s="195"/>
      <c r="L256" s="195"/>
      <c r="M256" s="195"/>
    </row>
    <row r="257" spans="2:13" x14ac:dyDescent="0.25">
      <c r="B257" s="158" t="s">
        <v>144</v>
      </c>
      <c r="C257" s="164">
        <v>1</v>
      </c>
      <c r="D257" s="194">
        <v>2.6315789473684209E-2</v>
      </c>
      <c r="E257" s="195"/>
      <c r="F257" s="195"/>
      <c r="G257" s="195"/>
      <c r="H257" s="195"/>
      <c r="I257" s="195"/>
      <c r="J257" s="195"/>
      <c r="K257" s="195"/>
      <c r="L257" s="195"/>
      <c r="M257" s="195"/>
    </row>
    <row r="258" spans="2:13" x14ac:dyDescent="0.25">
      <c r="B258" s="158" t="s">
        <v>143</v>
      </c>
      <c r="C258" s="164">
        <v>0</v>
      </c>
      <c r="D258" s="194">
        <v>0</v>
      </c>
      <c r="E258" s="195"/>
      <c r="F258" s="195"/>
      <c r="G258" s="195"/>
      <c r="H258" s="195"/>
      <c r="I258" s="195"/>
      <c r="J258" s="195"/>
      <c r="K258" s="195"/>
      <c r="L258" s="195"/>
      <c r="M258" s="195"/>
    </row>
    <row r="259" spans="2:13" x14ac:dyDescent="0.25">
      <c r="B259" s="158" t="s">
        <v>142</v>
      </c>
      <c r="C259" s="164">
        <v>0</v>
      </c>
      <c r="D259" s="194">
        <v>0</v>
      </c>
      <c r="E259" s="195"/>
      <c r="F259" s="195"/>
      <c r="G259" s="195"/>
      <c r="H259" s="195"/>
      <c r="I259" s="195"/>
      <c r="J259" s="195"/>
      <c r="K259" s="195"/>
      <c r="L259" s="195"/>
      <c r="M259" s="195"/>
    </row>
    <row r="260" spans="2:13" x14ac:dyDescent="0.25">
      <c r="B260" s="158" t="s">
        <v>141</v>
      </c>
      <c r="C260" s="164">
        <v>0</v>
      </c>
      <c r="D260" s="194">
        <v>0</v>
      </c>
      <c r="E260" s="195"/>
      <c r="F260" s="195"/>
      <c r="G260" s="195"/>
      <c r="H260" s="195"/>
      <c r="I260" s="195"/>
      <c r="J260" s="195"/>
      <c r="K260" s="195"/>
      <c r="L260" s="195"/>
      <c r="M260" s="195"/>
    </row>
    <row r="261" spans="2:13" x14ac:dyDescent="0.25">
      <c r="B261" s="158" t="s">
        <v>140</v>
      </c>
      <c r="C261" s="164">
        <v>0</v>
      </c>
      <c r="D261" s="194">
        <v>0</v>
      </c>
      <c r="E261" s="195"/>
      <c r="F261" s="195"/>
      <c r="G261" s="195"/>
      <c r="H261" s="195"/>
      <c r="I261" s="195"/>
      <c r="J261" s="195"/>
      <c r="K261" s="195"/>
      <c r="L261" s="195"/>
      <c r="M261" s="195"/>
    </row>
    <row r="262" spans="2:13" x14ac:dyDescent="0.25">
      <c r="B262" s="158" t="s">
        <v>139</v>
      </c>
      <c r="C262" s="164">
        <v>0</v>
      </c>
      <c r="D262" s="194">
        <v>0</v>
      </c>
      <c r="E262" s="195"/>
      <c r="F262" s="195"/>
      <c r="G262" s="195"/>
      <c r="H262" s="195"/>
      <c r="I262" s="195"/>
      <c r="J262" s="195"/>
      <c r="K262" s="195"/>
      <c r="L262" s="195"/>
      <c r="M262" s="195"/>
    </row>
    <row r="263" spans="2:13" x14ac:dyDescent="0.25">
      <c r="B263" s="158" t="s">
        <v>138</v>
      </c>
      <c r="C263" s="164">
        <v>0</v>
      </c>
      <c r="D263" s="194">
        <v>0</v>
      </c>
      <c r="E263" s="195"/>
      <c r="F263" s="195"/>
      <c r="G263" s="195"/>
      <c r="H263" s="195"/>
      <c r="I263" s="195"/>
      <c r="J263" s="195"/>
      <c r="K263" s="195"/>
      <c r="L263" s="195"/>
      <c r="M263" s="195"/>
    </row>
    <row r="264" spans="2:13" x14ac:dyDescent="0.25">
      <c r="B264" s="156" t="s">
        <v>137</v>
      </c>
      <c r="C264" s="164">
        <v>0</v>
      </c>
      <c r="D264" s="194">
        <v>0</v>
      </c>
    </row>
    <row r="265" spans="2:13" x14ac:dyDescent="0.25">
      <c r="B265" s="156" t="s">
        <v>136</v>
      </c>
      <c r="C265" s="164">
        <v>0</v>
      </c>
      <c r="D265" s="194">
        <v>0</v>
      </c>
    </row>
    <row r="266" spans="2:13" x14ac:dyDescent="0.25">
      <c r="B266" s="223" t="s">
        <v>303</v>
      </c>
      <c r="C266" s="164">
        <v>38</v>
      </c>
      <c r="D266" s="161">
        <v>1</v>
      </c>
    </row>
    <row r="267" spans="2:13" x14ac:dyDescent="0.25">
      <c r="B267" s="223" t="s">
        <v>349</v>
      </c>
      <c r="C267" s="164">
        <v>84</v>
      </c>
      <c r="D267" s="161"/>
    </row>
    <row r="268" spans="2:13" x14ac:dyDescent="0.25">
      <c r="B268" s="223" t="s">
        <v>22</v>
      </c>
      <c r="C268" s="225">
        <v>2.2105263157894739</v>
      </c>
      <c r="D268" s="161"/>
    </row>
    <row r="269" spans="2:13" x14ac:dyDescent="0.25">
      <c r="B269" s="223" t="s">
        <v>300</v>
      </c>
      <c r="C269" s="225">
        <v>1</v>
      </c>
      <c r="D269" s="161"/>
    </row>
    <row r="270" spans="2:13" x14ac:dyDescent="0.25">
      <c r="B270" s="223" t="s">
        <v>23</v>
      </c>
      <c r="C270" s="225">
        <v>4.8443775978034136</v>
      </c>
      <c r="D270" s="161"/>
    </row>
    <row r="271" spans="2:13" x14ac:dyDescent="0.25">
      <c r="B271" s="156" t="s">
        <v>24</v>
      </c>
      <c r="C271" s="155">
        <v>2.1915041513872584</v>
      </c>
      <c r="D271" s="204"/>
    </row>
    <row r="272" spans="2:13" x14ac:dyDescent="0.25">
      <c r="C272" s="221"/>
      <c r="D272" s="235"/>
    </row>
    <row r="273" spans="2:8" x14ac:dyDescent="0.25">
      <c r="B273" s="211" t="s">
        <v>348</v>
      </c>
      <c r="C273" s="18" t="s">
        <v>148</v>
      </c>
      <c r="D273" s="193" t="s">
        <v>147</v>
      </c>
    </row>
    <row r="274" spans="2:8" x14ac:dyDescent="0.25">
      <c r="B274" s="158" t="s">
        <v>208</v>
      </c>
      <c r="C274" s="164">
        <v>41</v>
      </c>
      <c r="D274" s="185">
        <v>2.578616352201258E-2</v>
      </c>
    </row>
    <row r="275" spans="2:8" x14ac:dyDescent="0.25">
      <c r="B275" s="158" t="s">
        <v>207</v>
      </c>
      <c r="C275" s="164">
        <v>1549</v>
      </c>
      <c r="D275" s="154">
        <v>0.97421383647798743</v>
      </c>
    </row>
    <row r="276" spans="2:8" x14ac:dyDescent="0.25">
      <c r="B276" s="154" t="s">
        <v>0</v>
      </c>
      <c r="C276" s="164">
        <v>1590</v>
      </c>
      <c r="D276" s="154">
        <v>1</v>
      </c>
    </row>
    <row r="277" spans="2:8" x14ac:dyDescent="0.25">
      <c r="B277" s="176"/>
      <c r="C277" s="221"/>
      <c r="D277" s="195"/>
    </row>
    <row r="278" spans="2:8" x14ac:dyDescent="0.25">
      <c r="B278" s="247" t="s">
        <v>347</v>
      </c>
      <c r="C278" s="18" t="s">
        <v>148</v>
      </c>
      <c r="D278" s="193" t="s">
        <v>147</v>
      </c>
      <c r="H278" s="248"/>
    </row>
    <row r="279" spans="2:8" x14ac:dyDescent="0.25">
      <c r="B279" s="158" t="s">
        <v>320</v>
      </c>
      <c r="C279" s="164">
        <v>21</v>
      </c>
      <c r="D279" s="154">
        <v>0.51219512195121952</v>
      </c>
      <c r="G279" s="221"/>
      <c r="H279" s="195"/>
    </row>
    <row r="280" spans="2:8" x14ac:dyDescent="0.25">
      <c r="B280" s="158" t="s">
        <v>319</v>
      </c>
      <c r="C280" s="164">
        <v>3</v>
      </c>
      <c r="D280" s="154">
        <v>7.3170731707317069E-2</v>
      </c>
      <c r="G280" s="221"/>
      <c r="H280" s="195"/>
    </row>
    <row r="281" spans="2:8" x14ac:dyDescent="0.25">
      <c r="B281" s="158" t="s">
        <v>318</v>
      </c>
      <c r="C281" s="164">
        <v>7</v>
      </c>
      <c r="D281" s="154">
        <v>0.17073170731707318</v>
      </c>
      <c r="G281" s="221"/>
      <c r="H281" s="195"/>
    </row>
    <row r="282" spans="2:8" x14ac:dyDescent="0.25">
      <c r="B282" s="158" t="s">
        <v>317</v>
      </c>
      <c r="C282" s="164">
        <v>2</v>
      </c>
      <c r="D282" s="154">
        <v>4.878048780487805E-2</v>
      </c>
      <c r="G282" s="221"/>
      <c r="H282" s="195"/>
    </row>
    <row r="283" spans="2:8" x14ac:dyDescent="0.25">
      <c r="B283" s="158" t="s">
        <v>316</v>
      </c>
      <c r="C283" s="164">
        <v>2</v>
      </c>
      <c r="D283" s="154">
        <v>4.878048780487805E-2</v>
      </c>
      <c r="G283" s="221"/>
      <c r="H283" s="195"/>
    </row>
    <row r="284" spans="2:8" x14ac:dyDescent="0.25">
      <c r="B284" s="158" t="s">
        <v>315</v>
      </c>
      <c r="C284" s="164">
        <v>0</v>
      </c>
      <c r="D284" s="154">
        <v>0</v>
      </c>
      <c r="G284" s="221"/>
      <c r="H284" s="195"/>
    </row>
    <row r="285" spans="2:8" x14ac:dyDescent="0.25">
      <c r="B285" s="158" t="s">
        <v>314</v>
      </c>
      <c r="C285" s="164">
        <v>0</v>
      </c>
      <c r="D285" s="154">
        <v>0</v>
      </c>
      <c r="G285" s="221"/>
      <c r="H285" s="195"/>
    </row>
    <row r="286" spans="2:8" x14ac:dyDescent="0.25">
      <c r="B286" s="158" t="s">
        <v>313</v>
      </c>
      <c r="C286" s="164">
        <v>1</v>
      </c>
      <c r="D286" s="154">
        <v>2.4390243902439025E-2</v>
      </c>
      <c r="G286" s="221"/>
      <c r="H286" s="195"/>
    </row>
    <row r="287" spans="2:8" x14ac:dyDescent="0.25">
      <c r="B287" s="158" t="s">
        <v>312</v>
      </c>
      <c r="C287" s="164">
        <v>0</v>
      </c>
      <c r="D287" s="154">
        <v>0</v>
      </c>
      <c r="G287" s="221"/>
      <c r="H287" s="195"/>
    </row>
    <row r="288" spans="2:8" x14ac:dyDescent="0.25">
      <c r="B288" s="156" t="s">
        <v>311</v>
      </c>
      <c r="C288" s="164">
        <v>3</v>
      </c>
      <c r="D288" s="154">
        <v>7.3170731707317069E-2</v>
      </c>
      <c r="G288" s="221"/>
      <c r="H288" s="195"/>
    </row>
    <row r="289" spans="2:8" x14ac:dyDescent="0.25">
      <c r="B289" s="156" t="s">
        <v>343</v>
      </c>
      <c r="C289" s="164">
        <v>2</v>
      </c>
      <c r="D289" s="154">
        <v>4.878048780487805E-2</v>
      </c>
      <c r="G289" s="221"/>
      <c r="H289" s="195"/>
    </row>
    <row r="290" spans="2:8" x14ac:dyDescent="0.25">
      <c r="B290" s="223" t="s">
        <v>303</v>
      </c>
      <c r="C290" s="164">
        <v>41</v>
      </c>
      <c r="D290" s="154">
        <v>1</v>
      </c>
      <c r="G290" s="221"/>
      <c r="H290" s="195"/>
    </row>
    <row r="291" spans="2:8" x14ac:dyDescent="0.25">
      <c r="B291" s="223" t="s">
        <v>22</v>
      </c>
      <c r="C291" s="225">
        <v>23.435897435897434</v>
      </c>
      <c r="D291" s="223"/>
      <c r="F291" s="221"/>
    </row>
    <row r="292" spans="2:8" x14ac:dyDescent="0.25">
      <c r="B292" s="223" t="s">
        <v>300</v>
      </c>
      <c r="C292" s="225">
        <v>10</v>
      </c>
      <c r="D292" s="204"/>
    </row>
    <row r="293" spans="2:8" x14ac:dyDescent="0.25">
      <c r="B293" s="223" t="s">
        <v>23</v>
      </c>
      <c r="C293" s="225">
        <v>27.289669215363176</v>
      </c>
      <c r="D293" s="204"/>
    </row>
    <row r="294" spans="2:8" x14ac:dyDescent="0.25">
      <c r="B294" s="156" t="s">
        <v>24</v>
      </c>
      <c r="C294" s="155">
        <v>1.1644388396052121</v>
      </c>
      <c r="D294" s="204"/>
    </row>
    <row r="295" spans="2:8" x14ac:dyDescent="0.25">
      <c r="C295" s="221"/>
      <c r="D295" s="195"/>
    </row>
    <row r="296" spans="2:8" x14ac:dyDescent="0.25">
      <c r="B296" s="247" t="s">
        <v>346</v>
      </c>
      <c r="C296" s="18" t="s">
        <v>148</v>
      </c>
      <c r="D296" s="193" t="s">
        <v>147</v>
      </c>
    </row>
    <row r="297" spans="2:8" x14ac:dyDescent="0.25">
      <c r="B297" s="158" t="s">
        <v>146</v>
      </c>
      <c r="C297" s="164">
        <v>21</v>
      </c>
      <c r="D297" s="194">
        <v>0.53846153846153844</v>
      </c>
    </row>
    <row r="298" spans="2:8" x14ac:dyDescent="0.25">
      <c r="B298" s="158" t="s">
        <v>145</v>
      </c>
      <c r="C298" s="164">
        <v>5</v>
      </c>
      <c r="D298" s="194">
        <v>0.12820512820512819</v>
      </c>
    </row>
    <row r="299" spans="2:8" x14ac:dyDescent="0.25">
      <c r="B299" s="158" t="s">
        <v>144</v>
      </c>
      <c r="C299" s="164">
        <v>4</v>
      </c>
      <c r="D299" s="194">
        <v>0.10256410256410256</v>
      </c>
    </row>
    <row r="300" spans="2:8" x14ac:dyDescent="0.25">
      <c r="B300" s="158" t="s">
        <v>143</v>
      </c>
      <c r="C300" s="164">
        <v>2</v>
      </c>
      <c r="D300" s="194">
        <v>5.128205128205128E-2</v>
      </c>
    </row>
    <row r="301" spans="2:8" x14ac:dyDescent="0.25">
      <c r="B301" s="158" t="s">
        <v>142</v>
      </c>
      <c r="C301" s="164">
        <v>1</v>
      </c>
      <c r="D301" s="194">
        <v>2.564102564102564E-2</v>
      </c>
    </row>
    <row r="302" spans="2:8" x14ac:dyDescent="0.25">
      <c r="B302" s="158" t="s">
        <v>141</v>
      </c>
      <c r="C302" s="164">
        <v>1</v>
      </c>
      <c r="D302" s="194">
        <v>2.564102564102564E-2</v>
      </c>
    </row>
    <row r="303" spans="2:8" x14ac:dyDescent="0.25">
      <c r="B303" s="158" t="s">
        <v>140</v>
      </c>
      <c r="C303" s="164">
        <v>0</v>
      </c>
      <c r="D303" s="194">
        <v>0</v>
      </c>
    </row>
    <row r="304" spans="2:8" x14ac:dyDescent="0.25">
      <c r="B304" s="158" t="s">
        <v>139</v>
      </c>
      <c r="C304" s="164">
        <v>2</v>
      </c>
      <c r="D304" s="194">
        <v>5.128205128205128E-2</v>
      </c>
    </row>
    <row r="305" spans="2:4" x14ac:dyDescent="0.25">
      <c r="B305" s="158" t="s">
        <v>138</v>
      </c>
      <c r="C305" s="164">
        <v>1</v>
      </c>
      <c r="D305" s="194">
        <v>2.564102564102564E-2</v>
      </c>
    </row>
    <row r="306" spans="2:4" x14ac:dyDescent="0.25">
      <c r="B306" s="156" t="s">
        <v>137</v>
      </c>
      <c r="C306" s="164">
        <v>0</v>
      </c>
      <c r="D306" s="194">
        <v>0</v>
      </c>
    </row>
    <row r="307" spans="2:4" x14ac:dyDescent="0.25">
      <c r="B307" s="156" t="s">
        <v>136</v>
      </c>
      <c r="C307" s="164">
        <v>2</v>
      </c>
      <c r="D307" s="194">
        <v>5.128205128205128E-2</v>
      </c>
    </row>
    <row r="308" spans="2:4" x14ac:dyDescent="0.25">
      <c r="B308" s="223" t="s">
        <v>303</v>
      </c>
      <c r="C308" s="164">
        <v>39</v>
      </c>
      <c r="D308" s="161">
        <v>1</v>
      </c>
    </row>
    <row r="309" spans="2:4" x14ac:dyDescent="0.25">
      <c r="B309" s="223" t="s">
        <v>308</v>
      </c>
      <c r="C309" s="164">
        <v>1014</v>
      </c>
      <c r="D309" s="161"/>
    </row>
    <row r="310" spans="2:4" x14ac:dyDescent="0.25">
      <c r="B310" s="223" t="s">
        <v>22</v>
      </c>
      <c r="C310" s="225">
        <v>26</v>
      </c>
      <c r="D310" s="161"/>
    </row>
    <row r="311" spans="2:4" x14ac:dyDescent="0.25">
      <c r="B311" s="223" t="s">
        <v>300</v>
      </c>
      <c r="C311" s="225">
        <v>10</v>
      </c>
      <c r="D311" s="161"/>
    </row>
    <row r="312" spans="2:4" x14ac:dyDescent="0.25">
      <c r="B312" s="223" t="s">
        <v>23</v>
      </c>
      <c r="C312" s="225">
        <v>37.260816161923124</v>
      </c>
      <c r="D312" s="223"/>
    </row>
    <row r="313" spans="2:4" x14ac:dyDescent="0.25">
      <c r="B313" s="156" t="s">
        <v>24</v>
      </c>
      <c r="C313" s="155">
        <v>1.4331083139201202</v>
      </c>
      <c r="D313" s="204"/>
    </row>
    <row r="314" spans="2:4" x14ac:dyDescent="0.25">
      <c r="C314" s="221"/>
    </row>
    <row r="315" spans="2:4" x14ac:dyDescent="0.25">
      <c r="C315" s="221"/>
    </row>
    <row r="316" spans="2:4" x14ac:dyDescent="0.25">
      <c r="B316" s="211" t="s">
        <v>345</v>
      </c>
      <c r="C316" s="18" t="s">
        <v>148</v>
      </c>
      <c r="D316" s="193" t="s">
        <v>147</v>
      </c>
    </row>
    <row r="317" spans="2:4" x14ac:dyDescent="0.25">
      <c r="B317" s="158" t="s">
        <v>208</v>
      </c>
      <c r="C317" s="156">
        <v>58</v>
      </c>
      <c r="D317" s="194">
        <v>3.6477987421383647E-2</v>
      </c>
    </row>
    <row r="318" spans="2:4" x14ac:dyDescent="0.25">
      <c r="B318" s="158" t="s">
        <v>207</v>
      </c>
      <c r="C318" s="156">
        <v>1532</v>
      </c>
      <c r="D318" s="194">
        <v>0.96352201257861636</v>
      </c>
    </row>
    <row r="319" spans="2:4" x14ac:dyDescent="0.25">
      <c r="B319" s="154" t="s">
        <v>0</v>
      </c>
      <c r="C319" s="156">
        <v>1590</v>
      </c>
      <c r="D319" s="174">
        <v>1</v>
      </c>
    </row>
    <row r="320" spans="2:4" x14ac:dyDescent="0.25">
      <c r="B320" s="178"/>
      <c r="C320" s="170"/>
      <c r="D320" s="177"/>
    </row>
    <row r="321" spans="2:6" x14ac:dyDescent="0.25">
      <c r="B321" s="176"/>
      <c r="C321" s="221"/>
      <c r="D321" s="195"/>
    </row>
    <row r="322" spans="2:6" x14ac:dyDescent="0.25">
      <c r="B322" s="247" t="s">
        <v>344</v>
      </c>
      <c r="C322" s="18" t="s">
        <v>148</v>
      </c>
      <c r="D322" s="193" t="s">
        <v>147</v>
      </c>
    </row>
    <row r="323" spans="2:6" x14ac:dyDescent="0.25">
      <c r="B323" s="158" t="s">
        <v>320</v>
      </c>
      <c r="C323" s="164">
        <v>25</v>
      </c>
      <c r="D323" s="154">
        <v>0.43103448275862066</v>
      </c>
    </row>
    <row r="324" spans="2:6" x14ac:dyDescent="0.25">
      <c r="B324" s="158" t="s">
        <v>319</v>
      </c>
      <c r="C324" s="164">
        <v>4</v>
      </c>
      <c r="D324" s="154">
        <v>6.8965517241379309E-2</v>
      </c>
    </row>
    <row r="325" spans="2:6" x14ac:dyDescent="0.25">
      <c r="B325" s="158" t="s">
        <v>318</v>
      </c>
      <c r="C325" s="164">
        <v>4</v>
      </c>
      <c r="D325" s="154">
        <v>6.8965517241379309E-2</v>
      </c>
    </row>
    <row r="326" spans="2:6" x14ac:dyDescent="0.25">
      <c r="B326" s="158" t="s">
        <v>317</v>
      </c>
      <c r="C326" s="164">
        <v>6</v>
      </c>
      <c r="D326" s="154">
        <v>0.10344827586206896</v>
      </c>
    </row>
    <row r="327" spans="2:6" x14ac:dyDescent="0.25">
      <c r="B327" s="158" t="s">
        <v>316</v>
      </c>
      <c r="C327" s="164">
        <v>2</v>
      </c>
      <c r="D327" s="154">
        <v>3.4482758620689655E-2</v>
      </c>
    </row>
    <row r="328" spans="2:6" x14ac:dyDescent="0.25">
      <c r="B328" s="158" t="s">
        <v>315</v>
      </c>
      <c r="C328" s="164">
        <v>5</v>
      </c>
      <c r="D328" s="154">
        <v>8.6206896551724144E-2</v>
      </c>
    </row>
    <row r="329" spans="2:6" x14ac:dyDescent="0.25">
      <c r="B329" s="158" t="s">
        <v>314</v>
      </c>
      <c r="C329" s="164">
        <v>3</v>
      </c>
      <c r="D329" s="154">
        <v>5.1724137931034482E-2</v>
      </c>
    </row>
    <row r="330" spans="2:6" x14ac:dyDescent="0.25">
      <c r="B330" s="158" t="s">
        <v>313</v>
      </c>
      <c r="C330" s="164">
        <v>5</v>
      </c>
      <c r="D330" s="154">
        <v>8.6206896551724144E-2</v>
      </c>
    </row>
    <row r="331" spans="2:6" x14ac:dyDescent="0.25">
      <c r="B331" s="158" t="s">
        <v>312</v>
      </c>
      <c r="C331" s="164">
        <v>0</v>
      </c>
      <c r="D331" s="154">
        <v>0</v>
      </c>
    </row>
    <row r="332" spans="2:6" x14ac:dyDescent="0.25">
      <c r="B332" s="156" t="s">
        <v>311</v>
      </c>
      <c r="C332" s="164">
        <v>4</v>
      </c>
      <c r="D332" s="154">
        <v>6.8965517241379309E-2</v>
      </c>
    </row>
    <row r="333" spans="2:6" x14ac:dyDescent="0.25">
      <c r="B333" s="156" t="s">
        <v>343</v>
      </c>
      <c r="C333" s="164">
        <v>0</v>
      </c>
      <c r="D333" s="154">
        <v>0</v>
      </c>
    </row>
    <row r="334" spans="2:6" x14ac:dyDescent="0.25">
      <c r="B334" s="154" t="s">
        <v>0</v>
      </c>
      <c r="C334" s="164">
        <v>58</v>
      </c>
      <c r="D334" s="154">
        <v>1</v>
      </c>
    </row>
    <row r="335" spans="2:6" x14ac:dyDescent="0.25">
      <c r="B335" s="223" t="s">
        <v>22</v>
      </c>
      <c r="C335" s="209">
        <v>32.793103448275865</v>
      </c>
      <c r="D335" s="223"/>
      <c r="F335" s="221"/>
    </row>
    <row r="336" spans="2:6" x14ac:dyDescent="0.25">
      <c r="B336" s="223" t="s">
        <v>300</v>
      </c>
      <c r="C336" s="225">
        <v>22.5</v>
      </c>
      <c r="D336" s="204"/>
    </row>
    <row r="337" spans="2:4" x14ac:dyDescent="0.25">
      <c r="B337" s="223" t="s">
        <v>23</v>
      </c>
      <c r="C337" s="209">
        <v>31.725495594349205</v>
      </c>
      <c r="D337" s="204"/>
    </row>
    <row r="338" spans="2:4" x14ac:dyDescent="0.25">
      <c r="B338" s="156" t="s">
        <v>24</v>
      </c>
      <c r="C338" s="155">
        <v>0.96744413484345626</v>
      </c>
      <c r="D338" s="204"/>
    </row>
    <row r="339" spans="2:4" x14ac:dyDescent="0.25">
      <c r="C339" s="221"/>
      <c r="D339" s="195"/>
    </row>
    <row r="340" spans="2:4" x14ac:dyDescent="0.25">
      <c r="C340" s="221"/>
      <c r="D340" s="195"/>
    </row>
    <row r="341" spans="2:4" x14ac:dyDescent="0.25">
      <c r="B341" s="247" t="s">
        <v>342</v>
      </c>
      <c r="C341" s="18" t="s">
        <v>148</v>
      </c>
      <c r="D341" s="193" t="s">
        <v>147</v>
      </c>
    </row>
    <row r="342" spans="2:4" x14ac:dyDescent="0.25">
      <c r="B342" s="158" t="s">
        <v>146</v>
      </c>
      <c r="C342" s="164">
        <v>22</v>
      </c>
      <c r="D342" s="194">
        <v>0.37931034482758619</v>
      </c>
    </row>
    <row r="343" spans="2:4" x14ac:dyDescent="0.25">
      <c r="B343" s="158" t="s">
        <v>145</v>
      </c>
      <c r="C343" s="164">
        <v>27</v>
      </c>
      <c r="D343" s="194">
        <v>0.46551724137931033</v>
      </c>
    </row>
    <row r="344" spans="2:4" x14ac:dyDescent="0.25">
      <c r="B344" s="158" t="s">
        <v>144</v>
      </c>
      <c r="C344" s="164">
        <v>9</v>
      </c>
      <c r="D344" s="194">
        <v>0.15517241379310345</v>
      </c>
    </row>
    <row r="345" spans="2:4" x14ac:dyDescent="0.25">
      <c r="B345" s="158" t="s">
        <v>143</v>
      </c>
      <c r="C345" s="164">
        <v>0</v>
      </c>
      <c r="D345" s="194">
        <v>0</v>
      </c>
    </row>
    <row r="346" spans="2:4" x14ac:dyDescent="0.25">
      <c r="B346" s="158" t="s">
        <v>142</v>
      </c>
      <c r="C346" s="164">
        <v>0</v>
      </c>
      <c r="D346" s="194">
        <v>0</v>
      </c>
    </row>
    <row r="347" spans="2:4" x14ac:dyDescent="0.25">
      <c r="B347" s="158" t="s">
        <v>141</v>
      </c>
      <c r="C347" s="164">
        <v>0</v>
      </c>
      <c r="D347" s="194">
        <v>0</v>
      </c>
    </row>
    <row r="348" spans="2:4" x14ac:dyDescent="0.25">
      <c r="B348" s="158" t="s">
        <v>140</v>
      </c>
      <c r="C348" s="164">
        <v>0</v>
      </c>
      <c r="D348" s="194">
        <v>0</v>
      </c>
    </row>
    <row r="349" spans="2:4" x14ac:dyDescent="0.25">
      <c r="B349" s="158" t="s">
        <v>139</v>
      </c>
      <c r="C349" s="164">
        <v>0</v>
      </c>
      <c r="D349" s="194">
        <v>0</v>
      </c>
    </row>
    <row r="350" spans="2:4" x14ac:dyDescent="0.25">
      <c r="B350" s="158" t="s">
        <v>138</v>
      </c>
      <c r="C350" s="164">
        <v>0</v>
      </c>
      <c r="D350" s="194">
        <v>0</v>
      </c>
    </row>
    <row r="351" spans="2:4" x14ac:dyDescent="0.25">
      <c r="B351" s="156" t="s">
        <v>137</v>
      </c>
      <c r="C351" s="164">
        <v>0</v>
      </c>
      <c r="D351" s="194">
        <v>0</v>
      </c>
    </row>
    <row r="352" spans="2:4" x14ac:dyDescent="0.25">
      <c r="B352" s="156" t="s">
        <v>136</v>
      </c>
      <c r="C352" s="164">
        <v>0</v>
      </c>
      <c r="D352" s="194">
        <v>0</v>
      </c>
    </row>
    <row r="353" spans="2:7" x14ac:dyDescent="0.25">
      <c r="B353" s="223" t="s">
        <v>303</v>
      </c>
      <c r="C353" s="164">
        <v>58</v>
      </c>
      <c r="D353" s="161">
        <v>1</v>
      </c>
    </row>
    <row r="354" spans="2:7" x14ac:dyDescent="0.25">
      <c r="B354" s="223" t="s">
        <v>308</v>
      </c>
      <c r="C354" s="164">
        <v>2207</v>
      </c>
      <c r="D354" s="161"/>
    </row>
    <row r="355" spans="2:7" x14ac:dyDescent="0.25">
      <c r="B355" s="223" t="s">
        <v>22</v>
      </c>
      <c r="C355" s="225">
        <v>13.137931034482758</v>
      </c>
      <c r="D355" s="223"/>
    </row>
    <row r="356" spans="2:7" x14ac:dyDescent="0.25">
      <c r="B356" s="223" t="s">
        <v>300</v>
      </c>
      <c r="C356" s="225">
        <v>13</v>
      </c>
      <c r="D356" s="223"/>
    </row>
    <row r="357" spans="2:7" x14ac:dyDescent="0.25">
      <c r="B357" s="223" t="s">
        <v>23</v>
      </c>
      <c r="C357" s="225">
        <v>9.1295707626892177</v>
      </c>
      <c r="D357" s="223"/>
    </row>
    <row r="358" spans="2:7" x14ac:dyDescent="0.25">
      <c r="B358" s="156" t="s">
        <v>24</v>
      </c>
      <c r="C358" s="155">
        <v>0.6949017115957673</v>
      </c>
      <c r="D358" s="204"/>
    </row>
    <row r="359" spans="2:7" x14ac:dyDescent="0.25">
      <c r="C359" s="221"/>
    </row>
    <row r="360" spans="2:7" x14ac:dyDescent="0.25">
      <c r="C360" s="221"/>
    </row>
    <row r="361" spans="2:7" x14ac:dyDescent="0.25">
      <c r="B361" s="211" t="s">
        <v>341</v>
      </c>
      <c r="C361" s="18" t="s">
        <v>148</v>
      </c>
      <c r="D361" s="193" t="s">
        <v>147</v>
      </c>
    </row>
    <row r="362" spans="2:7" x14ac:dyDescent="0.25">
      <c r="B362" s="158" t="s">
        <v>208</v>
      </c>
      <c r="C362" s="156">
        <v>70</v>
      </c>
      <c r="D362" s="194">
        <v>4.40251572327044E-2</v>
      </c>
    </row>
    <row r="363" spans="2:7" x14ac:dyDescent="0.25">
      <c r="B363" s="158" t="s">
        <v>207</v>
      </c>
      <c r="C363" s="156">
        <v>1520</v>
      </c>
      <c r="D363" s="194">
        <v>0.95597484276729561</v>
      </c>
    </row>
    <row r="364" spans="2:7" x14ac:dyDescent="0.25">
      <c r="B364" s="154" t="s">
        <v>0</v>
      </c>
      <c r="C364" s="156">
        <v>1590</v>
      </c>
      <c r="D364" s="174">
        <v>1</v>
      </c>
    </row>
    <row r="365" spans="2:7" x14ac:dyDescent="0.25">
      <c r="C365" s="221"/>
    </row>
    <row r="366" spans="2:7" x14ac:dyDescent="0.25">
      <c r="B366" s="211" t="s">
        <v>340</v>
      </c>
      <c r="C366" s="18" t="s">
        <v>339</v>
      </c>
      <c r="D366" s="249" t="s">
        <v>338</v>
      </c>
      <c r="E366" s="18" t="s">
        <v>337</v>
      </c>
      <c r="F366" s="18" t="s">
        <v>331</v>
      </c>
      <c r="G366" s="249" t="s">
        <v>147</v>
      </c>
    </row>
    <row r="367" spans="2:7" x14ac:dyDescent="0.25">
      <c r="B367" s="250">
        <v>0</v>
      </c>
      <c r="C367" s="164">
        <v>38</v>
      </c>
      <c r="D367" s="164">
        <v>68</v>
      </c>
      <c r="E367" s="164">
        <v>51</v>
      </c>
      <c r="F367" s="164">
        <v>29</v>
      </c>
      <c r="G367" s="154">
        <v>0.66428571428571426</v>
      </c>
    </row>
    <row r="368" spans="2:7" x14ac:dyDescent="0.25">
      <c r="B368" s="158" t="s">
        <v>320</v>
      </c>
      <c r="C368" s="164">
        <v>24</v>
      </c>
      <c r="D368" s="164">
        <v>1</v>
      </c>
      <c r="E368" s="164">
        <v>11</v>
      </c>
      <c r="F368" s="164">
        <v>21</v>
      </c>
      <c r="G368" s="154">
        <v>0.20357142857142857</v>
      </c>
    </row>
    <row r="369" spans="2:7" x14ac:dyDescent="0.25">
      <c r="B369" s="158" t="s">
        <v>319</v>
      </c>
      <c r="C369" s="164">
        <v>2</v>
      </c>
      <c r="D369" s="164">
        <v>0</v>
      </c>
      <c r="E369" s="164">
        <v>3</v>
      </c>
      <c r="F369" s="164">
        <v>6</v>
      </c>
      <c r="G369" s="154">
        <v>3.9285714285714285E-2</v>
      </c>
    </row>
    <row r="370" spans="2:7" x14ac:dyDescent="0.25">
      <c r="B370" s="158" t="s">
        <v>318</v>
      </c>
      <c r="C370" s="164">
        <v>1</v>
      </c>
      <c r="D370" s="164">
        <v>0</v>
      </c>
      <c r="E370" s="164">
        <v>1</v>
      </c>
      <c r="F370" s="164">
        <v>3</v>
      </c>
      <c r="G370" s="154">
        <v>1.7857142857142856E-2</v>
      </c>
    </row>
    <row r="371" spans="2:7" x14ac:dyDescent="0.25">
      <c r="B371" s="158" t="s">
        <v>317</v>
      </c>
      <c r="C371" s="164">
        <v>0</v>
      </c>
      <c r="D371" s="164">
        <v>0</v>
      </c>
      <c r="E371" s="164">
        <v>1</v>
      </c>
      <c r="F371" s="164">
        <v>4</v>
      </c>
      <c r="G371" s="154">
        <v>1.7857142857142856E-2</v>
      </c>
    </row>
    <row r="372" spans="2:7" x14ac:dyDescent="0.25">
      <c r="B372" s="158" t="s">
        <v>316</v>
      </c>
      <c r="C372" s="164">
        <v>0</v>
      </c>
      <c r="D372" s="164">
        <v>0</v>
      </c>
      <c r="E372" s="164">
        <v>0</v>
      </c>
      <c r="F372" s="164">
        <v>1</v>
      </c>
      <c r="G372" s="154">
        <v>3.5714285714285713E-3</v>
      </c>
    </row>
    <row r="373" spans="2:7" x14ac:dyDescent="0.25">
      <c r="B373" s="158" t="s">
        <v>315</v>
      </c>
      <c r="C373" s="164">
        <v>0</v>
      </c>
      <c r="D373" s="164">
        <v>0</v>
      </c>
      <c r="E373" s="164">
        <v>1</v>
      </c>
      <c r="F373" s="164">
        <v>0</v>
      </c>
      <c r="G373" s="154">
        <v>3.5714285714285713E-3</v>
      </c>
    </row>
    <row r="374" spans="2:7" x14ac:dyDescent="0.25">
      <c r="B374" s="158" t="s">
        <v>314</v>
      </c>
      <c r="C374" s="164">
        <v>0</v>
      </c>
      <c r="D374" s="164">
        <v>1</v>
      </c>
      <c r="E374" s="164">
        <v>1</v>
      </c>
      <c r="F374" s="164">
        <v>1</v>
      </c>
      <c r="G374" s="154">
        <v>1.0714285714285714E-2</v>
      </c>
    </row>
    <row r="375" spans="2:7" x14ac:dyDescent="0.25">
      <c r="B375" s="158" t="s">
        <v>313</v>
      </c>
      <c r="C375" s="164">
        <v>0</v>
      </c>
      <c r="D375" s="164">
        <v>0</v>
      </c>
      <c r="E375" s="164">
        <v>0</v>
      </c>
      <c r="F375" s="164">
        <v>0</v>
      </c>
      <c r="G375" s="154">
        <v>0</v>
      </c>
    </row>
    <row r="376" spans="2:7" x14ac:dyDescent="0.25">
      <c r="B376" s="158" t="s">
        <v>312</v>
      </c>
      <c r="C376" s="164">
        <v>1</v>
      </c>
      <c r="D376" s="164">
        <v>0</v>
      </c>
      <c r="E376" s="164">
        <v>0</v>
      </c>
      <c r="F376" s="164">
        <v>0</v>
      </c>
      <c r="G376" s="154">
        <v>3.5714285714285713E-3</v>
      </c>
    </row>
    <row r="377" spans="2:7" x14ac:dyDescent="0.25">
      <c r="B377" s="156" t="s">
        <v>311</v>
      </c>
      <c r="C377" s="164">
        <v>4</v>
      </c>
      <c r="D377" s="164">
        <v>0</v>
      </c>
      <c r="E377" s="164">
        <v>1</v>
      </c>
      <c r="F377" s="164">
        <v>5</v>
      </c>
      <c r="G377" s="154">
        <v>3.5714285714285712E-2</v>
      </c>
    </row>
    <row r="378" spans="2:7" x14ac:dyDescent="0.25">
      <c r="B378" s="154" t="s">
        <v>0</v>
      </c>
      <c r="C378" s="164">
        <v>70</v>
      </c>
      <c r="D378" s="164">
        <v>70</v>
      </c>
      <c r="E378" s="164">
        <v>70</v>
      </c>
      <c r="F378" s="164">
        <v>70</v>
      </c>
      <c r="G378" s="154">
        <v>1</v>
      </c>
    </row>
    <row r="379" spans="2:7" x14ac:dyDescent="0.25">
      <c r="C379" s="221"/>
    </row>
    <row r="380" spans="2:7" x14ac:dyDescent="0.25">
      <c r="C380" s="221"/>
    </row>
    <row r="381" spans="2:7" x14ac:dyDescent="0.25">
      <c r="C381" s="221"/>
    </row>
    <row r="382" spans="2:7" x14ac:dyDescent="0.25">
      <c r="B382" s="211" t="s">
        <v>336</v>
      </c>
      <c r="C382" s="18" t="s">
        <v>148</v>
      </c>
      <c r="D382" s="193" t="s">
        <v>147</v>
      </c>
    </row>
    <row r="383" spans="2:7" x14ac:dyDescent="0.25">
      <c r="B383" s="158" t="s">
        <v>208</v>
      </c>
      <c r="C383" s="156">
        <v>4</v>
      </c>
      <c r="D383" s="194">
        <v>2.5157232704402514E-3</v>
      </c>
    </row>
    <row r="384" spans="2:7" x14ac:dyDescent="0.25">
      <c r="B384" s="158" t="s">
        <v>207</v>
      </c>
      <c r="C384" s="156">
        <v>1586</v>
      </c>
      <c r="D384" s="194">
        <v>0.99748427672955975</v>
      </c>
    </row>
    <row r="385" spans="2:7" x14ac:dyDescent="0.25">
      <c r="B385" s="154" t="s">
        <v>0</v>
      </c>
      <c r="C385" s="156">
        <v>1590</v>
      </c>
      <c r="D385" s="174">
        <v>1</v>
      </c>
    </row>
    <row r="386" spans="2:7" x14ac:dyDescent="0.25">
      <c r="B386" s="176"/>
      <c r="C386" s="221"/>
      <c r="D386" s="195"/>
    </row>
    <row r="387" spans="2:7" x14ac:dyDescent="0.25">
      <c r="B387" s="176"/>
      <c r="C387" s="221"/>
      <c r="D387" s="195"/>
    </row>
    <row r="388" spans="2:7" x14ac:dyDescent="0.25">
      <c r="B388" s="211" t="s">
        <v>335</v>
      </c>
      <c r="C388" s="18" t="s">
        <v>334</v>
      </c>
      <c r="D388" s="193" t="s">
        <v>333</v>
      </c>
      <c r="E388" s="18" t="s">
        <v>332</v>
      </c>
      <c r="F388" s="18" t="s">
        <v>331</v>
      </c>
      <c r="G388" s="193" t="s">
        <v>147</v>
      </c>
    </row>
    <row r="389" spans="2:7" x14ac:dyDescent="0.25">
      <c r="B389" s="250">
        <v>0</v>
      </c>
      <c r="C389" s="164">
        <v>1</v>
      </c>
      <c r="D389" s="164">
        <v>4</v>
      </c>
      <c r="E389" s="164">
        <v>4</v>
      </c>
      <c r="F389" s="164">
        <v>3</v>
      </c>
      <c r="G389" s="154">
        <v>0.75</v>
      </c>
    </row>
    <row r="390" spans="2:7" x14ac:dyDescent="0.25">
      <c r="B390" s="158" t="s">
        <v>320</v>
      </c>
      <c r="C390" s="164">
        <v>2</v>
      </c>
      <c r="D390" s="164">
        <v>0</v>
      </c>
      <c r="E390" s="164">
        <v>0</v>
      </c>
      <c r="F390" s="164">
        <v>0</v>
      </c>
      <c r="G390" s="154">
        <v>0.125</v>
      </c>
    </row>
    <row r="391" spans="2:7" x14ac:dyDescent="0.25">
      <c r="B391" s="158" t="s">
        <v>319</v>
      </c>
      <c r="C391" s="164">
        <v>0</v>
      </c>
      <c r="D391" s="164">
        <v>0</v>
      </c>
      <c r="E391" s="164">
        <v>0</v>
      </c>
      <c r="F391" s="164">
        <v>0</v>
      </c>
      <c r="G391" s="154">
        <v>0</v>
      </c>
    </row>
    <row r="392" spans="2:7" x14ac:dyDescent="0.25">
      <c r="B392" s="158" t="s">
        <v>318</v>
      </c>
      <c r="C392" s="164">
        <v>0</v>
      </c>
      <c r="D392" s="164">
        <v>0</v>
      </c>
      <c r="E392" s="164">
        <v>0</v>
      </c>
      <c r="F392" s="164">
        <v>0</v>
      </c>
      <c r="G392" s="154">
        <v>0</v>
      </c>
    </row>
    <row r="393" spans="2:7" x14ac:dyDescent="0.25">
      <c r="B393" s="158" t="s">
        <v>317</v>
      </c>
      <c r="C393" s="164">
        <v>0</v>
      </c>
      <c r="D393" s="164">
        <v>0</v>
      </c>
      <c r="E393" s="164">
        <v>0</v>
      </c>
      <c r="F393" s="164">
        <v>0</v>
      </c>
      <c r="G393" s="154">
        <v>0</v>
      </c>
    </row>
    <row r="394" spans="2:7" x14ac:dyDescent="0.25">
      <c r="B394" s="158" t="s">
        <v>316</v>
      </c>
      <c r="C394" s="164">
        <v>0</v>
      </c>
      <c r="D394" s="164">
        <v>0</v>
      </c>
      <c r="E394" s="164">
        <v>0</v>
      </c>
      <c r="F394" s="164">
        <v>1</v>
      </c>
      <c r="G394" s="154">
        <v>6.25E-2</v>
      </c>
    </row>
    <row r="395" spans="2:7" x14ac:dyDescent="0.25">
      <c r="B395" s="158" t="s">
        <v>315</v>
      </c>
      <c r="C395" s="164">
        <v>0</v>
      </c>
      <c r="D395" s="164">
        <v>0</v>
      </c>
      <c r="E395" s="164">
        <v>0</v>
      </c>
      <c r="F395" s="164">
        <v>0</v>
      </c>
      <c r="G395" s="154">
        <v>0</v>
      </c>
    </row>
    <row r="396" spans="2:7" x14ac:dyDescent="0.25">
      <c r="B396" s="158" t="s">
        <v>314</v>
      </c>
      <c r="C396" s="164">
        <v>0</v>
      </c>
      <c r="D396" s="164">
        <v>0</v>
      </c>
      <c r="E396" s="164">
        <v>0</v>
      </c>
      <c r="F396" s="164">
        <v>0</v>
      </c>
      <c r="G396" s="154">
        <v>0</v>
      </c>
    </row>
    <row r="397" spans="2:7" x14ac:dyDescent="0.25">
      <c r="B397" s="158" t="s">
        <v>313</v>
      </c>
      <c r="C397" s="164">
        <v>0</v>
      </c>
      <c r="D397" s="164">
        <v>0</v>
      </c>
      <c r="E397" s="164">
        <v>0</v>
      </c>
      <c r="F397" s="164">
        <v>0</v>
      </c>
      <c r="G397" s="154">
        <v>0</v>
      </c>
    </row>
    <row r="398" spans="2:7" x14ac:dyDescent="0.25">
      <c r="B398" s="158" t="s">
        <v>312</v>
      </c>
      <c r="C398" s="164">
        <v>0</v>
      </c>
      <c r="D398" s="164">
        <v>0</v>
      </c>
      <c r="E398" s="164">
        <v>0</v>
      </c>
      <c r="F398" s="164">
        <v>0</v>
      </c>
      <c r="G398" s="154">
        <v>0</v>
      </c>
    </row>
    <row r="399" spans="2:7" x14ac:dyDescent="0.25">
      <c r="B399" s="156" t="s">
        <v>311</v>
      </c>
      <c r="C399" s="164">
        <v>1</v>
      </c>
      <c r="D399" s="164">
        <v>0</v>
      </c>
      <c r="E399" s="164">
        <v>0</v>
      </c>
      <c r="F399" s="164">
        <v>0</v>
      </c>
      <c r="G399" s="154">
        <v>6.25E-2</v>
      </c>
    </row>
    <row r="400" spans="2:7" x14ac:dyDescent="0.25">
      <c r="B400" s="154" t="s">
        <v>0</v>
      </c>
      <c r="C400" s="164">
        <v>4</v>
      </c>
      <c r="D400" s="164">
        <v>4</v>
      </c>
      <c r="E400" s="164">
        <v>4</v>
      </c>
      <c r="F400" s="164">
        <v>4</v>
      </c>
      <c r="G400" s="154">
        <v>1</v>
      </c>
    </row>
    <row r="401" spans="2:4" x14ac:dyDescent="0.25">
      <c r="C401" s="221"/>
    </row>
    <row r="402" spans="2:4" x14ac:dyDescent="0.25">
      <c r="C402" s="221"/>
    </row>
    <row r="403" spans="2:4" x14ac:dyDescent="0.25">
      <c r="C403" s="221"/>
    </row>
    <row r="404" spans="2:4" x14ac:dyDescent="0.25">
      <c r="C404" s="221"/>
    </row>
    <row r="405" spans="2:4" x14ac:dyDescent="0.25">
      <c r="B405" s="211" t="s">
        <v>330</v>
      </c>
      <c r="C405" s="18" t="s">
        <v>148</v>
      </c>
      <c r="D405" s="193" t="s">
        <v>147</v>
      </c>
    </row>
    <row r="406" spans="2:4" x14ac:dyDescent="0.25">
      <c r="B406" s="158" t="s">
        <v>329</v>
      </c>
      <c r="C406" s="156">
        <v>142</v>
      </c>
      <c r="D406" s="194">
        <v>8.7170042971147943E-2</v>
      </c>
    </row>
    <row r="407" spans="2:4" x14ac:dyDescent="0.25">
      <c r="B407" s="158" t="s">
        <v>328</v>
      </c>
      <c r="C407" s="156">
        <v>164</v>
      </c>
      <c r="D407" s="194">
        <v>0.10067526089625538</v>
      </c>
    </row>
    <row r="408" spans="2:4" x14ac:dyDescent="0.25">
      <c r="B408" s="156" t="s">
        <v>327</v>
      </c>
      <c r="C408" s="156">
        <v>1323</v>
      </c>
      <c r="D408" s="194">
        <v>0.81215469613259672</v>
      </c>
    </row>
    <row r="409" spans="2:4" x14ac:dyDescent="0.25">
      <c r="B409" s="154" t="s">
        <v>0</v>
      </c>
      <c r="C409" s="156">
        <v>1629</v>
      </c>
      <c r="D409" s="174">
        <v>1</v>
      </c>
    </row>
    <row r="410" spans="2:4" x14ac:dyDescent="0.25">
      <c r="C410" s="221"/>
    </row>
    <row r="411" spans="2:4" x14ac:dyDescent="0.25">
      <c r="C411" s="221"/>
    </row>
    <row r="412" spans="2:4" x14ac:dyDescent="0.25">
      <c r="B412" s="211" t="s">
        <v>326</v>
      </c>
      <c r="C412" s="18" t="s">
        <v>204</v>
      </c>
      <c r="D412" s="193" t="s">
        <v>147</v>
      </c>
    </row>
    <row r="413" spans="2:4" x14ac:dyDescent="0.25">
      <c r="B413" s="158" t="s">
        <v>146</v>
      </c>
      <c r="C413" s="164">
        <v>245</v>
      </c>
      <c r="D413" s="194">
        <v>0.92452830188679247</v>
      </c>
    </row>
    <row r="414" spans="2:4" x14ac:dyDescent="0.25">
      <c r="B414" s="158" t="s">
        <v>145</v>
      </c>
      <c r="C414" s="164">
        <v>3</v>
      </c>
      <c r="D414" s="194">
        <v>1.1320754716981131E-2</v>
      </c>
    </row>
    <row r="415" spans="2:4" x14ac:dyDescent="0.25">
      <c r="B415" s="158" t="s">
        <v>144</v>
      </c>
      <c r="C415" s="164">
        <v>2</v>
      </c>
      <c r="D415" s="194">
        <v>7.5471698113207548E-3</v>
      </c>
    </row>
    <row r="416" spans="2:4" x14ac:dyDescent="0.25">
      <c r="B416" s="158" t="s">
        <v>143</v>
      </c>
      <c r="C416" s="164">
        <v>0</v>
      </c>
      <c r="D416" s="194">
        <v>0</v>
      </c>
    </row>
    <row r="417" spans="2:4" x14ac:dyDescent="0.25">
      <c r="B417" s="158" t="s">
        <v>142</v>
      </c>
      <c r="C417" s="164">
        <v>2</v>
      </c>
      <c r="D417" s="194">
        <v>7.5471698113207548E-3</v>
      </c>
    </row>
    <row r="418" spans="2:4" x14ac:dyDescent="0.25">
      <c r="B418" s="158" t="s">
        <v>141</v>
      </c>
      <c r="C418" s="164">
        <v>1</v>
      </c>
      <c r="D418" s="194">
        <v>3.7735849056603774E-3</v>
      </c>
    </row>
    <row r="419" spans="2:4" x14ac:dyDescent="0.25">
      <c r="B419" s="158" t="s">
        <v>140</v>
      </c>
      <c r="C419" s="164">
        <v>1</v>
      </c>
      <c r="D419" s="194">
        <v>3.7735849056603774E-3</v>
      </c>
    </row>
    <row r="420" spans="2:4" x14ac:dyDescent="0.25">
      <c r="B420" s="158" t="s">
        <v>139</v>
      </c>
      <c r="C420" s="164">
        <v>0</v>
      </c>
      <c r="D420" s="194">
        <v>0</v>
      </c>
    </row>
    <row r="421" spans="2:4" x14ac:dyDescent="0.25">
      <c r="B421" s="158" t="s">
        <v>138</v>
      </c>
      <c r="C421" s="164">
        <v>0</v>
      </c>
      <c r="D421" s="194">
        <v>0</v>
      </c>
    </row>
    <row r="422" spans="2:4" x14ac:dyDescent="0.25">
      <c r="B422" s="156" t="s">
        <v>137</v>
      </c>
      <c r="C422" s="164">
        <v>0</v>
      </c>
      <c r="D422" s="194">
        <v>0</v>
      </c>
    </row>
    <row r="423" spans="2:4" x14ac:dyDescent="0.25">
      <c r="B423" s="156" t="s">
        <v>136</v>
      </c>
      <c r="C423" s="164">
        <v>0</v>
      </c>
      <c r="D423" s="194">
        <v>0</v>
      </c>
    </row>
    <row r="424" spans="2:4" x14ac:dyDescent="0.25">
      <c r="B424" s="156" t="s">
        <v>135</v>
      </c>
      <c r="C424" s="164">
        <v>11</v>
      </c>
      <c r="D424" s="194">
        <v>4.1509433962264149E-2</v>
      </c>
    </row>
    <row r="425" spans="2:4" x14ac:dyDescent="0.25">
      <c r="B425" s="223" t="s">
        <v>303</v>
      </c>
      <c r="C425" s="164">
        <v>265</v>
      </c>
      <c r="D425" s="161">
        <v>1</v>
      </c>
    </row>
    <row r="426" spans="2:4" x14ac:dyDescent="0.25">
      <c r="B426" s="223" t="s">
        <v>322</v>
      </c>
      <c r="C426" s="164">
        <v>853</v>
      </c>
      <c r="D426" s="161"/>
    </row>
    <row r="427" spans="2:4" x14ac:dyDescent="0.25">
      <c r="B427" s="223" t="s">
        <v>22</v>
      </c>
      <c r="C427" s="225">
        <v>3.3582677165354329</v>
      </c>
      <c r="D427" s="223"/>
    </row>
    <row r="428" spans="2:4" x14ac:dyDescent="0.25">
      <c r="B428" s="223" t="s">
        <v>300</v>
      </c>
      <c r="C428" s="225">
        <v>2</v>
      </c>
      <c r="D428" s="223"/>
    </row>
    <row r="429" spans="2:4" x14ac:dyDescent="0.25">
      <c r="B429" s="223" t="s">
        <v>23</v>
      </c>
      <c r="C429" s="209">
        <v>7.5145176061371863</v>
      </c>
      <c r="D429" s="223"/>
    </row>
    <row r="430" spans="2:4" x14ac:dyDescent="0.25">
      <c r="B430" s="156" t="s">
        <v>24</v>
      </c>
      <c r="C430" s="155">
        <v>2.2376172004206865</v>
      </c>
      <c r="D430" s="204"/>
    </row>
    <row r="431" spans="2:4" x14ac:dyDescent="0.25">
      <c r="C431" s="221"/>
      <c r="D431" s="195"/>
    </row>
    <row r="432" spans="2:4" x14ac:dyDescent="0.25">
      <c r="B432" s="211" t="s">
        <v>325</v>
      </c>
      <c r="C432" s="18" t="s">
        <v>148</v>
      </c>
      <c r="D432" s="193" t="s">
        <v>147</v>
      </c>
    </row>
    <row r="433" spans="2:4" x14ac:dyDescent="0.25">
      <c r="B433" s="158" t="s">
        <v>208</v>
      </c>
      <c r="C433" s="156">
        <v>161</v>
      </c>
      <c r="D433" s="194">
        <v>0.10125786163522013</v>
      </c>
    </row>
    <row r="434" spans="2:4" x14ac:dyDescent="0.25">
      <c r="B434" s="158" t="s">
        <v>207</v>
      </c>
      <c r="C434" s="156">
        <v>1419</v>
      </c>
      <c r="D434" s="194">
        <v>0.89245283018867927</v>
      </c>
    </row>
    <row r="435" spans="2:4" x14ac:dyDescent="0.25">
      <c r="B435" s="158" t="s">
        <v>206</v>
      </c>
      <c r="C435" s="156">
        <v>10</v>
      </c>
      <c r="D435" s="194">
        <v>6.2893081761006293E-3</v>
      </c>
    </row>
    <row r="436" spans="2:4" x14ac:dyDescent="0.25">
      <c r="B436" s="154" t="s">
        <v>0</v>
      </c>
      <c r="C436" s="156">
        <v>1590</v>
      </c>
      <c r="D436" s="174">
        <v>1</v>
      </c>
    </row>
    <row r="437" spans="2:4" x14ac:dyDescent="0.25">
      <c r="C437" s="221"/>
    </row>
    <row r="438" spans="2:4" x14ac:dyDescent="0.25">
      <c r="B438" s="251" t="s">
        <v>324</v>
      </c>
      <c r="C438" s="18" t="s">
        <v>304</v>
      </c>
      <c r="D438" s="193" t="s">
        <v>147</v>
      </c>
    </row>
    <row r="439" spans="2:4" x14ac:dyDescent="0.25">
      <c r="B439" s="158" t="s">
        <v>146</v>
      </c>
      <c r="C439" s="164">
        <v>95</v>
      </c>
      <c r="D439" s="194">
        <v>0.61688311688311692</v>
      </c>
    </row>
    <row r="440" spans="2:4" x14ac:dyDescent="0.25">
      <c r="B440" s="158" t="s">
        <v>145</v>
      </c>
      <c r="C440" s="164">
        <v>9</v>
      </c>
      <c r="D440" s="194">
        <v>5.844155844155844E-2</v>
      </c>
    </row>
    <row r="441" spans="2:4" x14ac:dyDescent="0.25">
      <c r="B441" s="158" t="s">
        <v>144</v>
      </c>
      <c r="C441" s="164">
        <v>1</v>
      </c>
      <c r="D441" s="194">
        <v>6.4935064935064939E-3</v>
      </c>
    </row>
    <row r="442" spans="2:4" x14ac:dyDescent="0.25">
      <c r="B442" s="158" t="s">
        <v>143</v>
      </c>
      <c r="C442" s="164">
        <v>7</v>
      </c>
      <c r="D442" s="194">
        <v>4.5454545454545456E-2</v>
      </c>
    </row>
    <row r="443" spans="2:4" x14ac:dyDescent="0.25">
      <c r="B443" s="158" t="s">
        <v>142</v>
      </c>
      <c r="C443" s="164">
        <v>1</v>
      </c>
      <c r="D443" s="194">
        <v>6.4935064935064939E-3</v>
      </c>
    </row>
    <row r="444" spans="2:4" x14ac:dyDescent="0.25">
      <c r="B444" s="158" t="s">
        <v>141</v>
      </c>
      <c r="C444" s="164">
        <v>0</v>
      </c>
      <c r="D444" s="194">
        <v>0</v>
      </c>
    </row>
    <row r="445" spans="2:4" x14ac:dyDescent="0.25">
      <c r="B445" s="158" t="s">
        <v>140</v>
      </c>
      <c r="C445" s="164">
        <v>1</v>
      </c>
      <c r="D445" s="194">
        <v>6.4935064935064939E-3</v>
      </c>
    </row>
    <row r="446" spans="2:4" x14ac:dyDescent="0.25">
      <c r="B446" s="158" t="s">
        <v>139</v>
      </c>
      <c r="C446" s="164">
        <v>1</v>
      </c>
      <c r="D446" s="194">
        <v>6.4935064935064939E-3</v>
      </c>
    </row>
    <row r="447" spans="2:4" x14ac:dyDescent="0.25">
      <c r="B447" s="158" t="s">
        <v>138</v>
      </c>
      <c r="C447" s="164">
        <v>2</v>
      </c>
      <c r="D447" s="194">
        <v>1.2987012987012988E-2</v>
      </c>
    </row>
    <row r="448" spans="2:4" x14ac:dyDescent="0.25">
      <c r="B448" s="156" t="s">
        <v>137</v>
      </c>
      <c r="C448" s="164">
        <v>3</v>
      </c>
      <c r="D448" s="194">
        <v>1.948051948051948E-2</v>
      </c>
    </row>
    <row r="449" spans="2:6" x14ac:dyDescent="0.25">
      <c r="B449" s="156" t="s">
        <v>136</v>
      </c>
      <c r="C449" s="164">
        <v>10</v>
      </c>
      <c r="D449" s="194">
        <v>6.4935064935064929E-2</v>
      </c>
    </row>
    <row r="450" spans="2:6" x14ac:dyDescent="0.25">
      <c r="B450" s="156" t="s">
        <v>135</v>
      </c>
      <c r="C450" s="164">
        <v>24</v>
      </c>
      <c r="D450" s="194">
        <v>0.15584415584415584</v>
      </c>
    </row>
    <row r="451" spans="2:6" x14ac:dyDescent="0.25">
      <c r="B451" s="223" t="s">
        <v>303</v>
      </c>
      <c r="C451" s="164">
        <v>154</v>
      </c>
      <c r="D451" s="161">
        <v>0.99999999999999978</v>
      </c>
      <c r="F451" s="252"/>
    </row>
    <row r="452" spans="2:6" x14ac:dyDescent="0.25">
      <c r="B452" s="223" t="s">
        <v>322</v>
      </c>
      <c r="C452" s="175">
        <v>17323</v>
      </c>
      <c r="D452" s="161"/>
      <c r="F452" s="252"/>
    </row>
    <row r="453" spans="2:6" x14ac:dyDescent="0.25">
      <c r="B453" s="223" t="s">
        <v>22</v>
      </c>
      <c r="C453" s="209">
        <v>126.44525547445255</v>
      </c>
      <c r="D453" s="223"/>
      <c r="F453" s="221"/>
    </row>
    <row r="454" spans="2:6" x14ac:dyDescent="0.25">
      <c r="B454" s="223" t="s">
        <v>300</v>
      </c>
      <c r="C454" s="225">
        <v>3</v>
      </c>
      <c r="D454" s="223"/>
    </row>
    <row r="455" spans="2:6" x14ac:dyDescent="0.25">
      <c r="B455" s="223" t="s">
        <v>23</v>
      </c>
      <c r="C455" s="225">
        <v>791.52486836053004</v>
      </c>
      <c r="D455" s="223"/>
      <c r="F455" s="209"/>
    </row>
    <row r="456" spans="2:6" x14ac:dyDescent="0.25">
      <c r="B456" s="156" t="s">
        <v>24</v>
      </c>
      <c r="C456" s="155">
        <v>6.2598226037864464</v>
      </c>
      <c r="D456" s="204"/>
    </row>
    <row r="457" spans="2:6" x14ac:dyDescent="0.25">
      <c r="C457" s="221"/>
      <c r="D457" s="221"/>
    </row>
    <row r="458" spans="2:6" x14ac:dyDescent="0.25">
      <c r="C458" s="221"/>
      <c r="D458" s="221"/>
    </row>
    <row r="459" spans="2:6" x14ac:dyDescent="0.25">
      <c r="B459" s="251" t="s">
        <v>323</v>
      </c>
      <c r="C459" s="18" t="s">
        <v>304</v>
      </c>
      <c r="D459" s="193" t="s">
        <v>147</v>
      </c>
    </row>
    <row r="460" spans="2:6" x14ac:dyDescent="0.25">
      <c r="B460" s="158" t="s">
        <v>146</v>
      </c>
      <c r="C460" s="164">
        <v>48</v>
      </c>
      <c r="D460" s="194">
        <v>0.45714285714285713</v>
      </c>
    </row>
    <row r="461" spans="2:6" x14ac:dyDescent="0.25">
      <c r="B461" s="158" t="s">
        <v>145</v>
      </c>
      <c r="C461" s="164">
        <v>8</v>
      </c>
      <c r="D461" s="194">
        <v>7.6190476190476197E-2</v>
      </c>
    </row>
    <row r="462" spans="2:6" x14ac:dyDescent="0.25">
      <c r="B462" s="158" t="s">
        <v>144</v>
      </c>
      <c r="C462" s="164">
        <v>2</v>
      </c>
      <c r="D462" s="194">
        <v>1.9047619047619049E-2</v>
      </c>
    </row>
    <row r="463" spans="2:6" x14ac:dyDescent="0.25">
      <c r="B463" s="158" t="s">
        <v>143</v>
      </c>
      <c r="C463" s="164">
        <v>0</v>
      </c>
      <c r="D463" s="194">
        <v>0</v>
      </c>
    </row>
    <row r="464" spans="2:6" x14ac:dyDescent="0.25">
      <c r="B464" s="158" t="s">
        <v>142</v>
      </c>
      <c r="C464" s="164">
        <v>3</v>
      </c>
      <c r="D464" s="194">
        <v>2.8571428571428571E-2</v>
      </c>
    </row>
    <row r="465" spans="2:6" x14ac:dyDescent="0.25">
      <c r="B465" s="158" t="s">
        <v>141</v>
      </c>
      <c r="C465" s="164">
        <v>0</v>
      </c>
      <c r="D465" s="194">
        <v>0</v>
      </c>
    </row>
    <row r="466" spans="2:6" x14ac:dyDescent="0.25">
      <c r="B466" s="158" t="s">
        <v>140</v>
      </c>
      <c r="C466" s="164">
        <v>0</v>
      </c>
      <c r="D466" s="194">
        <v>0</v>
      </c>
    </row>
    <row r="467" spans="2:6" x14ac:dyDescent="0.25">
      <c r="B467" s="158" t="s">
        <v>139</v>
      </c>
      <c r="C467" s="164">
        <v>0</v>
      </c>
      <c r="D467" s="194">
        <v>0</v>
      </c>
    </row>
    <row r="468" spans="2:6" x14ac:dyDescent="0.25">
      <c r="B468" s="158" t="s">
        <v>138</v>
      </c>
      <c r="C468" s="164">
        <v>0</v>
      </c>
      <c r="D468" s="194">
        <v>0</v>
      </c>
    </row>
    <row r="469" spans="2:6" x14ac:dyDescent="0.25">
      <c r="B469" s="156" t="s">
        <v>137</v>
      </c>
      <c r="C469" s="164">
        <v>1</v>
      </c>
      <c r="D469" s="194">
        <v>9.5238095238095247E-3</v>
      </c>
    </row>
    <row r="470" spans="2:6" x14ac:dyDescent="0.25">
      <c r="B470" s="156" t="s">
        <v>136</v>
      </c>
      <c r="C470" s="164">
        <v>6</v>
      </c>
      <c r="D470" s="194">
        <v>5.7142857142857141E-2</v>
      </c>
    </row>
    <row r="471" spans="2:6" x14ac:dyDescent="0.25">
      <c r="B471" s="156" t="s">
        <v>135</v>
      </c>
      <c r="C471" s="164">
        <v>37</v>
      </c>
      <c r="D471" s="194">
        <v>0.24025974025974026</v>
      </c>
    </row>
    <row r="472" spans="2:6" x14ac:dyDescent="0.25">
      <c r="B472" s="223" t="s">
        <v>303</v>
      </c>
      <c r="C472" s="164">
        <v>105</v>
      </c>
      <c r="D472" s="161">
        <v>0.88787878787878793</v>
      </c>
    </row>
    <row r="473" spans="2:6" x14ac:dyDescent="0.25">
      <c r="B473" s="223" t="s">
        <v>322</v>
      </c>
      <c r="C473" s="253">
        <v>13802</v>
      </c>
      <c r="D473" s="161"/>
      <c r="F473" s="254"/>
    </row>
    <row r="474" spans="2:6" x14ac:dyDescent="0.25">
      <c r="B474" s="223" t="s">
        <v>22</v>
      </c>
      <c r="C474" s="209">
        <v>111.30645161290323</v>
      </c>
      <c r="D474" s="223"/>
      <c r="F474" s="221"/>
    </row>
    <row r="475" spans="2:6" x14ac:dyDescent="0.25">
      <c r="B475" s="223" t="s">
        <v>300</v>
      </c>
      <c r="C475" s="225">
        <v>5</v>
      </c>
      <c r="D475" s="223"/>
    </row>
    <row r="476" spans="2:6" x14ac:dyDescent="0.25">
      <c r="B476" s="223" t="s">
        <v>23</v>
      </c>
      <c r="C476" s="225">
        <v>947.31669704232036</v>
      </c>
      <c r="D476" s="223"/>
    </row>
    <row r="477" spans="2:6" x14ac:dyDescent="0.25">
      <c r="B477" s="156" t="s">
        <v>24</v>
      </c>
      <c r="C477" s="155">
        <v>8.5108875839188318</v>
      </c>
      <c r="D477" s="204"/>
    </row>
    <row r="478" spans="2:6" x14ac:dyDescent="0.25">
      <c r="C478" s="221"/>
      <c r="D478" s="221"/>
    </row>
    <row r="479" spans="2:6" x14ac:dyDescent="0.25">
      <c r="B479" s="247" t="s">
        <v>321</v>
      </c>
      <c r="C479" s="18" t="s">
        <v>148</v>
      </c>
      <c r="D479" s="193" t="s">
        <v>147</v>
      </c>
    </row>
    <row r="480" spans="2:6" x14ac:dyDescent="0.25">
      <c r="B480" s="158" t="s">
        <v>320</v>
      </c>
      <c r="C480" s="164">
        <v>63</v>
      </c>
      <c r="D480" s="154">
        <v>3.962264150943396E-2</v>
      </c>
      <c r="E480" s="221"/>
    </row>
    <row r="481" spans="2:4" x14ac:dyDescent="0.25">
      <c r="B481" s="158" t="s">
        <v>319</v>
      </c>
      <c r="C481" s="164">
        <v>76</v>
      </c>
      <c r="D481" s="154">
        <v>4.7798742138364783E-2</v>
      </c>
    </row>
    <row r="482" spans="2:4" x14ac:dyDescent="0.25">
      <c r="B482" s="158" t="s">
        <v>318</v>
      </c>
      <c r="C482" s="164">
        <v>74</v>
      </c>
      <c r="D482" s="154">
        <v>4.6540880503144651E-2</v>
      </c>
    </row>
    <row r="483" spans="2:4" x14ac:dyDescent="0.25">
      <c r="B483" s="158" t="s">
        <v>317</v>
      </c>
      <c r="C483" s="164">
        <v>65</v>
      </c>
      <c r="D483" s="154">
        <v>4.0880503144654086E-2</v>
      </c>
    </row>
    <row r="484" spans="2:4" x14ac:dyDescent="0.25">
      <c r="B484" s="158" t="s">
        <v>316</v>
      </c>
      <c r="C484" s="164">
        <v>166</v>
      </c>
      <c r="D484" s="154">
        <v>0.10440251572327044</v>
      </c>
    </row>
    <row r="485" spans="2:4" x14ac:dyDescent="0.25">
      <c r="B485" s="158" t="s">
        <v>315</v>
      </c>
      <c r="C485" s="164">
        <v>148</v>
      </c>
      <c r="D485" s="154">
        <v>9.3081761006289301E-2</v>
      </c>
    </row>
    <row r="486" spans="2:4" x14ac:dyDescent="0.25">
      <c r="B486" s="158" t="s">
        <v>314</v>
      </c>
      <c r="C486" s="164">
        <v>187</v>
      </c>
      <c r="D486" s="154">
        <v>0.11761006289308176</v>
      </c>
    </row>
    <row r="487" spans="2:4" x14ac:dyDescent="0.25">
      <c r="B487" s="158" t="s">
        <v>313</v>
      </c>
      <c r="C487" s="164">
        <v>316</v>
      </c>
      <c r="D487" s="154">
        <v>0.19874213836477989</v>
      </c>
    </row>
    <row r="488" spans="2:4" x14ac:dyDescent="0.25">
      <c r="B488" s="158" t="s">
        <v>312</v>
      </c>
      <c r="C488" s="164">
        <v>132</v>
      </c>
      <c r="D488" s="154">
        <v>8.3018867924528297E-2</v>
      </c>
    </row>
    <row r="489" spans="2:4" x14ac:dyDescent="0.25">
      <c r="B489" s="156" t="s">
        <v>311</v>
      </c>
      <c r="C489" s="164">
        <v>207</v>
      </c>
      <c r="D489" s="154">
        <v>0.13018867924528302</v>
      </c>
    </row>
    <row r="490" spans="2:4" x14ac:dyDescent="0.25">
      <c r="B490" s="156" t="s">
        <v>310</v>
      </c>
      <c r="C490" s="164">
        <v>33</v>
      </c>
      <c r="D490" s="154">
        <v>2.0754716981132074E-2</v>
      </c>
    </row>
    <row r="491" spans="2:4" x14ac:dyDescent="0.25">
      <c r="B491" s="156" t="s">
        <v>135</v>
      </c>
      <c r="C491" s="164">
        <v>123</v>
      </c>
      <c r="D491" s="154">
        <v>7.7358490566037733E-2</v>
      </c>
    </row>
    <row r="492" spans="2:4" x14ac:dyDescent="0.25">
      <c r="B492" s="154" t="s">
        <v>0</v>
      </c>
      <c r="C492" s="164">
        <v>1590</v>
      </c>
      <c r="D492" s="154">
        <v>0.99999999999999989</v>
      </c>
    </row>
    <row r="493" spans="2:4" x14ac:dyDescent="0.25">
      <c r="B493" s="223" t="s">
        <v>22</v>
      </c>
      <c r="C493" s="209">
        <v>65.435843793584382</v>
      </c>
      <c r="D493" s="223"/>
    </row>
    <row r="494" spans="2:4" x14ac:dyDescent="0.25">
      <c r="B494" s="223" t="s">
        <v>300</v>
      </c>
      <c r="C494" s="225">
        <v>70</v>
      </c>
      <c r="D494" s="223"/>
    </row>
    <row r="495" spans="2:4" x14ac:dyDescent="0.25">
      <c r="B495" s="223" t="s">
        <v>23</v>
      </c>
      <c r="C495" s="209">
        <v>25.66661286167993</v>
      </c>
      <c r="D495" s="223"/>
    </row>
    <row r="496" spans="2:4" x14ac:dyDescent="0.25">
      <c r="B496" s="156" t="s">
        <v>24</v>
      </c>
      <c r="C496" s="155">
        <v>0.39224087860232343</v>
      </c>
      <c r="D496" s="204"/>
    </row>
    <row r="497" spans="2:4" x14ac:dyDescent="0.25">
      <c r="C497" s="221"/>
      <c r="D497" s="195"/>
    </row>
    <row r="498" spans="2:4" x14ac:dyDescent="0.25">
      <c r="C498" s="221"/>
      <c r="D498" s="195"/>
    </row>
    <row r="499" spans="2:4" x14ac:dyDescent="0.25">
      <c r="B499" s="251" t="s">
        <v>309</v>
      </c>
      <c r="C499" s="18" t="s">
        <v>148</v>
      </c>
      <c r="D499" s="18" t="s">
        <v>147</v>
      </c>
    </row>
    <row r="500" spans="2:4" x14ac:dyDescent="0.25">
      <c r="B500" s="158" t="s">
        <v>146</v>
      </c>
      <c r="C500" s="164">
        <v>988</v>
      </c>
      <c r="D500" s="255">
        <v>0.66892349356804337</v>
      </c>
    </row>
    <row r="501" spans="2:4" x14ac:dyDescent="0.25">
      <c r="B501" s="158" t="s">
        <v>145</v>
      </c>
      <c r="C501" s="164">
        <v>238</v>
      </c>
      <c r="D501" s="255">
        <v>0.16113744075829384</v>
      </c>
    </row>
    <row r="502" spans="2:4" x14ac:dyDescent="0.25">
      <c r="B502" s="158" t="s">
        <v>144</v>
      </c>
      <c r="C502" s="164">
        <v>85</v>
      </c>
      <c r="D502" s="255">
        <v>5.7549085985104942E-2</v>
      </c>
    </row>
    <row r="503" spans="2:4" x14ac:dyDescent="0.25">
      <c r="B503" s="158" t="s">
        <v>143</v>
      </c>
      <c r="C503" s="164">
        <v>33</v>
      </c>
      <c r="D503" s="255">
        <v>2.2342586323628979E-2</v>
      </c>
    </row>
    <row r="504" spans="2:4" x14ac:dyDescent="0.25">
      <c r="B504" s="158" t="s">
        <v>142</v>
      </c>
      <c r="C504" s="164">
        <v>29</v>
      </c>
      <c r="D504" s="255">
        <v>1.963439404197698E-2</v>
      </c>
    </row>
    <row r="505" spans="2:4" x14ac:dyDescent="0.25">
      <c r="B505" s="158" t="s">
        <v>141</v>
      </c>
      <c r="C505" s="164">
        <v>14</v>
      </c>
      <c r="D505" s="255">
        <v>9.4786729857819912E-3</v>
      </c>
    </row>
    <row r="506" spans="2:4" x14ac:dyDescent="0.25">
      <c r="B506" s="158" t="s">
        <v>140</v>
      </c>
      <c r="C506" s="164">
        <v>9</v>
      </c>
      <c r="D506" s="255">
        <v>6.093432633716994E-3</v>
      </c>
    </row>
    <row r="507" spans="2:4" x14ac:dyDescent="0.25">
      <c r="B507" s="158" t="s">
        <v>139</v>
      </c>
      <c r="C507" s="164">
        <v>12</v>
      </c>
      <c r="D507" s="255">
        <v>8.124576844955992E-3</v>
      </c>
    </row>
    <row r="508" spans="2:4" x14ac:dyDescent="0.25">
      <c r="B508" s="158" t="s">
        <v>138</v>
      </c>
      <c r="C508" s="164">
        <v>7</v>
      </c>
      <c r="D508" s="255">
        <v>4.7393364928909956E-3</v>
      </c>
    </row>
    <row r="509" spans="2:4" x14ac:dyDescent="0.25">
      <c r="B509" s="156" t="s">
        <v>137</v>
      </c>
      <c r="C509" s="164">
        <v>19</v>
      </c>
      <c r="D509" s="255">
        <v>1.2863913337846988E-2</v>
      </c>
    </row>
    <row r="510" spans="2:4" x14ac:dyDescent="0.25">
      <c r="B510" s="156" t="s">
        <v>136</v>
      </c>
      <c r="C510" s="164">
        <v>43</v>
      </c>
      <c r="D510" s="255">
        <v>2.9113067027758972E-2</v>
      </c>
    </row>
    <row r="511" spans="2:4" x14ac:dyDescent="0.25">
      <c r="B511" s="223" t="s">
        <v>303</v>
      </c>
      <c r="C511" s="164">
        <v>1477</v>
      </c>
      <c r="D511" s="161">
        <v>1</v>
      </c>
    </row>
    <row r="512" spans="2:4" x14ac:dyDescent="0.25">
      <c r="B512" s="223" t="s">
        <v>308</v>
      </c>
      <c r="C512" s="171">
        <v>35337</v>
      </c>
      <c r="D512" s="161"/>
    </row>
    <row r="513" spans="2:4" x14ac:dyDescent="0.25">
      <c r="B513" s="223" t="s">
        <v>22</v>
      </c>
      <c r="C513" s="225">
        <v>23.844129554655872</v>
      </c>
      <c r="D513" s="223"/>
    </row>
    <row r="514" spans="2:4" x14ac:dyDescent="0.25">
      <c r="B514" s="223" t="s">
        <v>300</v>
      </c>
      <c r="C514" s="225">
        <v>7</v>
      </c>
      <c r="D514" s="223"/>
    </row>
    <row r="515" spans="2:4" x14ac:dyDescent="0.25">
      <c r="B515" s="223" t="s">
        <v>23</v>
      </c>
      <c r="C515" s="225">
        <v>92.217336401400274</v>
      </c>
      <c r="D515" s="223"/>
    </row>
    <row r="516" spans="2:4" x14ac:dyDescent="0.25">
      <c r="B516" s="156" t="s">
        <v>24</v>
      </c>
      <c r="C516" s="155">
        <v>3.8675069345692954</v>
      </c>
      <c r="D516" s="204"/>
    </row>
    <row r="517" spans="2:4" x14ac:dyDescent="0.25">
      <c r="C517" s="221"/>
      <c r="D517" s="195"/>
    </row>
    <row r="518" spans="2:4" x14ac:dyDescent="0.25">
      <c r="C518" s="221"/>
      <c r="D518" s="195"/>
    </row>
    <row r="519" spans="2:4" x14ac:dyDescent="0.25">
      <c r="B519" s="251" t="s">
        <v>307</v>
      </c>
      <c r="C519" s="18" t="s">
        <v>306</v>
      </c>
      <c r="D519" s="193" t="s">
        <v>147</v>
      </c>
    </row>
    <row r="520" spans="2:4" x14ac:dyDescent="0.25">
      <c r="B520" s="158" t="s">
        <v>146</v>
      </c>
      <c r="C520" s="164">
        <v>636</v>
      </c>
      <c r="D520" s="255">
        <v>0.95495495495495497</v>
      </c>
    </row>
    <row r="521" spans="2:4" x14ac:dyDescent="0.25">
      <c r="B521" s="158" t="s">
        <v>145</v>
      </c>
      <c r="C521" s="164">
        <v>20</v>
      </c>
      <c r="D521" s="255">
        <v>3.003003003003003E-2</v>
      </c>
    </row>
    <row r="522" spans="2:4" x14ac:dyDescent="0.25">
      <c r="B522" s="158" t="s">
        <v>144</v>
      </c>
      <c r="C522" s="164">
        <v>7</v>
      </c>
      <c r="D522" s="255">
        <v>1.0510510510510511E-2</v>
      </c>
    </row>
    <row r="523" spans="2:4" x14ac:dyDescent="0.25">
      <c r="B523" s="158" t="s">
        <v>143</v>
      </c>
      <c r="C523" s="164">
        <v>1</v>
      </c>
      <c r="D523" s="255">
        <v>1.5015015015015015E-3</v>
      </c>
    </row>
    <row r="524" spans="2:4" x14ac:dyDescent="0.25">
      <c r="B524" s="158" t="s">
        <v>142</v>
      </c>
      <c r="C524" s="164">
        <v>0</v>
      </c>
      <c r="D524" s="255">
        <v>0</v>
      </c>
    </row>
    <row r="525" spans="2:4" x14ac:dyDescent="0.25">
      <c r="B525" s="158" t="s">
        <v>141</v>
      </c>
      <c r="C525" s="164">
        <v>0</v>
      </c>
      <c r="D525" s="255">
        <v>0</v>
      </c>
    </row>
    <row r="526" spans="2:4" x14ac:dyDescent="0.25">
      <c r="B526" s="158" t="s">
        <v>140</v>
      </c>
      <c r="C526" s="164">
        <v>0</v>
      </c>
      <c r="D526" s="255">
        <v>0</v>
      </c>
    </row>
    <row r="527" spans="2:4" x14ac:dyDescent="0.25">
      <c r="B527" s="158" t="s">
        <v>139</v>
      </c>
      <c r="C527" s="164">
        <v>1</v>
      </c>
      <c r="D527" s="255">
        <v>1.5015015015015015E-3</v>
      </c>
    </row>
    <row r="528" spans="2:4" x14ac:dyDescent="0.25">
      <c r="B528" s="158" t="s">
        <v>138</v>
      </c>
      <c r="C528" s="164">
        <v>0</v>
      </c>
      <c r="D528" s="255">
        <v>0</v>
      </c>
    </row>
    <row r="529" spans="2:4" x14ac:dyDescent="0.25">
      <c r="B529" s="156" t="s">
        <v>137</v>
      </c>
      <c r="C529" s="164">
        <v>0</v>
      </c>
      <c r="D529" s="255">
        <v>0</v>
      </c>
    </row>
    <row r="530" spans="2:4" x14ac:dyDescent="0.25">
      <c r="B530" s="156" t="s">
        <v>136</v>
      </c>
      <c r="C530" s="164">
        <v>1</v>
      </c>
      <c r="D530" s="255">
        <v>1.5015015015015015E-3</v>
      </c>
    </row>
    <row r="531" spans="2:4" x14ac:dyDescent="0.25">
      <c r="B531" s="223" t="s">
        <v>303</v>
      </c>
      <c r="C531" s="164">
        <v>666</v>
      </c>
      <c r="D531" s="154">
        <v>1</v>
      </c>
    </row>
    <row r="532" spans="2:4" x14ac:dyDescent="0.25">
      <c r="B532" s="223" t="s">
        <v>134</v>
      </c>
      <c r="C532" s="175">
        <v>2207</v>
      </c>
      <c r="D532" s="154"/>
    </row>
    <row r="533" spans="2:4" x14ac:dyDescent="0.25">
      <c r="B533" s="223" t="s">
        <v>22</v>
      </c>
      <c r="C533" s="225">
        <v>3.2551622418879056</v>
      </c>
      <c r="D533" s="223"/>
    </row>
    <row r="534" spans="2:4" x14ac:dyDescent="0.25">
      <c r="B534" s="223" t="s">
        <v>300</v>
      </c>
      <c r="C534" s="225">
        <v>2</v>
      </c>
      <c r="D534" s="223"/>
    </row>
    <row r="535" spans="2:4" x14ac:dyDescent="0.25">
      <c r="B535" s="223" t="s">
        <v>23</v>
      </c>
      <c r="C535" s="225">
        <v>7.1026298967877786</v>
      </c>
      <c r="D535" s="223"/>
    </row>
    <row r="536" spans="2:4" x14ac:dyDescent="0.25">
      <c r="B536" s="156" t="s">
        <v>24</v>
      </c>
      <c r="C536" s="155">
        <v>2.181958799285054</v>
      </c>
      <c r="D536" s="204"/>
    </row>
    <row r="538" spans="2:4" x14ac:dyDescent="0.25">
      <c r="B538" s="251" t="s">
        <v>305</v>
      </c>
      <c r="C538" s="18" t="s">
        <v>304</v>
      </c>
      <c r="D538" s="193" t="s">
        <v>147</v>
      </c>
    </row>
    <row r="539" spans="2:4" x14ac:dyDescent="0.25">
      <c r="B539" s="158" t="s">
        <v>146</v>
      </c>
      <c r="C539" s="164">
        <v>1170</v>
      </c>
      <c r="D539" s="255">
        <v>0.89655172413793105</v>
      </c>
    </row>
    <row r="540" spans="2:4" x14ac:dyDescent="0.25">
      <c r="B540" s="158" t="s">
        <v>145</v>
      </c>
      <c r="C540" s="164">
        <v>81</v>
      </c>
      <c r="D540" s="255">
        <v>6.2068965517241378E-2</v>
      </c>
    </row>
    <row r="541" spans="2:4" x14ac:dyDescent="0.25">
      <c r="B541" s="158" t="s">
        <v>144</v>
      </c>
      <c r="C541" s="164">
        <v>27</v>
      </c>
      <c r="D541" s="255">
        <v>2.0689655172413793E-2</v>
      </c>
    </row>
    <row r="542" spans="2:4" x14ac:dyDescent="0.25">
      <c r="B542" s="158" t="s">
        <v>143</v>
      </c>
      <c r="C542" s="164">
        <v>11</v>
      </c>
      <c r="D542" s="255">
        <v>8.4291187739463595E-3</v>
      </c>
    </row>
    <row r="543" spans="2:4" x14ac:dyDescent="0.25">
      <c r="B543" s="158" t="s">
        <v>142</v>
      </c>
      <c r="C543" s="164">
        <v>7</v>
      </c>
      <c r="D543" s="255">
        <v>5.3639846743295016E-3</v>
      </c>
    </row>
    <row r="544" spans="2:4" x14ac:dyDescent="0.25">
      <c r="B544" s="158" t="s">
        <v>141</v>
      </c>
      <c r="C544" s="164">
        <v>3</v>
      </c>
      <c r="D544" s="255">
        <v>2.2988505747126436E-3</v>
      </c>
    </row>
    <row r="545" spans="1:4" x14ac:dyDescent="0.25">
      <c r="B545" s="158" t="s">
        <v>140</v>
      </c>
      <c r="C545" s="164">
        <v>2</v>
      </c>
      <c r="D545" s="255">
        <v>1.5325670498084292E-3</v>
      </c>
    </row>
    <row r="546" spans="1:4" x14ac:dyDescent="0.25">
      <c r="B546" s="158" t="s">
        <v>139</v>
      </c>
      <c r="C546" s="164">
        <v>0</v>
      </c>
      <c r="D546" s="255">
        <v>0</v>
      </c>
    </row>
    <row r="547" spans="1:4" x14ac:dyDescent="0.25">
      <c r="B547" s="158" t="s">
        <v>138</v>
      </c>
      <c r="C547" s="164">
        <v>2</v>
      </c>
      <c r="D547" s="255">
        <v>1.5325670498084292E-3</v>
      </c>
    </row>
    <row r="548" spans="1:4" x14ac:dyDescent="0.25">
      <c r="B548" s="156" t="s">
        <v>137</v>
      </c>
      <c r="C548" s="164">
        <v>2</v>
      </c>
      <c r="D548" s="255">
        <v>1.5325670498084292E-3</v>
      </c>
    </row>
    <row r="549" spans="1:4" x14ac:dyDescent="0.25">
      <c r="B549" s="156" t="s">
        <v>136</v>
      </c>
      <c r="C549" s="164">
        <v>3</v>
      </c>
      <c r="D549" s="255">
        <v>4.5045045045045045E-3</v>
      </c>
    </row>
    <row r="550" spans="1:4" x14ac:dyDescent="0.25">
      <c r="B550" s="223" t="s">
        <v>303</v>
      </c>
      <c r="C550" s="164">
        <v>1305</v>
      </c>
      <c r="D550" s="161">
        <v>1.0000000000000002</v>
      </c>
    </row>
    <row r="551" spans="1:4" x14ac:dyDescent="0.25">
      <c r="B551" s="223" t="s">
        <v>134</v>
      </c>
      <c r="C551" s="171">
        <v>7032</v>
      </c>
      <c r="D551" s="161"/>
    </row>
    <row r="552" spans="1:4" ht="12.75" x14ac:dyDescent="0.2">
      <c r="A552" s="1"/>
      <c r="B552" s="223" t="s">
        <v>22</v>
      </c>
      <c r="C552" s="225">
        <v>5.228252788104089</v>
      </c>
      <c r="D552" s="223"/>
    </row>
    <row r="553" spans="1:4" ht="12.75" x14ac:dyDescent="0.2">
      <c r="A553" s="1"/>
      <c r="B553" s="223" t="s">
        <v>300</v>
      </c>
      <c r="C553" s="225">
        <v>2</v>
      </c>
      <c r="D553" s="223"/>
    </row>
    <row r="554" spans="1:4" ht="12.75" x14ac:dyDescent="0.2">
      <c r="A554" s="1"/>
      <c r="B554" s="223" t="s">
        <v>23</v>
      </c>
      <c r="C554" s="225">
        <v>14.064607683163036</v>
      </c>
      <c r="D554" s="223"/>
    </row>
    <row r="555" spans="1:4" ht="12.75" x14ac:dyDescent="0.2">
      <c r="A555" s="1"/>
      <c r="B555" s="156" t="s">
        <v>24</v>
      </c>
      <c r="C555" s="155">
        <v>2.6901162306391191</v>
      </c>
      <c r="D555" s="204"/>
    </row>
    <row r="556" spans="1:4" ht="12.75" x14ac:dyDescent="0.2">
      <c r="A556" s="1"/>
    </row>
    <row r="557" spans="1:4" x14ac:dyDescent="0.25">
      <c r="B557" s="251" t="s">
        <v>302</v>
      </c>
      <c r="C557" s="18" t="s">
        <v>301</v>
      </c>
      <c r="D557" s="18" t="s">
        <v>147</v>
      </c>
    </row>
    <row r="558" spans="1:4" x14ac:dyDescent="0.25">
      <c r="B558" s="158" t="s">
        <v>271</v>
      </c>
      <c r="C558" s="164">
        <v>918</v>
      </c>
      <c r="D558" s="255">
        <v>0.62195121951219512</v>
      </c>
    </row>
    <row r="559" spans="1:4" x14ac:dyDescent="0.25">
      <c r="B559" s="158" t="s">
        <v>270</v>
      </c>
      <c r="C559" s="164">
        <v>303</v>
      </c>
      <c r="D559" s="255">
        <v>0.20528455284552846</v>
      </c>
    </row>
    <row r="560" spans="1:4" x14ac:dyDescent="0.25">
      <c r="B560" s="158" t="s">
        <v>269</v>
      </c>
      <c r="C560" s="164">
        <v>102</v>
      </c>
      <c r="D560" s="255">
        <v>6.910569105691057E-2</v>
      </c>
    </row>
    <row r="561" spans="2:4" x14ac:dyDescent="0.25">
      <c r="B561" s="158" t="s">
        <v>268</v>
      </c>
      <c r="C561" s="164">
        <v>44</v>
      </c>
      <c r="D561" s="255">
        <v>2.9810298102981029E-2</v>
      </c>
    </row>
    <row r="562" spans="2:4" x14ac:dyDescent="0.25">
      <c r="B562" s="158" t="s">
        <v>267</v>
      </c>
      <c r="C562" s="164">
        <v>42</v>
      </c>
      <c r="D562" s="255">
        <v>2.8455284552845527E-2</v>
      </c>
    </row>
    <row r="563" spans="2:4" x14ac:dyDescent="0.25">
      <c r="B563" s="158" t="s">
        <v>266</v>
      </c>
      <c r="C563" s="164">
        <v>14</v>
      </c>
      <c r="D563" s="255">
        <v>9.485094850948509E-3</v>
      </c>
    </row>
    <row r="564" spans="2:4" x14ac:dyDescent="0.25">
      <c r="B564" s="158" t="s">
        <v>265</v>
      </c>
      <c r="C564" s="164">
        <v>5</v>
      </c>
      <c r="D564" s="255">
        <v>3.3875338753387536E-3</v>
      </c>
    </row>
    <row r="565" spans="2:4" x14ac:dyDescent="0.25">
      <c r="B565" s="158" t="s">
        <v>264</v>
      </c>
      <c r="C565" s="164">
        <v>7</v>
      </c>
      <c r="D565" s="255">
        <v>4.7425474254742545E-3</v>
      </c>
    </row>
    <row r="566" spans="2:4" x14ac:dyDescent="0.25">
      <c r="B566" s="158" t="s">
        <v>263</v>
      </c>
      <c r="C566" s="164">
        <v>1</v>
      </c>
      <c r="D566" s="255">
        <v>6.7750677506775068E-4</v>
      </c>
    </row>
    <row r="567" spans="2:4" x14ac:dyDescent="0.25">
      <c r="B567" s="156" t="s">
        <v>262</v>
      </c>
      <c r="C567" s="164">
        <v>40</v>
      </c>
      <c r="D567" s="255">
        <v>2.7100271002710029E-2</v>
      </c>
    </row>
    <row r="568" spans="2:4" x14ac:dyDescent="0.25">
      <c r="B568" s="156" t="s">
        <v>0</v>
      </c>
      <c r="C568" s="164">
        <v>1476</v>
      </c>
      <c r="D568" s="161">
        <v>1</v>
      </c>
    </row>
    <row r="569" spans="2:4" x14ac:dyDescent="0.25">
      <c r="B569" s="223" t="s">
        <v>22</v>
      </c>
      <c r="C569" s="225">
        <v>1.897018970189702</v>
      </c>
      <c r="D569" s="223"/>
    </row>
    <row r="570" spans="2:4" x14ac:dyDescent="0.25">
      <c r="B570" s="223" t="s">
        <v>300</v>
      </c>
      <c r="C570" s="225">
        <v>1</v>
      </c>
      <c r="D570" s="223"/>
    </row>
    <row r="571" spans="2:4" x14ac:dyDescent="0.25">
      <c r="B571" s="223" t="s">
        <v>23</v>
      </c>
      <c r="C571" s="225">
        <v>1.797992644065727</v>
      </c>
      <c r="D571" s="223"/>
    </row>
    <row r="572" spans="2:4" x14ac:dyDescent="0.25">
      <c r="B572" s="156" t="s">
        <v>24</v>
      </c>
      <c r="C572" s="155">
        <v>0.94779897951464742</v>
      </c>
      <c r="D572" s="204"/>
    </row>
    <row r="575" spans="2:4" x14ac:dyDescent="0.25">
      <c r="C575" s="221"/>
    </row>
    <row r="576" spans="2:4" x14ac:dyDescent="0.25">
      <c r="C576" s="221"/>
    </row>
    <row r="577" spans="2:8" x14ac:dyDescent="0.25">
      <c r="B577" s="211" t="s">
        <v>299</v>
      </c>
      <c r="C577" s="18" t="s">
        <v>148</v>
      </c>
      <c r="D577" s="193" t="s">
        <v>147</v>
      </c>
      <c r="G577" s="1" t="s">
        <v>28</v>
      </c>
      <c r="H577" s="1" t="s">
        <v>27</v>
      </c>
    </row>
    <row r="578" spans="2:8" x14ac:dyDescent="0.25">
      <c r="B578" s="158" t="s">
        <v>208</v>
      </c>
      <c r="C578" s="156">
        <v>750</v>
      </c>
      <c r="D578" s="194">
        <v>0.47169811320754718</v>
      </c>
      <c r="F578" s="158" t="s">
        <v>208</v>
      </c>
      <c r="G578" s="1">
        <v>356</v>
      </c>
      <c r="H578" s="1">
        <v>625</v>
      </c>
    </row>
    <row r="579" spans="2:8" x14ac:dyDescent="0.25">
      <c r="B579" s="158" t="s">
        <v>207</v>
      </c>
      <c r="C579" s="156">
        <v>840</v>
      </c>
      <c r="D579" s="194">
        <v>0.52830188679245282</v>
      </c>
      <c r="F579" s="158" t="s">
        <v>207</v>
      </c>
      <c r="G579" s="1">
        <v>322</v>
      </c>
      <c r="H579" s="1">
        <v>720</v>
      </c>
    </row>
    <row r="580" spans="2:8" x14ac:dyDescent="0.25">
      <c r="B580" s="156" t="s">
        <v>0</v>
      </c>
      <c r="C580" s="156">
        <v>1590</v>
      </c>
      <c r="D580" s="174">
        <v>1</v>
      </c>
    </row>
    <row r="581" spans="2:8" x14ac:dyDescent="0.25">
      <c r="C581" s="221"/>
    </row>
    <row r="582" spans="2:8" x14ac:dyDescent="0.25">
      <c r="C582" s="221"/>
    </row>
    <row r="583" spans="2:8" x14ac:dyDescent="0.25">
      <c r="C583" s="221"/>
    </row>
    <row r="584" spans="2:8" x14ac:dyDescent="0.25">
      <c r="C584" s="221"/>
    </row>
    <row r="585" spans="2:8" x14ac:dyDescent="0.25">
      <c r="B585" s="211" t="s">
        <v>298</v>
      </c>
      <c r="C585" s="18" t="s">
        <v>148</v>
      </c>
      <c r="D585" s="193" t="s">
        <v>147</v>
      </c>
    </row>
    <row r="586" spans="2:8" x14ac:dyDescent="0.25">
      <c r="B586" s="158" t="s">
        <v>297</v>
      </c>
      <c r="C586" s="156">
        <v>418</v>
      </c>
      <c r="D586" s="154">
        <v>0.18253275109170305</v>
      </c>
    </row>
    <row r="587" spans="2:8" x14ac:dyDescent="0.25">
      <c r="B587" s="158" t="s">
        <v>296</v>
      </c>
      <c r="C587" s="156">
        <v>369</v>
      </c>
      <c r="D587" s="154">
        <v>0.16113537117903931</v>
      </c>
    </row>
    <row r="588" spans="2:8" x14ac:dyDescent="0.25">
      <c r="B588" s="158" t="s">
        <v>295</v>
      </c>
      <c r="C588" s="156">
        <v>42</v>
      </c>
      <c r="D588" s="154">
        <v>1.8340611353711789E-2</v>
      </c>
    </row>
    <row r="589" spans="2:8" x14ac:dyDescent="0.25">
      <c r="B589" s="158" t="s">
        <v>294</v>
      </c>
      <c r="C589" s="156">
        <v>607</v>
      </c>
      <c r="D589" s="154">
        <v>0.26506550218340613</v>
      </c>
    </row>
    <row r="590" spans="2:8" x14ac:dyDescent="0.25">
      <c r="B590" s="158" t="s">
        <v>293</v>
      </c>
      <c r="C590" s="156">
        <v>225</v>
      </c>
      <c r="D590" s="154">
        <v>9.8253275109170299E-2</v>
      </c>
    </row>
    <row r="591" spans="2:8" x14ac:dyDescent="0.25">
      <c r="B591" s="158" t="s">
        <v>292</v>
      </c>
      <c r="C591" s="156">
        <v>232</v>
      </c>
      <c r="D591" s="154">
        <v>0.10131004366812227</v>
      </c>
    </row>
    <row r="592" spans="2:8" x14ac:dyDescent="0.25">
      <c r="B592" s="158" t="s">
        <v>291</v>
      </c>
      <c r="C592" s="156">
        <v>88</v>
      </c>
      <c r="D592" s="154">
        <v>3.8427947598253277E-2</v>
      </c>
    </row>
    <row r="593" spans="2:5" x14ac:dyDescent="0.25">
      <c r="B593" s="158" t="s">
        <v>290</v>
      </c>
      <c r="C593" s="156">
        <v>254</v>
      </c>
      <c r="D593" s="154">
        <v>0.11091703056768559</v>
      </c>
    </row>
    <row r="594" spans="2:5" x14ac:dyDescent="0.25">
      <c r="B594" s="158" t="s">
        <v>289</v>
      </c>
      <c r="C594" s="156">
        <v>40</v>
      </c>
      <c r="D594" s="154">
        <v>1.7467248908296942E-2</v>
      </c>
    </row>
    <row r="595" spans="2:5" x14ac:dyDescent="0.25">
      <c r="B595" s="156" t="s">
        <v>288</v>
      </c>
      <c r="C595" s="156">
        <v>15</v>
      </c>
      <c r="D595" s="154">
        <v>6.5502183406113534E-3</v>
      </c>
    </row>
    <row r="596" spans="2:5" x14ac:dyDescent="0.25">
      <c r="B596" s="156" t="s">
        <v>287</v>
      </c>
      <c r="C596" s="156">
        <v>0</v>
      </c>
      <c r="D596" s="154">
        <v>0</v>
      </c>
    </row>
    <row r="597" spans="2:5" x14ac:dyDescent="0.25">
      <c r="B597" s="156" t="s">
        <v>286</v>
      </c>
      <c r="C597" s="156">
        <v>0</v>
      </c>
      <c r="D597" s="154">
        <v>0</v>
      </c>
      <c r="E597"/>
    </row>
    <row r="598" spans="2:5" x14ac:dyDescent="0.25">
      <c r="B598" s="156" t="s">
        <v>0</v>
      </c>
      <c r="C598" s="156">
        <v>2290</v>
      </c>
      <c r="D598" s="154">
        <v>0.99999999999999989</v>
      </c>
      <c r="E598"/>
    </row>
    <row r="599" spans="2:5" x14ac:dyDescent="0.25">
      <c r="C599" s="221"/>
      <c r="E599"/>
    </row>
    <row r="600" spans="2:5" x14ac:dyDescent="0.25">
      <c r="C600" s="221"/>
      <c r="E600"/>
    </row>
    <row r="601" spans="2:5" x14ac:dyDescent="0.25">
      <c r="B601" s="211" t="s">
        <v>285</v>
      </c>
      <c r="C601" s="18" t="s">
        <v>148</v>
      </c>
      <c r="D601" s="193" t="s">
        <v>147</v>
      </c>
      <c r="E601"/>
    </row>
    <row r="602" spans="2:5" x14ac:dyDescent="0.25">
      <c r="B602" s="158" t="s">
        <v>284</v>
      </c>
      <c r="C602" s="156">
        <v>519</v>
      </c>
      <c r="D602" s="154">
        <v>0.13175932977913177</v>
      </c>
      <c r="E602"/>
    </row>
    <row r="603" spans="2:5" x14ac:dyDescent="0.25">
      <c r="B603" s="158" t="s">
        <v>283</v>
      </c>
      <c r="C603" s="156">
        <v>505</v>
      </c>
      <c r="D603" s="154">
        <v>0.12820512820512819</v>
      </c>
      <c r="E603"/>
    </row>
    <row r="604" spans="2:5" x14ac:dyDescent="0.25">
      <c r="B604" s="158" t="s">
        <v>282</v>
      </c>
      <c r="C604" s="156">
        <v>163</v>
      </c>
      <c r="D604" s="154">
        <v>4.1381061183041384E-2</v>
      </c>
      <c r="E604"/>
    </row>
    <row r="605" spans="2:5" x14ac:dyDescent="0.25">
      <c r="B605" s="158" t="s">
        <v>281</v>
      </c>
      <c r="C605" s="156">
        <v>177</v>
      </c>
      <c r="D605" s="154">
        <v>4.4935262757044937E-2</v>
      </c>
    </row>
    <row r="606" spans="2:5" x14ac:dyDescent="0.25">
      <c r="B606" s="158" t="s">
        <v>280</v>
      </c>
      <c r="C606" s="156">
        <v>537</v>
      </c>
      <c r="D606" s="154">
        <v>0.13632901751713633</v>
      </c>
    </row>
    <row r="607" spans="2:5" x14ac:dyDescent="0.25">
      <c r="B607" s="158" t="s">
        <v>279</v>
      </c>
      <c r="C607" s="156">
        <v>475</v>
      </c>
      <c r="D607" s="154">
        <v>0.12058898197512059</v>
      </c>
    </row>
    <row r="608" spans="2:5" x14ac:dyDescent="0.25">
      <c r="B608" s="158" t="s">
        <v>278</v>
      </c>
      <c r="C608" s="156">
        <v>291</v>
      </c>
      <c r="D608" s="154">
        <v>7.3876618431073876E-2</v>
      </c>
    </row>
    <row r="609" spans="2:4" x14ac:dyDescent="0.25">
      <c r="B609" s="158" t="s">
        <v>277</v>
      </c>
      <c r="C609" s="156">
        <v>487</v>
      </c>
      <c r="D609" s="154">
        <v>0.12363544046712363</v>
      </c>
    </row>
    <row r="610" spans="2:4" x14ac:dyDescent="0.25">
      <c r="B610" s="158" t="s">
        <v>276</v>
      </c>
      <c r="C610" s="156">
        <v>517</v>
      </c>
      <c r="D610" s="154">
        <v>0.13125158669713125</v>
      </c>
    </row>
    <row r="611" spans="2:4" x14ac:dyDescent="0.25">
      <c r="B611" s="156" t="s">
        <v>275</v>
      </c>
      <c r="C611" s="156">
        <v>120</v>
      </c>
      <c r="D611" s="154">
        <v>3.0464584920030464E-2</v>
      </c>
    </row>
    <row r="612" spans="2:4" x14ac:dyDescent="0.25">
      <c r="B612" s="156" t="s">
        <v>274</v>
      </c>
      <c r="C612" s="156">
        <v>148</v>
      </c>
      <c r="D612" s="154">
        <v>3.757298806803757E-2</v>
      </c>
    </row>
    <row r="613" spans="2:4" x14ac:dyDescent="0.25">
      <c r="B613" s="156" t="s">
        <v>273</v>
      </c>
      <c r="C613" s="156">
        <v>0</v>
      </c>
      <c r="D613" s="154">
        <v>0</v>
      </c>
    </row>
    <row r="614" spans="2:4" x14ac:dyDescent="0.25">
      <c r="B614" s="156" t="s">
        <v>0</v>
      </c>
      <c r="C614" s="156">
        <v>3939</v>
      </c>
      <c r="D614" s="154">
        <v>0.99999999999999989</v>
      </c>
    </row>
    <row r="615" spans="2:4" x14ac:dyDescent="0.25">
      <c r="C615" s="221"/>
    </row>
    <row r="616" spans="2:4" x14ac:dyDescent="0.25">
      <c r="B616" s="251" t="s">
        <v>272</v>
      </c>
      <c r="C616" s="18" t="s">
        <v>148</v>
      </c>
      <c r="D616" s="18" t="s">
        <v>147</v>
      </c>
    </row>
    <row r="617" spans="2:4" x14ac:dyDescent="0.25">
      <c r="B617" s="158" t="s">
        <v>271</v>
      </c>
      <c r="C617" s="164">
        <v>660</v>
      </c>
      <c r="D617" s="255">
        <v>0.23571428571428571</v>
      </c>
    </row>
    <row r="618" spans="2:4" x14ac:dyDescent="0.25">
      <c r="B618" s="158" t="s">
        <v>270</v>
      </c>
      <c r="C618" s="164">
        <v>391</v>
      </c>
      <c r="D618" s="255">
        <v>0.13964285714285715</v>
      </c>
    </row>
    <row r="619" spans="2:4" x14ac:dyDescent="0.25">
      <c r="B619" s="158" t="s">
        <v>269</v>
      </c>
      <c r="C619" s="164">
        <v>277</v>
      </c>
      <c r="D619" s="255">
        <v>9.8928571428571435E-2</v>
      </c>
    </row>
    <row r="620" spans="2:4" x14ac:dyDescent="0.25">
      <c r="B620" s="158" t="s">
        <v>268</v>
      </c>
      <c r="C620" s="164">
        <v>104</v>
      </c>
      <c r="D620" s="255">
        <v>3.7142857142857144E-2</v>
      </c>
    </row>
    <row r="621" spans="2:4" x14ac:dyDescent="0.25">
      <c r="B621" s="158" t="s">
        <v>267</v>
      </c>
      <c r="C621" s="164">
        <v>948</v>
      </c>
      <c r="D621" s="255">
        <v>0.33857142857142858</v>
      </c>
    </row>
    <row r="622" spans="2:4" x14ac:dyDescent="0.25">
      <c r="B622" s="158" t="s">
        <v>266</v>
      </c>
      <c r="C622" s="164">
        <v>172</v>
      </c>
      <c r="D622" s="255">
        <v>6.142857142857143E-2</v>
      </c>
    </row>
    <row r="623" spans="2:4" x14ac:dyDescent="0.25">
      <c r="B623" s="158" t="s">
        <v>265</v>
      </c>
      <c r="C623" s="164">
        <v>69</v>
      </c>
      <c r="D623" s="255">
        <v>2.4642857142857143E-2</v>
      </c>
    </row>
    <row r="624" spans="2:4" x14ac:dyDescent="0.25">
      <c r="B624" s="158" t="s">
        <v>264</v>
      </c>
      <c r="C624" s="164">
        <v>55</v>
      </c>
      <c r="D624" s="255">
        <v>1.9642857142857142E-2</v>
      </c>
    </row>
    <row r="625" spans="2:4" x14ac:dyDescent="0.25">
      <c r="B625" s="158" t="s">
        <v>263</v>
      </c>
      <c r="C625" s="164">
        <v>1</v>
      </c>
      <c r="D625" s="255">
        <v>3.5714285714285714E-4</v>
      </c>
    </row>
    <row r="626" spans="2:4" x14ac:dyDescent="0.25">
      <c r="B626" s="156" t="s">
        <v>262</v>
      </c>
      <c r="C626" s="164">
        <v>37</v>
      </c>
      <c r="D626" s="255">
        <v>1.3214285714285715E-2</v>
      </c>
    </row>
    <row r="627" spans="2:4" x14ac:dyDescent="0.25">
      <c r="B627" s="156" t="s">
        <v>151</v>
      </c>
      <c r="C627" s="1">
        <v>86</v>
      </c>
      <c r="D627" s="255">
        <v>3.0714285714285715E-2</v>
      </c>
    </row>
    <row r="628" spans="2:4" x14ac:dyDescent="0.25">
      <c r="B628" s="156" t="s">
        <v>0</v>
      </c>
      <c r="C628" s="164">
        <v>2800</v>
      </c>
      <c r="D628" s="161">
        <v>0.99999999999999989</v>
      </c>
    </row>
    <row r="629" spans="2:4" x14ac:dyDescent="0.25">
      <c r="B629" s="156" t="s">
        <v>134</v>
      </c>
      <c r="C629" s="164">
        <v>11703</v>
      </c>
      <c r="D629" s="161"/>
    </row>
    <row r="630" spans="2:4" x14ac:dyDescent="0.25">
      <c r="C630" s="221"/>
    </row>
    <row r="631" spans="2:4" x14ac:dyDescent="0.25">
      <c r="C631" s="221"/>
    </row>
    <row r="632" spans="2:4" x14ac:dyDescent="0.25">
      <c r="B632" s="211" t="s">
        <v>261</v>
      </c>
      <c r="C632" s="18" t="s">
        <v>148</v>
      </c>
      <c r="D632" s="193" t="s">
        <v>147</v>
      </c>
    </row>
    <row r="633" spans="2:4" x14ac:dyDescent="0.25">
      <c r="B633" s="167" t="s">
        <v>260</v>
      </c>
      <c r="C633" s="223">
        <v>10037</v>
      </c>
      <c r="D633" s="255">
        <v>0.8576433393147056</v>
      </c>
    </row>
    <row r="634" spans="2:4" x14ac:dyDescent="0.25">
      <c r="B634" s="167" t="s">
        <v>259</v>
      </c>
      <c r="C634" s="223">
        <v>1666</v>
      </c>
      <c r="D634" s="255">
        <v>0.14235666068529437</v>
      </c>
    </row>
    <row r="635" spans="2:4" x14ac:dyDescent="0.25">
      <c r="B635" s="156" t="s">
        <v>0</v>
      </c>
      <c r="C635" s="223">
        <v>11703</v>
      </c>
      <c r="D635" s="161">
        <v>1</v>
      </c>
    </row>
    <row r="636" spans="2:4" x14ac:dyDescent="0.25">
      <c r="C636" s="221"/>
    </row>
    <row r="637" spans="2:4" x14ac:dyDescent="0.25">
      <c r="B637" s="211" t="s">
        <v>258</v>
      </c>
      <c r="C637" s="18" t="s">
        <v>148</v>
      </c>
      <c r="D637" s="193" t="s">
        <v>147</v>
      </c>
    </row>
    <row r="638" spans="2:4" x14ac:dyDescent="0.25">
      <c r="B638" s="167" t="s">
        <v>257</v>
      </c>
      <c r="C638" s="223">
        <v>2920</v>
      </c>
      <c r="D638" s="255">
        <v>0.24950867298983168</v>
      </c>
    </row>
    <row r="639" spans="2:4" x14ac:dyDescent="0.25">
      <c r="B639" s="167" t="s">
        <v>256</v>
      </c>
      <c r="C639" s="223">
        <v>8760</v>
      </c>
      <c r="D639" s="255">
        <v>0.748526018969495</v>
      </c>
    </row>
    <row r="640" spans="2:4" x14ac:dyDescent="0.25">
      <c r="B640" s="156" t="s">
        <v>252</v>
      </c>
      <c r="C640" s="223">
        <v>23</v>
      </c>
      <c r="D640" s="255">
        <v>1.9653080406733317E-3</v>
      </c>
    </row>
    <row r="641" spans="2:8" x14ac:dyDescent="0.25">
      <c r="B641" s="156" t="s">
        <v>0</v>
      </c>
      <c r="C641" s="223">
        <v>11703</v>
      </c>
      <c r="D641" s="161">
        <v>1</v>
      </c>
    </row>
    <row r="642" spans="2:8" x14ac:dyDescent="0.25">
      <c r="C642" s="221"/>
    </row>
    <row r="643" spans="2:8" x14ac:dyDescent="0.25">
      <c r="C643" s="221"/>
    </row>
    <row r="644" spans="2:8" x14ac:dyDescent="0.25">
      <c r="B644" s="211" t="s">
        <v>255</v>
      </c>
      <c r="C644" s="18" t="s">
        <v>148</v>
      </c>
      <c r="D644" s="256" t="s">
        <v>147</v>
      </c>
    </row>
    <row r="645" spans="2:8" x14ac:dyDescent="0.25">
      <c r="B645" s="167" t="s">
        <v>254</v>
      </c>
      <c r="C645" s="223">
        <v>1020</v>
      </c>
      <c r="D645" s="255">
        <v>0.34931506849315069</v>
      </c>
    </row>
    <row r="646" spans="2:8" x14ac:dyDescent="0.25">
      <c r="B646" s="167" t="s">
        <v>253</v>
      </c>
      <c r="C646" s="223">
        <v>1892</v>
      </c>
      <c r="D646" s="255">
        <v>0.647945205479452</v>
      </c>
    </row>
    <row r="647" spans="2:8" x14ac:dyDescent="0.25">
      <c r="B647" s="156" t="s">
        <v>252</v>
      </c>
      <c r="C647" s="223">
        <v>8</v>
      </c>
      <c r="D647" s="255">
        <v>2.7397260273972603E-3</v>
      </c>
    </row>
    <row r="648" spans="2:8" x14ac:dyDescent="0.25">
      <c r="B648" s="156" t="s">
        <v>0</v>
      </c>
      <c r="C648" s="223">
        <v>2920</v>
      </c>
      <c r="D648" s="161">
        <v>0.99999999999999989</v>
      </c>
    </row>
    <row r="649" spans="2:8" x14ac:dyDescent="0.25">
      <c r="C649" s="221"/>
    </row>
    <row r="650" spans="2:8" x14ac:dyDescent="0.25">
      <c r="C650" s="221"/>
    </row>
    <row r="651" spans="2:8" x14ac:dyDescent="0.25">
      <c r="C651" s="221"/>
    </row>
    <row r="652" spans="2:8" x14ac:dyDescent="0.25">
      <c r="B652" s="211" t="s">
        <v>251</v>
      </c>
      <c r="C652" s="18" t="s">
        <v>148</v>
      </c>
      <c r="D652" s="193" t="s">
        <v>147</v>
      </c>
    </row>
    <row r="653" spans="2:8" x14ac:dyDescent="0.25">
      <c r="B653" s="158" t="s">
        <v>250</v>
      </c>
      <c r="C653" s="223">
        <v>9977</v>
      </c>
      <c r="D653" s="257">
        <v>0.85251644877381871</v>
      </c>
    </row>
    <row r="654" spans="2:8" x14ac:dyDescent="0.25">
      <c r="B654" s="158" t="s">
        <v>249</v>
      </c>
      <c r="C654" s="223">
        <v>280</v>
      </c>
      <c r="D654" s="257">
        <v>2.3925489190805775E-2</v>
      </c>
      <c r="H654" s="258"/>
    </row>
    <row r="655" spans="2:8" x14ac:dyDescent="0.25">
      <c r="B655" s="158" t="s">
        <v>248</v>
      </c>
      <c r="C655" s="223">
        <v>158</v>
      </c>
      <c r="D655" s="257">
        <v>1.3500811757668974E-2</v>
      </c>
    </row>
    <row r="656" spans="2:8" x14ac:dyDescent="0.25">
      <c r="B656" s="158" t="s">
        <v>247</v>
      </c>
      <c r="C656" s="223">
        <v>109</v>
      </c>
      <c r="D656" s="257">
        <v>9.313851149277963E-3</v>
      </c>
    </row>
    <row r="657" spans="1:5" x14ac:dyDescent="0.25">
      <c r="B657" s="158" t="s">
        <v>246</v>
      </c>
      <c r="C657" s="223">
        <v>625</v>
      </c>
      <c r="D657" s="257">
        <v>5.3405109800905751E-2</v>
      </c>
    </row>
    <row r="658" spans="1:5" x14ac:dyDescent="0.25">
      <c r="B658" s="158" t="s">
        <v>245</v>
      </c>
      <c r="C658" s="223">
        <v>222</v>
      </c>
      <c r="D658" s="257">
        <v>1.8969495001281724E-2</v>
      </c>
    </row>
    <row r="659" spans="1:5" x14ac:dyDescent="0.25">
      <c r="B659" s="158" t="s">
        <v>244</v>
      </c>
      <c r="C659" s="223">
        <v>157</v>
      </c>
      <c r="D659" s="257">
        <v>1.3415363581987524E-2</v>
      </c>
    </row>
    <row r="660" spans="1:5" x14ac:dyDescent="0.25">
      <c r="B660" s="158" t="s">
        <v>243</v>
      </c>
      <c r="C660" s="223">
        <v>105</v>
      </c>
      <c r="D660" s="257">
        <v>8.9720584465521665E-3</v>
      </c>
    </row>
    <row r="661" spans="1:5" ht="12.75" x14ac:dyDescent="0.2">
      <c r="A661" s="1"/>
      <c r="B661" s="158" t="s">
        <v>242</v>
      </c>
      <c r="C661" s="223">
        <v>0</v>
      </c>
      <c r="D661" s="257">
        <v>0</v>
      </c>
    </row>
    <row r="662" spans="1:5" ht="12.75" x14ac:dyDescent="0.2">
      <c r="A662" s="1"/>
      <c r="B662" s="156" t="s">
        <v>241</v>
      </c>
      <c r="C662" s="223">
        <v>70</v>
      </c>
      <c r="D662" s="257">
        <v>5.9813722977014438E-3</v>
      </c>
    </row>
    <row r="663" spans="1:5" ht="12.75" x14ac:dyDescent="0.2">
      <c r="A663" s="1"/>
      <c r="B663" s="156" t="s">
        <v>0</v>
      </c>
      <c r="C663" s="223">
        <v>11703</v>
      </c>
      <c r="D663" s="204">
        <v>0.99999999999999989</v>
      </c>
    </row>
    <row r="664" spans="1:5" ht="12.75" x14ac:dyDescent="0.2">
      <c r="A664" s="1"/>
      <c r="B664" s="170"/>
      <c r="C664" s="169"/>
      <c r="D664" s="170"/>
    </row>
    <row r="665" spans="1:5" x14ac:dyDescent="0.25">
      <c r="B665" s="211" t="s">
        <v>240</v>
      </c>
      <c r="C665" s="18" t="s">
        <v>148</v>
      </c>
      <c r="D665" s="256" t="s">
        <v>239</v>
      </c>
      <c r="E665" s="256" t="s">
        <v>238</v>
      </c>
    </row>
    <row r="666" spans="1:5" x14ac:dyDescent="0.25">
      <c r="B666" s="181" t="s">
        <v>237</v>
      </c>
      <c r="C666" s="181"/>
      <c r="D666" s="181"/>
    </row>
    <row r="667" spans="1:5" x14ac:dyDescent="0.25">
      <c r="B667" s="158" t="s">
        <v>236</v>
      </c>
      <c r="C667" s="223">
        <v>185</v>
      </c>
      <c r="D667" s="255">
        <v>1.5807912501068101E-2</v>
      </c>
      <c r="E667" s="259">
        <v>2.3587912788473799E-2</v>
      </c>
    </row>
    <row r="668" spans="1:5" x14ac:dyDescent="0.25">
      <c r="B668" s="158" t="s">
        <v>233</v>
      </c>
      <c r="C668" s="223">
        <v>92</v>
      </c>
      <c r="D668" s="255">
        <v>7.8612321626933268E-3</v>
      </c>
      <c r="E668" s="259">
        <v>1.1730205278592375E-2</v>
      </c>
    </row>
    <row r="669" spans="1:5" x14ac:dyDescent="0.25">
      <c r="B669" s="158" t="s">
        <v>232</v>
      </c>
      <c r="C669" s="223">
        <v>129</v>
      </c>
      <c r="D669" s="255">
        <v>1.1022814662906947E-2</v>
      </c>
      <c r="E669" s="259">
        <v>1.6447787836287135E-2</v>
      </c>
    </row>
    <row r="670" spans="1:5" x14ac:dyDescent="0.25">
      <c r="B670" s="158" t="s">
        <v>231</v>
      </c>
      <c r="C670" s="223">
        <v>243</v>
      </c>
      <c r="D670" s="255">
        <v>2.0763906690592155E-2</v>
      </c>
      <c r="E670" s="259">
        <v>3.0983042203238557E-2</v>
      </c>
    </row>
    <row r="671" spans="1:5" x14ac:dyDescent="0.25">
      <c r="B671" s="158" t="s">
        <v>230</v>
      </c>
      <c r="C671" s="223">
        <v>1025</v>
      </c>
      <c r="D671" s="255">
        <v>8.7584380073485429E-2</v>
      </c>
      <c r="E671" s="259">
        <v>0.13068978707127374</v>
      </c>
    </row>
    <row r="672" spans="1:5" x14ac:dyDescent="0.25">
      <c r="B672" s="158" t="s">
        <v>229</v>
      </c>
      <c r="C672" s="223">
        <v>2677</v>
      </c>
      <c r="D672" s="255">
        <v>0.22874476629923951</v>
      </c>
      <c r="E672" s="259">
        <v>0.34132347316078032</v>
      </c>
    </row>
    <row r="673" spans="1:5" x14ac:dyDescent="0.25">
      <c r="B673" s="158" t="s">
        <v>228</v>
      </c>
      <c r="C673" s="223">
        <v>3492</v>
      </c>
      <c r="D673" s="255">
        <v>0.29838502947962059</v>
      </c>
      <c r="E673" s="259">
        <v>0.44523779166135408</v>
      </c>
    </row>
    <row r="674" spans="1:5" x14ac:dyDescent="0.25">
      <c r="B674" s="158" t="s">
        <v>235</v>
      </c>
      <c r="C674" s="223">
        <v>7843</v>
      </c>
      <c r="D674" s="255">
        <v>0.67017004186960605</v>
      </c>
      <c r="E674" s="204">
        <v>1</v>
      </c>
    </row>
    <row r="675" spans="1:5" ht="12.75" x14ac:dyDescent="0.2">
      <c r="A675" s="1"/>
      <c r="B675" s="181" t="s">
        <v>234</v>
      </c>
      <c r="C675" s="181"/>
      <c r="D675" s="181"/>
      <c r="E675" s="223"/>
    </row>
    <row r="676" spans="1:5" ht="12.75" x14ac:dyDescent="0.2">
      <c r="A676" s="1"/>
      <c r="B676" s="158" t="s">
        <v>233</v>
      </c>
      <c r="C676" s="223">
        <v>7</v>
      </c>
      <c r="D676" s="255">
        <v>5.9813722977014442E-4</v>
      </c>
      <c r="E676" s="259">
        <v>2.4849130280440185E-3</v>
      </c>
    </row>
    <row r="677" spans="1:5" ht="12.75" x14ac:dyDescent="0.2">
      <c r="A677" s="1"/>
      <c r="B677" s="158" t="s">
        <v>232</v>
      </c>
      <c r="C677" s="223">
        <v>27</v>
      </c>
      <c r="D677" s="255">
        <v>2.3071007433991286E-3</v>
      </c>
      <c r="E677" s="259">
        <v>9.5846645367412137E-3</v>
      </c>
    </row>
    <row r="678" spans="1:5" ht="12.75" x14ac:dyDescent="0.2">
      <c r="A678" s="1"/>
      <c r="B678" s="158" t="s">
        <v>231</v>
      </c>
      <c r="C678" s="223">
        <v>73</v>
      </c>
      <c r="D678" s="255">
        <v>6.2377168247457915E-3</v>
      </c>
      <c r="E678" s="259">
        <v>2.5914093006744764E-2</v>
      </c>
    </row>
    <row r="679" spans="1:5" ht="12.75" x14ac:dyDescent="0.2">
      <c r="A679" s="1"/>
      <c r="B679" s="158" t="s">
        <v>230</v>
      </c>
      <c r="C679" s="223">
        <v>138</v>
      </c>
      <c r="D679" s="255">
        <v>1.179184824403999E-2</v>
      </c>
      <c r="E679" s="259">
        <v>4.898828541001065E-2</v>
      </c>
    </row>
    <row r="680" spans="1:5" ht="12.75" x14ac:dyDescent="0.2">
      <c r="A680" s="1"/>
      <c r="B680" s="158" t="s">
        <v>229</v>
      </c>
      <c r="C680" s="223">
        <v>727</v>
      </c>
      <c r="D680" s="255">
        <v>6.2120823720413568E-2</v>
      </c>
      <c r="E680" s="259">
        <v>0.25807596734114308</v>
      </c>
    </row>
    <row r="681" spans="1:5" ht="12.75" x14ac:dyDescent="0.2">
      <c r="A681" s="1"/>
      <c r="B681" s="158" t="s">
        <v>228</v>
      </c>
      <c r="C681" s="223">
        <v>1845</v>
      </c>
      <c r="D681" s="255">
        <v>0.15765188413227377</v>
      </c>
      <c r="E681" s="259">
        <v>0.65495207667731625</v>
      </c>
    </row>
    <row r="682" spans="1:5" ht="12.75" x14ac:dyDescent="0.2">
      <c r="A682" s="1"/>
      <c r="B682" s="158" t="s">
        <v>227</v>
      </c>
      <c r="C682" s="223">
        <v>2817</v>
      </c>
      <c r="D682" s="255">
        <v>0.2407075108946424</v>
      </c>
      <c r="E682" s="204">
        <v>1</v>
      </c>
    </row>
    <row r="683" spans="1:5" ht="12.75" x14ac:dyDescent="0.2">
      <c r="A683" s="1"/>
      <c r="B683" s="181"/>
      <c r="C683" s="181"/>
      <c r="D683" s="181"/>
    </row>
    <row r="684" spans="1:5" ht="12.75" x14ac:dyDescent="0.2">
      <c r="A684" s="1"/>
      <c r="B684" s="158" t="s">
        <v>226</v>
      </c>
      <c r="C684" s="223">
        <v>625</v>
      </c>
      <c r="D684" s="255">
        <v>5.3405109800905751E-2</v>
      </c>
      <c r="E684" s="260"/>
    </row>
    <row r="685" spans="1:5" ht="12.75" x14ac:dyDescent="0.2">
      <c r="A685" s="1"/>
      <c r="B685" s="158" t="s">
        <v>225</v>
      </c>
      <c r="C685" s="223">
        <v>418</v>
      </c>
      <c r="D685" s="255">
        <v>3.5717337434845765E-2</v>
      </c>
      <c r="E685" s="260"/>
    </row>
    <row r="686" spans="1:5" ht="12.75" x14ac:dyDescent="0.2">
      <c r="A686" s="1"/>
      <c r="B686" s="156" t="s">
        <v>0</v>
      </c>
      <c r="C686" s="164">
        <v>11703</v>
      </c>
      <c r="D686" s="255">
        <v>0.99999999999999989</v>
      </c>
    </row>
    <row r="687" spans="1:5" ht="12.75" x14ac:dyDescent="0.2">
      <c r="A687" s="1"/>
      <c r="C687" s="221"/>
    </row>
    <row r="688" spans="1:5" ht="12.75" x14ac:dyDescent="0.2">
      <c r="A688" s="1"/>
      <c r="C688" s="221"/>
    </row>
    <row r="689" spans="1:18" ht="12.75" x14ac:dyDescent="0.2">
      <c r="A689" s="1"/>
      <c r="B689" s="251" t="s">
        <v>224</v>
      </c>
      <c r="C689" s="18" t="s">
        <v>148</v>
      </c>
      <c r="D689" s="18" t="s">
        <v>147</v>
      </c>
    </row>
    <row r="690" spans="1:18" ht="12.75" x14ac:dyDescent="0.2">
      <c r="A690" s="1"/>
      <c r="B690" s="261" t="s">
        <v>223</v>
      </c>
      <c r="C690" s="262">
        <v>74</v>
      </c>
      <c r="D690" s="255">
        <v>6.5394132202191589E-3</v>
      </c>
      <c r="E690" s="195"/>
      <c r="I690" s="263"/>
      <c r="J690" s="263"/>
      <c r="K690" s="263"/>
      <c r="L690" s="263"/>
      <c r="M690" s="263"/>
      <c r="N690" s="263"/>
      <c r="O690" s="263"/>
      <c r="P690" s="263"/>
      <c r="Q690" s="263"/>
      <c r="R690" s="263"/>
    </row>
    <row r="691" spans="1:18" ht="12.75" x14ac:dyDescent="0.2">
      <c r="A691" s="1"/>
      <c r="B691" s="158" t="s">
        <v>222</v>
      </c>
      <c r="C691" s="262">
        <v>930</v>
      </c>
      <c r="D691" s="255">
        <v>8.2184517497348883E-2</v>
      </c>
      <c r="E691" s="195"/>
      <c r="I691" s="263"/>
    </row>
    <row r="692" spans="1:18" ht="12.75" x14ac:dyDescent="0.2">
      <c r="A692" s="1"/>
      <c r="B692" s="158" t="s">
        <v>221</v>
      </c>
      <c r="C692" s="262">
        <v>2693</v>
      </c>
      <c r="D692" s="255">
        <v>0.23798161894662426</v>
      </c>
      <c r="E692" s="195"/>
    </row>
    <row r="693" spans="1:18" ht="12.75" x14ac:dyDescent="0.2">
      <c r="A693" s="1"/>
      <c r="B693" s="158" t="s">
        <v>220</v>
      </c>
      <c r="C693" s="262">
        <v>1732</v>
      </c>
      <c r="D693" s="255">
        <v>0.15305761753269706</v>
      </c>
      <c r="E693" s="195"/>
    </row>
    <row r="694" spans="1:18" ht="12.75" x14ac:dyDescent="0.2">
      <c r="A694" s="1"/>
      <c r="B694" s="158" t="s">
        <v>219</v>
      </c>
      <c r="C694" s="262">
        <v>1594</v>
      </c>
      <c r="D694" s="255">
        <v>0.14086249558147756</v>
      </c>
      <c r="E694" s="195"/>
    </row>
    <row r="695" spans="1:18" ht="12.75" x14ac:dyDescent="0.2">
      <c r="A695" s="1"/>
      <c r="B695" s="158" t="s">
        <v>218</v>
      </c>
      <c r="C695" s="262">
        <v>1592</v>
      </c>
      <c r="D695" s="255">
        <v>0.14068575468363378</v>
      </c>
      <c r="E695" s="195"/>
    </row>
    <row r="696" spans="1:18" ht="12.75" x14ac:dyDescent="0.2">
      <c r="A696" s="1"/>
      <c r="B696" s="158" t="s">
        <v>217</v>
      </c>
      <c r="C696" s="262">
        <v>464</v>
      </c>
      <c r="D696" s="255">
        <v>4.1003888299752565E-2</v>
      </c>
      <c r="E696" s="195"/>
    </row>
    <row r="697" spans="1:18" ht="12.75" x14ac:dyDescent="0.2">
      <c r="A697" s="1"/>
      <c r="B697" s="158" t="s">
        <v>216</v>
      </c>
      <c r="C697" s="262">
        <v>297</v>
      </c>
      <c r="D697" s="255">
        <v>2.6246023329798515E-2</v>
      </c>
      <c r="E697" s="195"/>
    </row>
    <row r="698" spans="1:18" ht="12.75" x14ac:dyDescent="0.2">
      <c r="A698" s="1"/>
      <c r="B698" s="158" t="s">
        <v>215</v>
      </c>
      <c r="C698" s="262">
        <v>362</v>
      </c>
      <c r="D698" s="255">
        <v>3.1990102509720751E-2</v>
      </c>
      <c r="E698" s="195"/>
    </row>
    <row r="699" spans="1:18" ht="12.75" x14ac:dyDescent="0.2">
      <c r="A699" s="1"/>
      <c r="B699" s="158" t="s">
        <v>214</v>
      </c>
      <c r="C699" s="262">
        <v>170</v>
      </c>
      <c r="D699" s="255">
        <v>1.5022976316719689E-2</v>
      </c>
      <c r="E699" s="195"/>
    </row>
    <row r="700" spans="1:18" ht="12.75" x14ac:dyDescent="0.2">
      <c r="A700" s="1"/>
      <c r="B700" s="156" t="s">
        <v>213</v>
      </c>
      <c r="C700" s="262">
        <v>577</v>
      </c>
      <c r="D700" s="255">
        <v>5.0989749027925059E-2</v>
      </c>
      <c r="E700" s="195"/>
    </row>
    <row r="701" spans="1:18" ht="12.75" x14ac:dyDescent="0.2">
      <c r="A701" s="1"/>
      <c r="B701" s="156" t="s">
        <v>151</v>
      </c>
      <c r="C701" s="262">
        <v>831</v>
      </c>
      <c r="D701" s="255">
        <v>7.3435843054082711E-2</v>
      </c>
      <c r="E701" s="195"/>
    </row>
    <row r="702" spans="1:18" ht="12.75" x14ac:dyDescent="0.2">
      <c r="A702" s="1"/>
      <c r="B702" s="156" t="s">
        <v>212</v>
      </c>
      <c r="C702" s="262">
        <v>387</v>
      </c>
      <c r="D702" s="255">
        <v>3.419936373276776E-2</v>
      </c>
      <c r="E702" s="195"/>
    </row>
    <row r="703" spans="1:18" ht="12.75" x14ac:dyDescent="0.2">
      <c r="A703" s="1"/>
      <c r="B703" s="156" t="s">
        <v>211</v>
      </c>
      <c r="C703" s="223">
        <v>11316</v>
      </c>
      <c r="D703" s="204">
        <v>1.0341993637327678</v>
      </c>
    </row>
    <row r="704" spans="1:18" ht="12.75" x14ac:dyDescent="0.2">
      <c r="A704" s="1"/>
      <c r="B704" s="156" t="s">
        <v>210</v>
      </c>
      <c r="C704" s="1">
        <v>52983</v>
      </c>
      <c r="D704" s="204"/>
    </row>
    <row r="705" spans="1:12" ht="12.75" x14ac:dyDescent="0.2">
      <c r="A705" s="1"/>
      <c r="B705" s="223" t="s">
        <v>22</v>
      </c>
      <c r="C705" s="225">
        <v>4.6821314952279955</v>
      </c>
      <c r="D705" s="223"/>
      <c r="G705" s="264"/>
      <c r="I705" s="221"/>
    </row>
    <row r="706" spans="1:12" ht="12.75" x14ac:dyDescent="0.2">
      <c r="A706" s="1"/>
      <c r="B706" s="223" t="s">
        <v>23</v>
      </c>
      <c r="C706" s="225">
        <v>17.829411050668543</v>
      </c>
      <c r="D706" s="223"/>
      <c r="G706" s="167" t="s">
        <v>598</v>
      </c>
      <c r="H706" s="223">
        <v>2145</v>
      </c>
      <c r="I706" s="255">
        <v>0.18328633683670853</v>
      </c>
    </row>
    <row r="707" spans="1:12" ht="12.75" x14ac:dyDescent="0.2">
      <c r="A707" s="1"/>
      <c r="B707" s="156" t="s">
        <v>24</v>
      </c>
      <c r="C707" s="225">
        <v>3.8079688852908529</v>
      </c>
      <c r="G707" s="167" t="s">
        <v>599</v>
      </c>
      <c r="H707" s="223">
        <v>9275</v>
      </c>
      <c r="I707" s="255">
        <v>0.79253182944544132</v>
      </c>
    </row>
    <row r="708" spans="1:12" ht="12.75" x14ac:dyDescent="0.2">
      <c r="A708" s="1"/>
      <c r="B708" s="223" t="s">
        <v>25</v>
      </c>
      <c r="C708" s="265">
        <v>0.32850849119364778</v>
      </c>
    </row>
    <row r="709" spans="1:12" ht="12.75" x14ac:dyDescent="0.2">
      <c r="A709" s="1"/>
      <c r="B709" s="223" t="s">
        <v>26</v>
      </c>
      <c r="C709" s="259">
        <v>7.0162166852524743E-2</v>
      </c>
    </row>
    <row r="710" spans="1:12" ht="12.75" x14ac:dyDescent="0.2">
      <c r="A710" s="1"/>
      <c r="B710" s="170"/>
      <c r="C710" s="170"/>
    </row>
    <row r="711" spans="1:12" ht="12.75" x14ac:dyDescent="0.2">
      <c r="A711" s="1"/>
      <c r="C711" s="221"/>
    </row>
    <row r="712" spans="1:12" ht="25.5" x14ac:dyDescent="0.2">
      <c r="A712" s="1"/>
      <c r="B712" s="297" t="s">
        <v>209</v>
      </c>
      <c r="C712" s="18" t="s">
        <v>148</v>
      </c>
      <c r="D712" s="256" t="s">
        <v>147</v>
      </c>
    </row>
    <row r="713" spans="1:12" ht="12.75" x14ac:dyDescent="0.2">
      <c r="A713" s="1"/>
      <c r="B713" s="167" t="s">
        <v>208</v>
      </c>
      <c r="C713" s="223">
        <v>2145</v>
      </c>
      <c r="D713" s="255">
        <v>0.18328633683670853</v>
      </c>
    </row>
    <row r="714" spans="1:12" ht="12.75" x14ac:dyDescent="0.2">
      <c r="A714" s="1"/>
      <c r="B714" s="167" t="s">
        <v>207</v>
      </c>
      <c r="C714" s="223">
        <v>9275</v>
      </c>
      <c r="D714" s="255">
        <v>0.79253182944544132</v>
      </c>
    </row>
    <row r="715" spans="1:12" ht="12.75" x14ac:dyDescent="0.2">
      <c r="A715" s="1"/>
      <c r="B715" s="156" t="s">
        <v>206</v>
      </c>
      <c r="C715" s="223">
        <v>283</v>
      </c>
      <c r="D715" s="255">
        <v>2.4181833717850123E-2</v>
      </c>
    </row>
    <row r="716" spans="1:12" ht="12.75" x14ac:dyDescent="0.2">
      <c r="A716" s="1"/>
      <c r="B716" s="156" t="s">
        <v>0</v>
      </c>
      <c r="C716" s="223">
        <v>11703</v>
      </c>
      <c r="D716" s="161">
        <v>1</v>
      </c>
    </row>
    <row r="717" spans="1:12" ht="12.75" x14ac:dyDescent="0.2">
      <c r="A717" s="1"/>
      <c r="B717" s="170"/>
      <c r="D717" s="168"/>
    </row>
    <row r="718" spans="1:12" ht="12.75" x14ac:dyDescent="0.2">
      <c r="A718" s="1"/>
      <c r="B718" s="170"/>
      <c r="D718" s="168"/>
    </row>
    <row r="719" spans="1:12" ht="12.75" x14ac:dyDescent="0.2">
      <c r="A719" s="1"/>
      <c r="B719" s="170"/>
      <c r="D719" s="168"/>
    </row>
    <row r="720" spans="1:12" ht="12.75" x14ac:dyDescent="0.2">
      <c r="A720" s="1"/>
      <c r="C720" s="221"/>
      <c r="D720" s="235"/>
      <c r="E720" s="186" t="s">
        <v>168</v>
      </c>
      <c r="F720" s="186"/>
      <c r="H720" s="187" t="s">
        <v>11</v>
      </c>
      <c r="I720" s="188"/>
      <c r="J720" s="188"/>
      <c r="K720" s="189"/>
      <c r="L720" s="1" t="s">
        <v>181</v>
      </c>
    </row>
    <row r="721" spans="1:11" ht="12.75" x14ac:dyDescent="0.2">
      <c r="A721" s="1"/>
      <c r="B721" s="251" t="s">
        <v>205</v>
      </c>
      <c r="C721" s="18" t="s">
        <v>204</v>
      </c>
      <c r="D721" s="18" t="s">
        <v>147</v>
      </c>
      <c r="E721" s="18" t="s">
        <v>148</v>
      </c>
      <c r="F721" s="18" t="s">
        <v>147</v>
      </c>
      <c r="H721" s="266" t="s">
        <v>148</v>
      </c>
      <c r="I721" s="266" t="s">
        <v>147</v>
      </c>
      <c r="J721" s="187"/>
      <c r="K721" s="189"/>
    </row>
    <row r="722" spans="1:11" ht="12.75" x14ac:dyDescent="0.2">
      <c r="A722" s="1"/>
      <c r="B722" s="158" t="s">
        <v>179</v>
      </c>
      <c r="C722" s="164">
        <v>4860</v>
      </c>
      <c r="D722" s="255">
        <v>0.41527813381184314</v>
      </c>
      <c r="E722" s="223">
        <v>4565</v>
      </c>
      <c r="F722" s="255">
        <v>0.41530203784570596</v>
      </c>
      <c r="H722" s="267">
        <v>295</v>
      </c>
      <c r="I722" s="268">
        <v>0.41490857946554149</v>
      </c>
      <c r="J722" s="267">
        <v>1000</v>
      </c>
      <c r="K722" s="267">
        <v>1</v>
      </c>
    </row>
    <row r="723" spans="1:11" ht="12.75" x14ac:dyDescent="0.2">
      <c r="A723" s="1"/>
      <c r="B723" s="158" t="s">
        <v>178</v>
      </c>
      <c r="C723" s="164">
        <v>2695</v>
      </c>
      <c r="D723" s="255">
        <v>0.2302828334615056</v>
      </c>
      <c r="E723" s="223">
        <v>2585</v>
      </c>
      <c r="F723" s="255">
        <v>0.23517103347889373</v>
      </c>
      <c r="H723" s="267">
        <v>110</v>
      </c>
      <c r="I723" s="268">
        <v>0.15471167369901548</v>
      </c>
      <c r="J723" s="267">
        <v>2000</v>
      </c>
      <c r="K723" s="267">
        <v>2</v>
      </c>
    </row>
    <row r="724" spans="1:11" ht="12.75" x14ac:dyDescent="0.2">
      <c r="A724" s="1"/>
      <c r="B724" s="158" t="s">
        <v>177</v>
      </c>
      <c r="C724" s="164">
        <v>769</v>
      </c>
      <c r="D724" s="255">
        <v>6.5709647099034429E-2</v>
      </c>
      <c r="E724" s="223">
        <v>745</v>
      </c>
      <c r="F724" s="255">
        <v>6.7776564774381362E-2</v>
      </c>
      <c r="H724" s="267">
        <v>24</v>
      </c>
      <c r="I724" s="268">
        <v>3.3755274261603373E-2</v>
      </c>
      <c r="J724" s="267">
        <v>3000</v>
      </c>
      <c r="K724" s="267">
        <v>3</v>
      </c>
    </row>
    <row r="725" spans="1:11" ht="12.75" x14ac:dyDescent="0.2">
      <c r="A725" s="1"/>
      <c r="B725" s="158" t="s">
        <v>176</v>
      </c>
      <c r="C725" s="164">
        <v>919</v>
      </c>
      <c r="D725" s="255">
        <v>7.8526873451251811E-2</v>
      </c>
      <c r="E725" s="223">
        <v>840</v>
      </c>
      <c r="F725" s="255">
        <v>7.6419213973799124E-2</v>
      </c>
      <c r="H725" s="267">
        <v>79</v>
      </c>
      <c r="I725" s="268">
        <v>0.1111111111111111</v>
      </c>
      <c r="J725" s="267">
        <v>4000</v>
      </c>
      <c r="K725" s="267">
        <v>4</v>
      </c>
    </row>
    <row r="726" spans="1:11" ht="12.75" x14ac:dyDescent="0.2">
      <c r="A726" s="1"/>
      <c r="B726" s="158" t="s">
        <v>175</v>
      </c>
      <c r="C726" s="164">
        <v>260</v>
      </c>
      <c r="D726" s="255">
        <v>2.2216525677176791E-2</v>
      </c>
      <c r="E726" s="223">
        <v>247</v>
      </c>
      <c r="F726" s="255">
        <v>2.2470887918486171E-2</v>
      </c>
      <c r="H726" s="267">
        <v>13</v>
      </c>
      <c r="I726" s="268">
        <v>1.8284106891701828E-2</v>
      </c>
      <c r="J726" s="267">
        <v>5000</v>
      </c>
      <c r="K726" s="267">
        <v>5</v>
      </c>
    </row>
    <row r="727" spans="1:11" ht="12.75" x14ac:dyDescent="0.2">
      <c r="A727" s="1"/>
      <c r="B727" s="158" t="s">
        <v>174</v>
      </c>
      <c r="C727" s="164">
        <v>135</v>
      </c>
      <c r="D727" s="255">
        <v>1.1535503716995642E-2</v>
      </c>
      <c r="E727" s="223">
        <v>135</v>
      </c>
      <c r="F727" s="255">
        <v>1.2281659388646287E-2</v>
      </c>
      <c r="H727" s="267">
        <v>0</v>
      </c>
      <c r="I727" s="268">
        <v>0</v>
      </c>
      <c r="J727" s="267">
        <v>6000</v>
      </c>
      <c r="K727" s="267">
        <v>6</v>
      </c>
    </row>
    <row r="728" spans="1:11" ht="12.75" x14ac:dyDescent="0.2">
      <c r="A728" s="1"/>
      <c r="B728" s="158" t="s">
        <v>173</v>
      </c>
      <c r="C728" s="164">
        <v>168</v>
      </c>
      <c r="D728" s="255">
        <v>1.4355293514483466E-2</v>
      </c>
      <c r="E728" s="223">
        <v>166</v>
      </c>
      <c r="F728" s="255">
        <v>1.5101892285298398E-2</v>
      </c>
      <c r="H728" s="267">
        <v>2</v>
      </c>
      <c r="I728" s="268">
        <v>2.8129395218002813E-3</v>
      </c>
      <c r="J728" s="267">
        <v>7000</v>
      </c>
      <c r="K728" s="267">
        <v>7</v>
      </c>
    </row>
    <row r="729" spans="1:11" ht="12.75" x14ac:dyDescent="0.2">
      <c r="A729" s="1"/>
      <c r="B729" s="158" t="s">
        <v>172</v>
      </c>
      <c r="C729" s="164">
        <v>191</v>
      </c>
      <c r="D729" s="255">
        <v>1.6320601555156796E-2</v>
      </c>
      <c r="E729" s="223">
        <v>155</v>
      </c>
      <c r="F729" s="255">
        <v>1.4101164483260552E-2</v>
      </c>
      <c r="H729" s="267">
        <v>36</v>
      </c>
      <c r="I729" s="268">
        <v>5.0632911392405063E-2</v>
      </c>
      <c r="J729" s="267">
        <v>8000</v>
      </c>
      <c r="K729" s="267">
        <v>8</v>
      </c>
    </row>
    <row r="730" spans="1:11" ht="12.75" x14ac:dyDescent="0.2">
      <c r="A730" s="1"/>
      <c r="B730" s="158" t="s">
        <v>171</v>
      </c>
      <c r="C730" s="164">
        <v>118</v>
      </c>
      <c r="D730" s="255">
        <v>1.0082884730411006E-2</v>
      </c>
      <c r="E730" s="223">
        <v>111</v>
      </c>
      <c r="F730" s="255">
        <v>1.009825327510917E-2</v>
      </c>
      <c r="H730" s="267">
        <v>7</v>
      </c>
      <c r="I730" s="268">
        <v>9.8452883263009851E-3</v>
      </c>
      <c r="J730" s="267">
        <v>9000</v>
      </c>
      <c r="K730" s="267">
        <v>9</v>
      </c>
    </row>
    <row r="731" spans="1:11" ht="12.75" x14ac:dyDescent="0.2">
      <c r="A731" s="1"/>
      <c r="B731" s="156" t="s">
        <v>203</v>
      </c>
      <c r="C731" s="164">
        <v>134</v>
      </c>
      <c r="D731" s="255">
        <v>1.1450055541314194E-2</v>
      </c>
      <c r="E731" s="223">
        <v>133</v>
      </c>
      <c r="F731" s="255">
        <v>1.2099708879184861E-2</v>
      </c>
      <c r="H731" s="267">
        <v>1</v>
      </c>
      <c r="I731" s="268">
        <v>1.4064697609001407E-3</v>
      </c>
      <c r="J731" s="267">
        <v>10000</v>
      </c>
      <c r="K731" s="267">
        <v>10</v>
      </c>
    </row>
    <row r="732" spans="1:11" ht="12.75" x14ac:dyDescent="0.2">
      <c r="A732" s="1"/>
      <c r="B732" s="156" t="s">
        <v>169</v>
      </c>
      <c r="C732" s="164">
        <v>1454</v>
      </c>
      <c r="D732" s="255">
        <v>0.12424164744082714</v>
      </c>
      <c r="E732" s="223">
        <v>1310</v>
      </c>
      <c r="F732" s="255">
        <v>0.11917758369723436</v>
      </c>
      <c r="H732" s="267">
        <v>144</v>
      </c>
      <c r="I732" s="268">
        <v>0.20253164556962025</v>
      </c>
      <c r="J732" s="267"/>
      <c r="K732" s="267"/>
    </row>
    <row r="733" spans="1:11" ht="12.75" x14ac:dyDescent="0.2">
      <c r="A733" s="1"/>
      <c r="B733" s="156" t="s">
        <v>134</v>
      </c>
      <c r="C733" s="164">
        <v>11703</v>
      </c>
      <c r="D733" s="161">
        <v>1.0000000000000002</v>
      </c>
      <c r="E733" s="223">
        <v>10992</v>
      </c>
      <c r="F733" s="161">
        <v>1</v>
      </c>
      <c r="H733" s="267">
        <v>711</v>
      </c>
      <c r="I733" s="269">
        <v>0.99999999999999989</v>
      </c>
      <c r="J733" s="267"/>
      <c r="K733" s="267"/>
    </row>
    <row r="734" spans="1:11" ht="12.75" x14ac:dyDescent="0.2">
      <c r="A734" s="1"/>
      <c r="B734" s="156" t="s">
        <v>202</v>
      </c>
      <c r="C734" s="171">
        <v>52810064</v>
      </c>
      <c r="D734" s="161"/>
      <c r="E734" s="254">
        <v>48336019</v>
      </c>
      <c r="F734" s="168"/>
      <c r="H734" s="270">
        <v>4474045</v>
      </c>
      <c r="I734" s="271"/>
      <c r="J734" s="272"/>
      <c r="K734" s="272"/>
    </row>
    <row r="735" spans="1:11" ht="12.75" x14ac:dyDescent="0.2">
      <c r="A735" s="1"/>
      <c r="B735" s="223" t="s">
        <v>22</v>
      </c>
      <c r="C735" s="225">
        <v>4512.523626420576</v>
      </c>
      <c r="D735" s="225"/>
    </row>
    <row r="736" spans="1:11" ht="12.75" x14ac:dyDescent="0.2">
      <c r="A736" s="1"/>
    </row>
    <row r="737" spans="1:12" ht="12.75" x14ac:dyDescent="0.2">
      <c r="A737" s="1"/>
      <c r="C737" s="221"/>
      <c r="E737" s="186" t="s">
        <v>168</v>
      </c>
      <c r="F737" s="186"/>
      <c r="H737" s="187" t="s">
        <v>11</v>
      </c>
      <c r="I737" s="188"/>
      <c r="J737" s="188"/>
      <c r="K737" s="189"/>
      <c r="L737" s="1" t="s">
        <v>181</v>
      </c>
    </row>
    <row r="738" spans="1:12" ht="12.75" x14ac:dyDescent="0.2">
      <c r="A738" s="1"/>
      <c r="B738" s="251" t="s">
        <v>201</v>
      </c>
      <c r="C738" s="18" t="s">
        <v>148</v>
      </c>
      <c r="D738" s="18" t="s">
        <v>147</v>
      </c>
      <c r="E738" s="18" t="s">
        <v>148</v>
      </c>
      <c r="F738" s="18" t="s">
        <v>147</v>
      </c>
      <c r="H738" s="266" t="s">
        <v>148</v>
      </c>
      <c r="I738" s="266" t="s">
        <v>147</v>
      </c>
      <c r="J738" s="173"/>
      <c r="K738" s="172"/>
    </row>
    <row r="739" spans="1:12" ht="12.75" x14ac:dyDescent="0.2">
      <c r="A739" s="1"/>
      <c r="B739" s="158" t="s">
        <v>179</v>
      </c>
      <c r="C739" s="164">
        <v>3348</v>
      </c>
      <c r="D739" s="255">
        <v>0.28608049218149195</v>
      </c>
      <c r="E739" s="223">
        <v>3122</v>
      </c>
      <c r="F739" s="255">
        <v>0.28402474526928673</v>
      </c>
      <c r="H739" s="267">
        <v>226</v>
      </c>
      <c r="I739" s="268">
        <v>0.31786216596343181</v>
      </c>
      <c r="J739" s="267">
        <v>1000</v>
      </c>
      <c r="K739" s="267">
        <v>1</v>
      </c>
    </row>
    <row r="740" spans="1:12" ht="12.75" x14ac:dyDescent="0.2">
      <c r="A740" s="1"/>
      <c r="B740" s="158" t="s">
        <v>178</v>
      </c>
      <c r="C740" s="164">
        <v>2292</v>
      </c>
      <c r="D740" s="255">
        <v>0.19584721866188157</v>
      </c>
      <c r="E740" s="223">
        <v>2127</v>
      </c>
      <c r="F740" s="255">
        <v>0.19350436681222707</v>
      </c>
      <c r="H740" s="267">
        <v>165</v>
      </c>
      <c r="I740" s="268">
        <v>0.2320675105485232</v>
      </c>
      <c r="J740" s="267">
        <v>2000</v>
      </c>
      <c r="K740" s="267">
        <v>2</v>
      </c>
    </row>
    <row r="741" spans="1:12" ht="12.75" x14ac:dyDescent="0.2">
      <c r="A741" s="1"/>
      <c r="B741" s="158" t="s">
        <v>177</v>
      </c>
      <c r="C741" s="164">
        <v>839</v>
      </c>
      <c r="D741" s="255">
        <v>7.1691019396735875E-2</v>
      </c>
      <c r="E741" s="223">
        <v>809</v>
      </c>
      <c r="F741" s="255">
        <v>7.3598981077147019E-2</v>
      </c>
      <c r="H741" s="267">
        <v>30</v>
      </c>
      <c r="I741" s="268">
        <v>4.2194092827004218E-2</v>
      </c>
      <c r="J741" s="267">
        <v>3000</v>
      </c>
      <c r="K741" s="267">
        <v>3</v>
      </c>
    </row>
    <row r="742" spans="1:12" ht="12.75" x14ac:dyDescent="0.2">
      <c r="A742" s="1"/>
      <c r="B742" s="158" t="s">
        <v>176</v>
      </c>
      <c r="C742" s="164">
        <v>2395</v>
      </c>
      <c r="D742" s="255">
        <v>0.20464838075707084</v>
      </c>
      <c r="E742" s="223">
        <v>2310</v>
      </c>
      <c r="F742" s="255">
        <v>0.2101528384279476</v>
      </c>
      <c r="H742" s="267">
        <v>85</v>
      </c>
      <c r="I742" s="268">
        <v>0.11954992967651196</v>
      </c>
      <c r="J742" s="267">
        <v>4000</v>
      </c>
      <c r="K742" s="267">
        <v>4</v>
      </c>
    </row>
    <row r="743" spans="1:12" ht="12.75" x14ac:dyDescent="0.2">
      <c r="A743" s="1"/>
      <c r="B743" s="158" t="s">
        <v>175</v>
      </c>
      <c r="C743" s="164">
        <v>154</v>
      </c>
      <c r="D743" s="255">
        <v>1.3159019054943178E-2</v>
      </c>
      <c r="E743" s="223">
        <v>151</v>
      </c>
      <c r="F743" s="255">
        <v>1.37372634643377E-2</v>
      </c>
      <c r="H743" s="267">
        <v>3</v>
      </c>
      <c r="I743" s="268">
        <v>4.2194092827004216E-3</v>
      </c>
      <c r="J743" s="267">
        <v>5000</v>
      </c>
      <c r="K743" s="267">
        <v>5</v>
      </c>
    </row>
    <row r="744" spans="1:12" ht="12.75" x14ac:dyDescent="0.2">
      <c r="A744" s="1"/>
      <c r="B744" s="158" t="s">
        <v>174</v>
      </c>
      <c r="C744" s="164">
        <v>84</v>
      </c>
      <c r="D744" s="255">
        <v>7.1776467572417331E-3</v>
      </c>
      <c r="E744" s="223">
        <v>84</v>
      </c>
      <c r="F744" s="255">
        <v>7.6419213973799123E-3</v>
      </c>
      <c r="H744" s="267">
        <v>0</v>
      </c>
      <c r="I744" s="268">
        <v>0</v>
      </c>
      <c r="J744" s="267">
        <v>6000</v>
      </c>
      <c r="K744" s="267">
        <v>6</v>
      </c>
    </row>
    <row r="745" spans="1:12" ht="12.75" x14ac:dyDescent="0.2">
      <c r="A745" s="1"/>
      <c r="B745" s="158" t="s">
        <v>173</v>
      </c>
      <c r="C745" s="164">
        <v>34</v>
      </c>
      <c r="D745" s="255">
        <v>2.9052379731692728E-3</v>
      </c>
      <c r="E745" s="223">
        <v>24</v>
      </c>
      <c r="F745" s="255">
        <v>2.1834061135371178E-3</v>
      </c>
      <c r="H745" s="267">
        <v>10</v>
      </c>
      <c r="I745" s="268">
        <v>1.4064697609001406E-2</v>
      </c>
      <c r="J745" s="267">
        <v>7000</v>
      </c>
      <c r="K745" s="267">
        <v>7</v>
      </c>
    </row>
    <row r="746" spans="1:12" ht="12.75" x14ac:dyDescent="0.2">
      <c r="A746" s="1"/>
      <c r="B746" s="158" t="s">
        <v>172</v>
      </c>
      <c r="C746" s="164">
        <v>265</v>
      </c>
      <c r="D746" s="255">
        <v>2.264376655558404E-2</v>
      </c>
      <c r="E746" s="223">
        <v>219</v>
      </c>
      <c r="F746" s="255">
        <v>1.9923580786026202E-2</v>
      </c>
      <c r="H746" s="267">
        <v>46</v>
      </c>
      <c r="I746" s="268">
        <v>6.4697609001406475E-2</v>
      </c>
      <c r="J746" s="267">
        <v>8000</v>
      </c>
      <c r="K746" s="267">
        <v>8</v>
      </c>
    </row>
    <row r="747" spans="1:12" ht="12.75" x14ac:dyDescent="0.2">
      <c r="A747" s="1"/>
      <c r="B747" s="158" t="s">
        <v>171</v>
      </c>
      <c r="C747" s="164">
        <v>66</v>
      </c>
      <c r="D747" s="255">
        <v>5.6395795949756473E-3</v>
      </c>
      <c r="E747" s="223">
        <v>56</v>
      </c>
      <c r="F747" s="255">
        <v>5.0946142649199418E-3</v>
      </c>
      <c r="H747" s="267">
        <v>10</v>
      </c>
      <c r="I747" s="268">
        <v>1.4064697609001406E-2</v>
      </c>
      <c r="J747" s="267">
        <v>9000</v>
      </c>
      <c r="K747" s="267">
        <v>9</v>
      </c>
    </row>
    <row r="748" spans="1:12" ht="12.75" x14ac:dyDescent="0.2">
      <c r="A748" s="1"/>
      <c r="B748" s="156" t="s">
        <v>170</v>
      </c>
      <c r="C748" s="164">
        <v>156</v>
      </c>
      <c r="D748" s="255">
        <v>1.3329915406306075E-2</v>
      </c>
      <c r="E748" s="223">
        <v>146</v>
      </c>
      <c r="F748" s="255">
        <v>1.3282387190684133E-2</v>
      </c>
      <c r="H748" s="267">
        <v>10</v>
      </c>
      <c r="I748" s="268">
        <v>1.4064697609001406E-2</v>
      </c>
      <c r="J748" s="267">
        <v>10000</v>
      </c>
      <c r="K748" s="267">
        <v>10</v>
      </c>
    </row>
    <row r="749" spans="1:12" ht="12.75" x14ac:dyDescent="0.2">
      <c r="A749" s="1"/>
      <c r="B749" s="156" t="s">
        <v>169</v>
      </c>
      <c r="C749" s="164">
        <v>2070</v>
      </c>
      <c r="D749" s="255">
        <v>0.17687772366059984</v>
      </c>
      <c r="E749" s="223">
        <v>1944</v>
      </c>
      <c r="F749" s="255">
        <v>0.17685589519650655</v>
      </c>
      <c r="H749" s="267">
        <v>126</v>
      </c>
      <c r="I749" s="268">
        <v>0.17721518987341772</v>
      </c>
      <c r="J749" s="267"/>
      <c r="K749" s="267"/>
    </row>
    <row r="750" spans="1:12" ht="12.75" x14ac:dyDescent="0.2">
      <c r="A750" s="1"/>
      <c r="B750" s="156" t="s">
        <v>134</v>
      </c>
      <c r="C750" s="164">
        <v>11703</v>
      </c>
      <c r="D750" s="161">
        <v>1</v>
      </c>
      <c r="E750" s="223">
        <v>10992</v>
      </c>
      <c r="F750" s="161">
        <v>1</v>
      </c>
      <c r="H750" s="267">
        <v>711</v>
      </c>
      <c r="I750" s="269">
        <v>1.0000000000000002</v>
      </c>
      <c r="J750" s="267"/>
      <c r="K750" s="267"/>
    </row>
    <row r="751" spans="1:12" ht="12.75" x14ac:dyDescent="0.2">
      <c r="A751" s="1"/>
      <c r="B751" s="156" t="s">
        <v>200</v>
      </c>
      <c r="C751" s="171">
        <v>83300621</v>
      </c>
      <c r="D751" s="161"/>
      <c r="E751" s="254">
        <v>77927110</v>
      </c>
      <c r="F751" s="168"/>
      <c r="H751" s="270">
        <v>5373511</v>
      </c>
      <c r="I751" s="271"/>
      <c r="J751" s="272"/>
      <c r="K751" s="272"/>
    </row>
    <row r="752" spans="1:12" ht="12.75" x14ac:dyDescent="0.2">
      <c r="A752" s="1"/>
      <c r="B752" s="223" t="s">
        <v>22</v>
      </c>
      <c r="C752" s="225">
        <v>7117.886097581817</v>
      </c>
      <c r="D752" s="204"/>
      <c r="E752" s="273"/>
    </row>
    <row r="753" spans="1:6" x14ac:dyDescent="0.25">
      <c r="A753" s="1"/>
      <c r="C753" s="221"/>
      <c r="D753"/>
    </row>
    <row r="754" spans="1:6" ht="12.75" x14ac:dyDescent="0.2">
      <c r="A754" s="1"/>
      <c r="B754" s="251" t="s">
        <v>199</v>
      </c>
      <c r="C754" s="18" t="s">
        <v>148</v>
      </c>
      <c r="D754" s="274" t="s">
        <v>147</v>
      </c>
      <c r="E754" s="275"/>
      <c r="F754" s="275"/>
    </row>
    <row r="755" spans="1:6" ht="12.75" x14ac:dyDescent="0.2">
      <c r="A755" s="1"/>
      <c r="B755" s="158" t="s">
        <v>194</v>
      </c>
      <c r="C755" s="223">
        <v>7852</v>
      </c>
      <c r="D755" s="255">
        <v>0.67093907545073916</v>
      </c>
    </row>
    <row r="756" spans="1:6" ht="12.75" x14ac:dyDescent="0.2">
      <c r="A756" s="1"/>
      <c r="B756" s="158" t="s">
        <v>193</v>
      </c>
      <c r="C756" s="223">
        <v>2067</v>
      </c>
      <c r="D756" s="255">
        <v>0.1766213791335555</v>
      </c>
    </row>
    <row r="757" spans="1:6" ht="12.75" x14ac:dyDescent="0.2">
      <c r="A757" s="1"/>
      <c r="B757" s="158" t="s">
        <v>192</v>
      </c>
      <c r="C757" s="223">
        <v>697</v>
      </c>
      <c r="D757" s="255">
        <v>5.955737844997009E-2</v>
      </c>
    </row>
    <row r="758" spans="1:6" ht="12.75" x14ac:dyDescent="0.2">
      <c r="A758" s="1"/>
      <c r="B758" s="158" t="s">
        <v>191</v>
      </c>
      <c r="C758" s="223">
        <v>332</v>
      </c>
      <c r="D758" s="255">
        <v>2.8368794326241134E-2</v>
      </c>
    </row>
    <row r="759" spans="1:6" ht="12.75" x14ac:dyDescent="0.2">
      <c r="A759" s="1"/>
      <c r="B759" s="158" t="s">
        <v>190</v>
      </c>
      <c r="C759" s="223">
        <v>194</v>
      </c>
      <c r="D759" s="255">
        <v>1.6576946082201144E-2</v>
      </c>
    </row>
    <row r="760" spans="1:6" ht="12.75" x14ac:dyDescent="0.2">
      <c r="A760" s="1"/>
      <c r="B760" s="158" t="s">
        <v>189</v>
      </c>
      <c r="C760" s="223">
        <v>179</v>
      </c>
      <c r="D760" s="255">
        <v>1.5295223446979407E-2</v>
      </c>
    </row>
    <row r="761" spans="1:6" ht="12.75" x14ac:dyDescent="0.2">
      <c r="A761" s="1"/>
      <c r="B761" s="158" t="s">
        <v>188</v>
      </c>
      <c r="C761" s="223">
        <v>32</v>
      </c>
      <c r="D761" s="255">
        <v>2.7343416218063746E-3</v>
      </c>
    </row>
    <row r="762" spans="1:6" ht="12.75" x14ac:dyDescent="0.2">
      <c r="A762" s="1"/>
      <c r="B762" s="158" t="s">
        <v>187</v>
      </c>
      <c r="C762" s="223">
        <v>52</v>
      </c>
      <c r="D762" s="255">
        <v>4.4433051354353581E-3</v>
      </c>
    </row>
    <row r="763" spans="1:6" ht="12.75" x14ac:dyDescent="0.2">
      <c r="A763" s="1"/>
      <c r="B763" s="158" t="s">
        <v>186</v>
      </c>
      <c r="C763" s="223">
        <v>25</v>
      </c>
      <c r="D763" s="255">
        <v>2.1362043920362299E-3</v>
      </c>
    </row>
    <row r="764" spans="1:6" ht="12.75" x14ac:dyDescent="0.2">
      <c r="A764" s="1"/>
      <c r="B764" s="156" t="s">
        <v>185</v>
      </c>
      <c r="C764" s="223">
        <v>138</v>
      </c>
      <c r="D764" s="255">
        <v>1.179184824403999E-2</v>
      </c>
    </row>
    <row r="765" spans="1:6" ht="12.75" x14ac:dyDescent="0.2">
      <c r="A765" s="1"/>
      <c r="B765" s="156" t="s">
        <v>184</v>
      </c>
      <c r="C765" s="223">
        <v>135</v>
      </c>
      <c r="D765" s="255">
        <v>1.1535503716995642E-2</v>
      </c>
    </row>
    <row r="766" spans="1:6" ht="12.75" x14ac:dyDescent="0.2">
      <c r="A766" s="1"/>
      <c r="B766" s="156" t="s">
        <v>134</v>
      </c>
      <c r="C766" s="223">
        <v>11703</v>
      </c>
      <c r="D766" s="154">
        <v>1.0000000000000002</v>
      </c>
    </row>
    <row r="767" spans="1:6" ht="12.75" x14ac:dyDescent="0.2">
      <c r="A767" s="1"/>
      <c r="B767" s="156" t="s">
        <v>198</v>
      </c>
      <c r="C767" s="253">
        <v>85746</v>
      </c>
      <c r="D767" s="154"/>
    </row>
    <row r="768" spans="1:6" ht="12.75" x14ac:dyDescent="0.2">
      <c r="A768" s="1"/>
      <c r="B768" s="223" t="s">
        <v>22</v>
      </c>
      <c r="C768" s="225">
        <v>7.3268392719815436</v>
      </c>
      <c r="D768" s="204"/>
      <c r="F768" s="276"/>
    </row>
    <row r="769" spans="1:13" ht="12.75" x14ac:dyDescent="0.2">
      <c r="A769" s="1"/>
      <c r="B769" s="223" t="s">
        <v>23</v>
      </c>
      <c r="C769" s="225">
        <v>11.560308309808326</v>
      </c>
      <c r="D769" s="204"/>
      <c r="G769" s="277"/>
    </row>
    <row r="770" spans="1:13" ht="12.75" x14ac:dyDescent="0.2">
      <c r="A770" s="1"/>
      <c r="B770" s="156" t="s">
        <v>24</v>
      </c>
      <c r="C770" s="155">
        <v>1.5778029080037184</v>
      </c>
      <c r="D770" s="154"/>
    </row>
    <row r="771" spans="1:13" ht="12.75" x14ac:dyDescent="0.2">
      <c r="A771" s="1"/>
      <c r="B771" s="223" t="s">
        <v>25</v>
      </c>
      <c r="C771" s="278">
        <v>0.2094483221093397</v>
      </c>
      <c r="D771" s="223"/>
    </row>
    <row r="772" spans="1:13" ht="12.75" x14ac:dyDescent="0.2">
      <c r="A772" s="1"/>
      <c r="B772" s="223" t="s">
        <v>26</v>
      </c>
      <c r="C772" s="279">
        <v>2.8586449672819751E-2</v>
      </c>
      <c r="D772" s="223"/>
      <c r="G772" s="280"/>
    </row>
    <row r="773" spans="1:13" ht="12.75" x14ac:dyDescent="0.2">
      <c r="A773" s="1"/>
      <c r="C773" s="218"/>
      <c r="G773" s="280"/>
    </row>
    <row r="774" spans="1:13" x14ac:dyDescent="0.25">
      <c r="A774" s="1"/>
      <c r="B774" s="190" t="s">
        <v>197</v>
      </c>
      <c r="C774" s="190"/>
      <c r="D774" s="190"/>
      <c r="G774" s="191" t="s">
        <v>196</v>
      </c>
      <c r="H774" s="191"/>
      <c r="I774" s="191"/>
      <c r="K774" s="63" t="s">
        <v>81</v>
      </c>
      <c r="L774" s="63" t="s">
        <v>82</v>
      </c>
      <c r="M774" s="236" t="s">
        <v>83</v>
      </c>
    </row>
    <row r="775" spans="1:13" x14ac:dyDescent="0.25">
      <c r="A775" s="1"/>
      <c r="B775" s="236" t="s">
        <v>195</v>
      </c>
      <c r="C775" s="18" t="s">
        <v>148</v>
      </c>
      <c r="D775" s="18" t="s">
        <v>147</v>
      </c>
      <c r="E775" s="275"/>
      <c r="F775" s="275"/>
      <c r="G775" s="251" t="s">
        <v>195</v>
      </c>
      <c r="H775" s="18" t="s">
        <v>148</v>
      </c>
      <c r="I775" s="18" t="s">
        <v>147</v>
      </c>
      <c r="K775" s="49" t="s">
        <v>1</v>
      </c>
      <c r="L775" s="49">
        <v>1</v>
      </c>
      <c r="M775" s="223">
        <v>30</v>
      </c>
    </row>
    <row r="776" spans="1:13" x14ac:dyDescent="0.25">
      <c r="A776" s="1"/>
      <c r="B776" s="223" t="s">
        <v>194</v>
      </c>
      <c r="C776" s="223">
        <v>1991</v>
      </c>
      <c r="D776" s="259">
        <v>0.17012731778176535</v>
      </c>
      <c r="G776" s="158" t="s">
        <v>194</v>
      </c>
      <c r="H776" s="223">
        <v>1991</v>
      </c>
      <c r="I776" s="255">
        <v>0.25224882807550997</v>
      </c>
      <c r="K776" s="49" t="s">
        <v>2</v>
      </c>
      <c r="L776" s="49">
        <v>2</v>
      </c>
      <c r="M776" s="223">
        <v>276</v>
      </c>
    </row>
    <row r="777" spans="1:13" x14ac:dyDescent="0.25">
      <c r="A777" s="1"/>
      <c r="B777" s="223" t="s">
        <v>193</v>
      </c>
      <c r="C777" s="223">
        <v>844</v>
      </c>
      <c r="D777" s="259">
        <v>7.211826027514312E-2</v>
      </c>
      <c r="G777" s="158" t="s">
        <v>193</v>
      </c>
      <c r="H777" s="223">
        <v>844</v>
      </c>
      <c r="I777" s="255">
        <v>0.1069301913087546</v>
      </c>
      <c r="K777" s="49" t="s">
        <v>20</v>
      </c>
      <c r="L777" s="49">
        <v>3</v>
      </c>
      <c r="M777" s="223">
        <v>80</v>
      </c>
    </row>
    <row r="778" spans="1:13" x14ac:dyDescent="0.25">
      <c r="A778" s="1"/>
      <c r="B778" s="223" t="s">
        <v>192</v>
      </c>
      <c r="C778" s="223">
        <v>555</v>
      </c>
      <c r="D778" s="259">
        <v>4.7423737503204305E-2</v>
      </c>
      <c r="G778" s="158" t="s">
        <v>192</v>
      </c>
      <c r="H778" s="223">
        <v>555</v>
      </c>
      <c r="I778" s="255">
        <v>7.0315469403268716E-2</v>
      </c>
      <c r="K778" s="49" t="s">
        <v>3</v>
      </c>
      <c r="L778" s="49">
        <v>4</v>
      </c>
      <c r="M778" s="223">
        <v>244</v>
      </c>
    </row>
    <row r="779" spans="1:13" x14ac:dyDescent="0.25">
      <c r="A779" s="1"/>
      <c r="B779" s="223" t="s">
        <v>191</v>
      </c>
      <c r="C779" s="223">
        <v>843</v>
      </c>
      <c r="D779" s="259">
        <v>7.2032812099461677E-2</v>
      </c>
      <c r="G779" s="158" t="s">
        <v>191</v>
      </c>
      <c r="H779" s="223">
        <v>843</v>
      </c>
      <c r="I779" s="255">
        <v>0.10680349676928924</v>
      </c>
      <c r="K779" s="49" t="s">
        <v>4</v>
      </c>
      <c r="L779" s="49">
        <v>5</v>
      </c>
      <c r="M779" s="223">
        <v>36</v>
      </c>
    </row>
    <row r="780" spans="1:13" x14ac:dyDescent="0.25">
      <c r="A780" s="1"/>
      <c r="B780" s="223" t="s">
        <v>190</v>
      </c>
      <c r="C780" s="223">
        <v>371</v>
      </c>
      <c r="D780" s="259">
        <v>3.1701273177817652E-2</v>
      </c>
      <c r="G780" s="158" t="s">
        <v>190</v>
      </c>
      <c r="H780" s="223">
        <v>371</v>
      </c>
      <c r="I780" s="255">
        <v>4.7003674141644497E-2</v>
      </c>
      <c r="K780" s="49" t="s">
        <v>5</v>
      </c>
      <c r="L780" s="49">
        <v>6</v>
      </c>
      <c r="M780" s="223">
        <v>6</v>
      </c>
    </row>
    <row r="781" spans="1:13" x14ac:dyDescent="0.25">
      <c r="A781" s="1"/>
      <c r="B781" s="223" t="s">
        <v>189</v>
      </c>
      <c r="C781" s="223">
        <v>446</v>
      </c>
      <c r="D781" s="259">
        <v>3.8109886353926342E-2</v>
      </c>
      <c r="G781" s="158" t="s">
        <v>189</v>
      </c>
      <c r="H781" s="223">
        <v>446</v>
      </c>
      <c r="I781" s="255">
        <v>5.6505764601545674E-2</v>
      </c>
      <c r="K781" s="49" t="s">
        <v>6</v>
      </c>
      <c r="L781" s="49">
        <v>7</v>
      </c>
      <c r="M781" s="223">
        <v>134</v>
      </c>
    </row>
    <row r="782" spans="1:13" x14ac:dyDescent="0.25">
      <c r="A782" s="1"/>
      <c r="B782" s="223" t="s">
        <v>188</v>
      </c>
      <c r="C782" s="223">
        <v>287</v>
      </c>
      <c r="D782" s="259">
        <v>2.4523626420575921E-2</v>
      </c>
      <c r="G782" s="158" t="s">
        <v>188</v>
      </c>
      <c r="H782" s="223">
        <v>287</v>
      </c>
      <c r="I782" s="255">
        <v>3.6361332826555175E-2</v>
      </c>
      <c r="K782" s="49" t="s">
        <v>7</v>
      </c>
      <c r="L782" s="49">
        <v>8</v>
      </c>
      <c r="M782" s="223">
        <v>209</v>
      </c>
    </row>
    <row r="783" spans="1:13" x14ac:dyDescent="0.25">
      <c r="A783" s="1"/>
      <c r="B783" s="223" t="s">
        <v>187</v>
      </c>
      <c r="C783" s="223">
        <v>308</v>
      </c>
      <c r="D783" s="259">
        <v>2.6318038109886355E-2</v>
      </c>
      <c r="G783" s="158" t="s">
        <v>187</v>
      </c>
      <c r="H783" s="223">
        <v>308</v>
      </c>
      <c r="I783" s="255">
        <v>3.9021918155327504E-2</v>
      </c>
      <c r="K783" s="49" t="s">
        <v>8</v>
      </c>
      <c r="L783" s="49">
        <v>9</v>
      </c>
      <c r="M783" s="223">
        <v>107</v>
      </c>
    </row>
    <row r="784" spans="1:13" x14ac:dyDescent="0.25">
      <c r="A784" s="1"/>
      <c r="B784" s="223" t="s">
        <v>186</v>
      </c>
      <c r="C784" s="223">
        <v>97</v>
      </c>
      <c r="D784" s="259">
        <v>8.2884730411005719E-3</v>
      </c>
      <c r="G784" s="158" t="s">
        <v>186</v>
      </c>
      <c r="H784" s="223">
        <v>97</v>
      </c>
      <c r="I784" s="255">
        <v>1.2289370328138857E-2</v>
      </c>
      <c r="K784" s="49" t="s">
        <v>9</v>
      </c>
      <c r="L784" s="49">
        <v>10</v>
      </c>
      <c r="M784" s="223">
        <v>29</v>
      </c>
    </row>
    <row r="785" spans="1:13" x14ac:dyDescent="0.25">
      <c r="A785" s="1"/>
      <c r="B785" s="223" t="s">
        <v>185</v>
      </c>
      <c r="C785" s="223">
        <v>732</v>
      </c>
      <c r="D785" s="259">
        <v>6.2548064598820813E-2</v>
      </c>
      <c r="G785" s="156" t="s">
        <v>185</v>
      </c>
      <c r="H785" s="223">
        <v>732</v>
      </c>
      <c r="I785" s="255">
        <v>9.2740402888635498E-2</v>
      </c>
      <c r="K785" s="49" t="s">
        <v>10</v>
      </c>
      <c r="L785" s="49">
        <v>11</v>
      </c>
      <c r="M785" s="223">
        <v>26</v>
      </c>
    </row>
    <row r="786" spans="1:13" x14ac:dyDescent="0.25">
      <c r="A786" s="1"/>
      <c r="B786" s="223" t="s">
        <v>184</v>
      </c>
      <c r="C786" s="223">
        <v>3324</v>
      </c>
      <c r="D786" s="259">
        <v>0.28402973596513714</v>
      </c>
      <c r="G786" s="156" t="s">
        <v>184</v>
      </c>
      <c r="H786" s="223">
        <v>1419</v>
      </c>
      <c r="I786" s="255">
        <v>0.17977955150133029</v>
      </c>
      <c r="K786" s="49" t="s">
        <v>11</v>
      </c>
      <c r="L786" s="49">
        <v>12</v>
      </c>
      <c r="M786" s="223">
        <v>80</v>
      </c>
    </row>
    <row r="787" spans="1:13" x14ac:dyDescent="0.25">
      <c r="A787" s="1"/>
      <c r="B787" s="223" t="s">
        <v>183</v>
      </c>
      <c r="C787" s="223">
        <v>1905</v>
      </c>
      <c r="D787" s="259">
        <v>0.16277877467316074</v>
      </c>
      <c r="G787" s="156" t="s">
        <v>183</v>
      </c>
      <c r="H787" s="223">
        <v>0</v>
      </c>
      <c r="I787" s="255">
        <v>0</v>
      </c>
      <c r="K787" s="49" t="s">
        <v>12</v>
      </c>
      <c r="L787" s="49">
        <v>13</v>
      </c>
      <c r="M787" s="223">
        <v>110</v>
      </c>
    </row>
    <row r="788" spans="1:13" x14ac:dyDescent="0.25">
      <c r="A788" s="1"/>
      <c r="B788" s="223" t="s">
        <v>134</v>
      </c>
      <c r="C788" s="223">
        <v>11703</v>
      </c>
      <c r="D788" s="259">
        <v>1</v>
      </c>
      <c r="G788" s="156" t="s">
        <v>134</v>
      </c>
      <c r="H788" s="223">
        <v>7893</v>
      </c>
      <c r="I788" s="154">
        <v>1</v>
      </c>
      <c r="K788" s="49" t="s">
        <v>21</v>
      </c>
      <c r="L788" s="49">
        <v>14</v>
      </c>
      <c r="M788" s="223">
        <v>213</v>
      </c>
    </row>
    <row r="789" spans="1:13" x14ac:dyDescent="0.25">
      <c r="A789" s="1"/>
      <c r="B789" s="223" t="s">
        <v>182</v>
      </c>
      <c r="C789" s="253">
        <v>2387032</v>
      </c>
      <c r="D789" s="223"/>
      <c r="G789" s="156" t="s">
        <v>182</v>
      </c>
      <c r="H789" s="253">
        <v>1379437</v>
      </c>
      <c r="I789" s="154"/>
      <c r="K789" s="49" t="s">
        <v>13</v>
      </c>
      <c r="L789" s="49">
        <v>15</v>
      </c>
      <c r="M789" s="223">
        <v>157</v>
      </c>
    </row>
    <row r="790" spans="1:13" x14ac:dyDescent="0.25">
      <c r="A790" s="1"/>
      <c r="B790" s="223" t="s">
        <v>22</v>
      </c>
      <c r="C790" s="225">
        <v>203.96752969324106</v>
      </c>
      <c r="D790" s="223"/>
      <c r="G790" s="223" t="s">
        <v>22</v>
      </c>
      <c r="H790" s="225">
        <v>174.76713543646269</v>
      </c>
      <c r="I790" s="204"/>
      <c r="K790" s="49" t="s">
        <v>14</v>
      </c>
      <c r="L790" s="49">
        <v>16</v>
      </c>
      <c r="M790" s="223">
        <v>77</v>
      </c>
    </row>
    <row r="791" spans="1:13" x14ac:dyDescent="0.25">
      <c r="A791" s="1"/>
      <c r="B791" s="223" t="s">
        <v>23</v>
      </c>
      <c r="C791" s="225">
        <v>3334.9852521701064</v>
      </c>
      <c r="D791" s="223"/>
      <c r="G791" s="223" t="s">
        <v>23</v>
      </c>
      <c r="H791" s="225">
        <v>1279.8526635150849</v>
      </c>
      <c r="I791" s="204"/>
      <c r="K791" s="49" t="s">
        <v>15</v>
      </c>
      <c r="L791" s="49">
        <v>17</v>
      </c>
      <c r="M791" s="223">
        <v>21</v>
      </c>
    </row>
    <row r="792" spans="1:13" x14ac:dyDescent="0.25">
      <c r="A792" s="1"/>
      <c r="B792" s="223" t="s">
        <v>24</v>
      </c>
      <c r="C792" s="225">
        <v>16.350569412620676</v>
      </c>
      <c r="D792" s="223"/>
      <c r="G792" s="156" t="s">
        <v>24</v>
      </c>
      <c r="H792" s="155">
        <v>7.3231884262380706</v>
      </c>
      <c r="I792" s="154"/>
      <c r="K792" s="49" t="s">
        <v>16</v>
      </c>
      <c r="L792" s="49">
        <v>18</v>
      </c>
      <c r="M792" s="223">
        <v>25</v>
      </c>
    </row>
    <row r="793" spans="1:13" x14ac:dyDescent="0.25">
      <c r="A793" s="1"/>
      <c r="B793" s="223" t="s">
        <v>25</v>
      </c>
      <c r="C793" s="225">
        <v>60.422875117766083</v>
      </c>
      <c r="D793" s="223"/>
      <c r="G793" s="223" t="s">
        <v>25</v>
      </c>
      <c r="H793" s="278">
        <v>28.235468392125139</v>
      </c>
      <c r="I793" s="223"/>
      <c r="K793" s="49" t="s">
        <v>17</v>
      </c>
      <c r="L793" s="49">
        <v>19</v>
      </c>
      <c r="M793" s="223">
        <v>19</v>
      </c>
    </row>
    <row r="794" spans="1:13" x14ac:dyDescent="0.25">
      <c r="A794" s="1"/>
      <c r="B794" s="223" t="s">
        <v>26</v>
      </c>
      <c r="C794" s="259">
        <v>5.1630244482411417E-3</v>
      </c>
      <c r="D794" s="223"/>
      <c r="G794" s="223" t="s">
        <v>26</v>
      </c>
      <c r="H794" s="279">
        <v>3.5772796645287138E-3</v>
      </c>
      <c r="I794" s="223"/>
      <c r="K794" s="49" t="s">
        <v>18</v>
      </c>
      <c r="L794" s="49">
        <v>20</v>
      </c>
      <c r="M794" s="223">
        <v>23</v>
      </c>
    </row>
    <row r="795" spans="1:13" x14ac:dyDescent="0.25">
      <c r="A795" s="1"/>
      <c r="C795" s="221"/>
      <c r="G795" s="280"/>
      <c r="K795" s="49" t="s">
        <v>19</v>
      </c>
      <c r="L795" s="49">
        <v>21</v>
      </c>
      <c r="M795" s="223">
        <v>3</v>
      </c>
    </row>
    <row r="796" spans="1:13" ht="12.75" x14ac:dyDescent="0.2">
      <c r="A796" s="1"/>
      <c r="C796" s="221"/>
      <c r="G796" s="280"/>
      <c r="K796" s="223" t="s">
        <v>0</v>
      </c>
      <c r="L796" s="223"/>
      <c r="M796" s="223">
        <v>1905</v>
      </c>
    </row>
    <row r="797" spans="1:13" ht="12.75" x14ac:dyDescent="0.2">
      <c r="A797" s="1"/>
      <c r="C797" s="221"/>
      <c r="G797" s="280"/>
    </row>
    <row r="798" spans="1:13" ht="12.75" x14ac:dyDescent="0.2">
      <c r="A798" s="1"/>
      <c r="C798" s="221"/>
      <c r="G798" s="280"/>
    </row>
    <row r="799" spans="1:13" ht="12.75" x14ac:dyDescent="0.2">
      <c r="A799" s="1"/>
      <c r="C799" s="221"/>
      <c r="G799" s="280"/>
    </row>
    <row r="800" spans="1:13" ht="12.75" x14ac:dyDescent="0.2">
      <c r="A800" s="1"/>
      <c r="C800" s="221"/>
      <c r="E800" s="186" t="s">
        <v>168</v>
      </c>
      <c r="F800" s="186"/>
      <c r="H800" s="187" t="s">
        <v>11</v>
      </c>
      <c r="I800" s="188"/>
      <c r="J800" s="188"/>
      <c r="K800" s="189"/>
      <c r="L800" s="1" t="s">
        <v>181</v>
      </c>
    </row>
    <row r="801" spans="1:11" ht="12.75" x14ac:dyDescent="0.2">
      <c r="A801" s="1"/>
      <c r="B801" s="251" t="s">
        <v>180</v>
      </c>
      <c r="C801" s="18" t="s">
        <v>148</v>
      </c>
      <c r="D801" s="18" t="s">
        <v>147</v>
      </c>
      <c r="E801" s="18" t="s">
        <v>148</v>
      </c>
      <c r="F801" s="18" t="s">
        <v>147</v>
      </c>
      <c r="H801" s="266" t="s">
        <v>148</v>
      </c>
      <c r="I801" s="266" t="s">
        <v>147</v>
      </c>
      <c r="J801" s="187"/>
      <c r="K801" s="189"/>
    </row>
    <row r="802" spans="1:11" ht="12.75" x14ac:dyDescent="0.2">
      <c r="A802" s="1"/>
      <c r="B802" s="158" t="s">
        <v>179</v>
      </c>
      <c r="C802" s="164">
        <v>8594</v>
      </c>
      <c r="D802" s="255">
        <v>0.73434162180637441</v>
      </c>
      <c r="E802" s="223">
        <v>8068</v>
      </c>
      <c r="F802" s="255">
        <v>0.73398835516739447</v>
      </c>
      <c r="H802" s="267">
        <v>526</v>
      </c>
      <c r="I802" s="268">
        <v>0.73980309423347401</v>
      </c>
      <c r="J802" s="267">
        <v>1000</v>
      </c>
      <c r="K802" s="267">
        <v>1</v>
      </c>
    </row>
    <row r="803" spans="1:11" ht="12.75" x14ac:dyDescent="0.2">
      <c r="A803" s="1"/>
      <c r="B803" s="158" t="s">
        <v>178</v>
      </c>
      <c r="C803" s="164">
        <v>1142</v>
      </c>
      <c r="D803" s="255">
        <v>9.7581816628214982E-2</v>
      </c>
      <c r="E803" s="223">
        <v>1092</v>
      </c>
      <c r="F803" s="255">
        <v>9.934497816593886E-2</v>
      </c>
      <c r="H803" s="267">
        <v>50</v>
      </c>
      <c r="I803" s="268">
        <v>7.0323488045007029E-2</v>
      </c>
      <c r="J803" s="267">
        <v>2000</v>
      </c>
      <c r="K803" s="267">
        <v>2</v>
      </c>
    </row>
    <row r="804" spans="1:11" ht="12.75" x14ac:dyDescent="0.2">
      <c r="A804" s="1"/>
      <c r="B804" s="158" t="s">
        <v>177</v>
      </c>
      <c r="C804" s="164">
        <v>335</v>
      </c>
      <c r="D804" s="255">
        <v>2.8625138853285482E-2</v>
      </c>
      <c r="E804" s="223">
        <v>316</v>
      </c>
      <c r="F804" s="255">
        <v>2.8748180494905386E-2</v>
      </c>
      <c r="H804" s="267">
        <v>19</v>
      </c>
      <c r="I804" s="268">
        <v>2.6722925457102673E-2</v>
      </c>
      <c r="J804" s="267">
        <v>3000</v>
      </c>
      <c r="K804" s="267">
        <v>3</v>
      </c>
    </row>
    <row r="805" spans="1:11" ht="12.75" x14ac:dyDescent="0.2">
      <c r="A805" s="1"/>
      <c r="B805" s="158" t="s">
        <v>176</v>
      </c>
      <c r="C805" s="164">
        <v>294</v>
      </c>
      <c r="D805" s="255">
        <v>2.5121763650346064E-2</v>
      </c>
      <c r="E805" s="223">
        <v>258</v>
      </c>
      <c r="F805" s="255">
        <v>2.3471615720524017E-2</v>
      </c>
      <c r="H805" s="267">
        <v>36</v>
      </c>
      <c r="I805" s="268">
        <v>5.0632911392405063E-2</v>
      </c>
      <c r="J805" s="267">
        <v>4000</v>
      </c>
      <c r="K805" s="267">
        <v>4</v>
      </c>
    </row>
    <row r="806" spans="1:11" ht="12.75" x14ac:dyDescent="0.2">
      <c r="A806" s="1"/>
      <c r="B806" s="158" t="s">
        <v>175</v>
      </c>
      <c r="C806" s="164">
        <v>269</v>
      </c>
      <c r="D806" s="255">
        <v>2.2985559258309834E-2</v>
      </c>
      <c r="E806" s="223">
        <v>257</v>
      </c>
      <c r="F806" s="255">
        <v>2.3380640465793304E-2</v>
      </c>
      <c r="H806" s="267">
        <v>12</v>
      </c>
      <c r="I806" s="268">
        <v>1.6877637130801686E-2</v>
      </c>
      <c r="J806" s="267">
        <v>5000</v>
      </c>
      <c r="K806" s="267">
        <v>5</v>
      </c>
    </row>
    <row r="807" spans="1:11" ht="12.75" x14ac:dyDescent="0.2">
      <c r="A807" s="1"/>
      <c r="B807" s="158" t="s">
        <v>174</v>
      </c>
      <c r="C807" s="164">
        <v>99</v>
      </c>
      <c r="D807" s="255">
        <v>8.459369392463471E-3</v>
      </c>
      <c r="E807" s="223">
        <v>94</v>
      </c>
      <c r="F807" s="255">
        <v>8.5516739446870448E-3</v>
      </c>
      <c r="H807" s="267">
        <v>5</v>
      </c>
      <c r="I807" s="268">
        <v>7.0323488045007029E-3</v>
      </c>
      <c r="J807" s="267">
        <v>6000</v>
      </c>
      <c r="K807" s="267">
        <v>6</v>
      </c>
    </row>
    <row r="808" spans="1:11" ht="12.75" x14ac:dyDescent="0.2">
      <c r="A808" s="1"/>
      <c r="B808" s="158" t="s">
        <v>173</v>
      </c>
      <c r="C808" s="164">
        <v>80</v>
      </c>
      <c r="D808" s="255">
        <v>6.8358540545159358E-3</v>
      </c>
      <c r="E808" s="223">
        <v>73</v>
      </c>
      <c r="F808" s="255">
        <v>6.6411935953420665E-3</v>
      </c>
      <c r="H808" s="267">
        <v>7</v>
      </c>
      <c r="I808" s="268">
        <v>9.8452883263009851E-3</v>
      </c>
      <c r="J808" s="267">
        <v>7000</v>
      </c>
      <c r="K808" s="267">
        <v>7</v>
      </c>
    </row>
    <row r="809" spans="1:11" ht="12.75" x14ac:dyDescent="0.2">
      <c r="A809" s="1"/>
      <c r="B809" s="158" t="s">
        <v>172</v>
      </c>
      <c r="C809" s="164">
        <v>122</v>
      </c>
      <c r="D809" s="255">
        <v>1.0424677433136803E-2</v>
      </c>
      <c r="E809" s="223">
        <v>116</v>
      </c>
      <c r="F809" s="255">
        <v>1.0553129548762736E-2</v>
      </c>
      <c r="H809" s="267">
        <v>6</v>
      </c>
      <c r="I809" s="268">
        <v>8.4388185654008432E-3</v>
      </c>
      <c r="J809" s="267">
        <v>8000</v>
      </c>
      <c r="K809" s="267">
        <v>8</v>
      </c>
    </row>
    <row r="810" spans="1:11" ht="12.75" x14ac:dyDescent="0.2">
      <c r="A810" s="1"/>
      <c r="B810" s="158" t="s">
        <v>171</v>
      </c>
      <c r="C810" s="164">
        <v>40</v>
      </c>
      <c r="D810" s="255">
        <v>3.4179270272579679E-3</v>
      </c>
      <c r="E810" s="223">
        <v>35</v>
      </c>
      <c r="F810" s="255">
        <v>3.1841339155749635E-3</v>
      </c>
      <c r="H810" s="267">
        <v>5</v>
      </c>
      <c r="I810" s="268">
        <v>7.0323488045007029E-3</v>
      </c>
      <c r="J810" s="267">
        <v>9000</v>
      </c>
      <c r="K810" s="267">
        <v>9</v>
      </c>
    </row>
    <row r="811" spans="1:11" ht="12.75" x14ac:dyDescent="0.2">
      <c r="A811" s="1"/>
      <c r="B811" s="156" t="s">
        <v>170</v>
      </c>
      <c r="C811" s="164">
        <v>56</v>
      </c>
      <c r="D811" s="255">
        <v>4.7850978381611554E-3</v>
      </c>
      <c r="E811" s="223">
        <v>55</v>
      </c>
      <c r="F811" s="255">
        <v>5.0036390101892286E-3</v>
      </c>
      <c r="H811" s="267">
        <v>1</v>
      </c>
      <c r="I811" s="268">
        <v>1.4064697609001407E-3</v>
      </c>
      <c r="J811" s="267">
        <v>10000</v>
      </c>
      <c r="K811" s="267">
        <v>10</v>
      </c>
    </row>
    <row r="812" spans="1:11" ht="12.75" x14ac:dyDescent="0.2">
      <c r="A812" s="1"/>
      <c r="B812" s="156" t="s">
        <v>169</v>
      </c>
      <c r="C812" s="164">
        <v>672</v>
      </c>
      <c r="D812" s="255">
        <v>5.7421174057933864E-2</v>
      </c>
      <c r="E812" s="223">
        <v>628</v>
      </c>
      <c r="F812" s="255">
        <v>5.7132459970887915E-2</v>
      </c>
      <c r="H812" s="267">
        <v>44</v>
      </c>
      <c r="I812" s="268">
        <v>6.1884669479606191E-2</v>
      </c>
      <c r="J812" s="267"/>
      <c r="K812" s="267"/>
    </row>
    <row r="813" spans="1:11" ht="12.75" x14ac:dyDescent="0.2">
      <c r="A813" s="1"/>
      <c r="B813" s="156" t="s">
        <v>134</v>
      </c>
      <c r="C813" s="164">
        <v>11703</v>
      </c>
      <c r="D813" s="161">
        <v>0.99999999999999989</v>
      </c>
      <c r="E813" s="223">
        <v>10992</v>
      </c>
      <c r="F813" s="161">
        <v>1</v>
      </c>
      <c r="H813" s="267">
        <v>711</v>
      </c>
      <c r="I813" s="269">
        <v>0.99999999999999978</v>
      </c>
      <c r="J813" s="267"/>
      <c r="K813" s="267"/>
    </row>
    <row r="814" spans="1:11" ht="12.75" x14ac:dyDescent="0.2">
      <c r="A814" s="1"/>
      <c r="B814" s="170"/>
      <c r="C814" s="169"/>
      <c r="D814" s="168"/>
      <c r="F814" s="168"/>
      <c r="H814" s="272"/>
      <c r="I814" s="271"/>
      <c r="J814" s="272"/>
      <c r="K814" s="272"/>
    </row>
    <row r="815" spans="1:11" ht="12.75" x14ac:dyDescent="0.2">
      <c r="A815" s="1"/>
      <c r="B815" s="170"/>
      <c r="C815" s="169"/>
      <c r="D815" s="168"/>
      <c r="F815" s="168"/>
      <c r="H815" s="272"/>
      <c r="I815" s="271"/>
      <c r="J815" s="272"/>
      <c r="K815" s="272"/>
    </row>
    <row r="816" spans="1:11" ht="12.75" x14ac:dyDescent="0.2">
      <c r="A816" s="1"/>
    </row>
    <row r="817" spans="1:24" ht="12.75" x14ac:dyDescent="0.2">
      <c r="A817" s="1"/>
      <c r="E817" s="186" t="s">
        <v>168</v>
      </c>
      <c r="F817" s="186"/>
      <c r="H817" s="187" t="s">
        <v>11</v>
      </c>
      <c r="I817" s="188"/>
      <c r="J817" s="188"/>
      <c r="K817" s="189"/>
    </row>
    <row r="818" spans="1:24" ht="12.75" x14ac:dyDescent="0.2">
      <c r="A818" s="1"/>
      <c r="B818" s="281" t="s">
        <v>167</v>
      </c>
      <c r="C818" s="18" t="s">
        <v>148</v>
      </c>
      <c r="D818" s="18" t="s">
        <v>147</v>
      </c>
      <c r="E818" s="18" t="s">
        <v>148</v>
      </c>
      <c r="F818" s="18" t="s">
        <v>147</v>
      </c>
      <c r="H818" s="266" t="s">
        <v>148</v>
      </c>
      <c r="I818" s="266" t="s">
        <v>147</v>
      </c>
      <c r="J818" s="187" t="s">
        <v>166</v>
      </c>
      <c r="K818" s="189"/>
      <c r="V818" s="258"/>
    </row>
    <row r="819" spans="1:24" ht="12.75" x14ac:dyDescent="0.2">
      <c r="A819" s="1"/>
      <c r="B819" s="167" t="s">
        <v>146</v>
      </c>
      <c r="C819" s="164">
        <v>576</v>
      </c>
      <c r="D819" s="282">
        <v>4.9218149192514743E-2</v>
      </c>
      <c r="E819" s="223">
        <v>507</v>
      </c>
      <c r="F819" s="255">
        <v>4.6124454148471619E-2</v>
      </c>
      <c r="H819" s="267">
        <v>69</v>
      </c>
      <c r="I819" s="268">
        <v>0.10631741140215717</v>
      </c>
      <c r="J819" s="267">
        <v>6.2137099999999998</v>
      </c>
      <c r="K819" s="267">
        <v>10</v>
      </c>
      <c r="U819" s="275"/>
      <c r="V819" s="275"/>
    </row>
    <row r="820" spans="1:24" ht="12.75" x14ac:dyDescent="0.2">
      <c r="A820" s="1"/>
      <c r="B820" s="167" t="s">
        <v>145</v>
      </c>
      <c r="C820" s="164">
        <v>800</v>
      </c>
      <c r="D820" s="282">
        <v>6.8358540545159358E-2</v>
      </c>
      <c r="E820" s="223">
        <v>713</v>
      </c>
      <c r="F820" s="255">
        <v>6.4865356622998541E-2</v>
      </c>
      <c r="H820" s="267">
        <v>87</v>
      </c>
      <c r="I820" s="268">
        <v>0.13405238828967642</v>
      </c>
      <c r="J820" s="267">
        <v>12.42742</v>
      </c>
      <c r="K820" s="267">
        <v>20</v>
      </c>
      <c r="U820" s="221"/>
      <c r="V820" s="283"/>
      <c r="W820" s="166"/>
      <c r="X820" s="159"/>
    </row>
    <row r="821" spans="1:24" ht="12.75" x14ac:dyDescent="0.2">
      <c r="A821" s="1"/>
      <c r="B821" s="167" t="s">
        <v>144</v>
      </c>
      <c r="C821" s="164">
        <v>957</v>
      </c>
      <c r="D821" s="282">
        <v>8.1773904127146885E-2</v>
      </c>
      <c r="E821" s="223">
        <v>913</v>
      </c>
      <c r="F821" s="255">
        <v>8.3060407569141195E-2</v>
      </c>
      <c r="H821" s="267">
        <v>44</v>
      </c>
      <c r="I821" s="268">
        <v>6.7796610169491525E-2</v>
      </c>
      <c r="J821" s="267">
        <v>18.64113</v>
      </c>
      <c r="K821" s="267">
        <v>30</v>
      </c>
      <c r="U821" s="221"/>
      <c r="V821" s="283"/>
      <c r="W821" s="166"/>
      <c r="X821" s="159"/>
    </row>
    <row r="822" spans="1:24" ht="12.75" x14ac:dyDescent="0.2">
      <c r="A822" s="1"/>
      <c r="B822" s="167" t="s">
        <v>143</v>
      </c>
      <c r="C822" s="164">
        <v>894</v>
      </c>
      <c r="D822" s="282">
        <v>7.6390669059215585E-2</v>
      </c>
      <c r="E822" s="223">
        <v>839</v>
      </c>
      <c r="F822" s="255">
        <v>7.6328238719068409E-2</v>
      </c>
      <c r="H822" s="267">
        <v>55</v>
      </c>
      <c r="I822" s="268">
        <v>8.4745762711864403E-2</v>
      </c>
      <c r="J822" s="267">
        <v>24.854839999999999</v>
      </c>
      <c r="K822" s="267">
        <v>40</v>
      </c>
      <c r="U822" s="221"/>
      <c r="V822" s="283"/>
      <c r="W822" s="166"/>
      <c r="X822" s="159"/>
    </row>
    <row r="823" spans="1:24" ht="12.75" x14ac:dyDescent="0.2">
      <c r="A823" s="1"/>
      <c r="B823" s="167" t="s">
        <v>142</v>
      </c>
      <c r="C823" s="164">
        <v>1117</v>
      </c>
      <c r="D823" s="282">
        <v>9.5445612236178756E-2</v>
      </c>
      <c r="E823" s="223">
        <v>1018</v>
      </c>
      <c r="F823" s="255">
        <v>9.2612809315866088E-2</v>
      </c>
      <c r="H823" s="267">
        <v>99</v>
      </c>
      <c r="I823" s="268">
        <v>0.15254237288135594</v>
      </c>
      <c r="J823" s="267">
        <v>31.068550000000002</v>
      </c>
      <c r="K823" s="267">
        <v>50</v>
      </c>
      <c r="U823" s="221"/>
      <c r="V823" s="283"/>
      <c r="W823" s="166"/>
      <c r="X823" s="159"/>
    </row>
    <row r="824" spans="1:24" ht="12.75" x14ac:dyDescent="0.2">
      <c r="A824" s="1"/>
      <c r="B824" s="167" t="s">
        <v>141</v>
      </c>
      <c r="C824" s="164">
        <v>1254</v>
      </c>
      <c r="D824" s="282">
        <v>0.1071520123045373</v>
      </c>
      <c r="E824" s="223">
        <v>1232</v>
      </c>
      <c r="F824" s="255">
        <v>0.11208151382823872</v>
      </c>
      <c r="H824" s="267">
        <v>22</v>
      </c>
      <c r="I824" s="268">
        <v>3.3898305084745763E-2</v>
      </c>
      <c r="J824" s="267">
        <v>37.282260000000001</v>
      </c>
      <c r="K824" s="267">
        <v>60</v>
      </c>
      <c r="U824" s="221"/>
      <c r="V824" s="283"/>
      <c r="W824" s="166"/>
      <c r="X824" s="159"/>
    </row>
    <row r="825" spans="1:24" ht="12.75" x14ac:dyDescent="0.2">
      <c r="A825" s="1"/>
      <c r="B825" s="167" t="s">
        <v>140</v>
      </c>
      <c r="C825" s="164">
        <v>783</v>
      </c>
      <c r="D825" s="282">
        <v>6.6905921558574721E-2</v>
      </c>
      <c r="E825" s="223">
        <v>717</v>
      </c>
      <c r="F825" s="255">
        <v>6.5229257641921404E-2</v>
      </c>
      <c r="H825" s="267">
        <v>66</v>
      </c>
      <c r="I825" s="268">
        <v>0.10169491525423729</v>
      </c>
      <c r="J825" s="267">
        <v>43.49597</v>
      </c>
      <c r="K825" s="267">
        <v>70</v>
      </c>
      <c r="U825" s="221"/>
      <c r="V825" s="283"/>
      <c r="W825" s="166"/>
      <c r="X825" s="159"/>
    </row>
    <row r="826" spans="1:24" ht="12.75" x14ac:dyDescent="0.2">
      <c r="A826" s="1"/>
      <c r="B826" s="167" t="s">
        <v>139</v>
      </c>
      <c r="C826" s="164">
        <v>830</v>
      </c>
      <c r="D826" s="282">
        <v>7.0921985815602842E-2</v>
      </c>
      <c r="E826" s="223">
        <v>817</v>
      </c>
      <c r="F826" s="255">
        <v>7.4326783114992717E-2</v>
      </c>
      <c r="H826" s="267">
        <v>13</v>
      </c>
      <c r="I826" s="268">
        <v>2.0030816640986132E-2</v>
      </c>
      <c r="J826" s="267">
        <v>49.709679999999999</v>
      </c>
      <c r="K826" s="267">
        <v>80</v>
      </c>
      <c r="U826" s="221"/>
      <c r="V826" s="283"/>
      <c r="W826" s="166"/>
      <c r="X826" s="159"/>
    </row>
    <row r="827" spans="1:24" ht="12.75" x14ac:dyDescent="0.2">
      <c r="A827" s="1"/>
      <c r="B827" s="167" t="s">
        <v>138</v>
      </c>
      <c r="C827" s="164">
        <v>449</v>
      </c>
      <c r="D827" s="282">
        <v>3.8366230880970693E-2</v>
      </c>
      <c r="E827" s="223">
        <v>401</v>
      </c>
      <c r="F827" s="255">
        <v>3.6481077147016011E-2</v>
      </c>
      <c r="H827" s="267">
        <v>48</v>
      </c>
      <c r="I827" s="268">
        <v>7.3959938366718034E-2</v>
      </c>
      <c r="J827" s="267">
        <v>55.923389999999998</v>
      </c>
      <c r="K827" s="267">
        <v>90</v>
      </c>
      <c r="U827" s="221"/>
      <c r="V827" s="283"/>
      <c r="W827" s="166"/>
      <c r="X827" s="159"/>
    </row>
    <row r="828" spans="1:24" ht="12.75" x14ac:dyDescent="0.2">
      <c r="A828" s="1"/>
      <c r="B828" s="165" t="s">
        <v>137</v>
      </c>
      <c r="C828" s="164">
        <v>1713</v>
      </c>
      <c r="D828" s="282">
        <v>0.14637272494232248</v>
      </c>
      <c r="E828" s="223">
        <v>1651</v>
      </c>
      <c r="F828" s="255">
        <v>0.15020014556040756</v>
      </c>
      <c r="H828" s="267">
        <v>62</v>
      </c>
      <c r="I828" s="268">
        <v>9.5531587057010786E-2</v>
      </c>
      <c r="J828" s="267">
        <v>62.137100000000004</v>
      </c>
      <c r="K828" s="267">
        <v>100</v>
      </c>
      <c r="U828" s="221"/>
      <c r="V828" s="283"/>
      <c r="W828" s="166"/>
      <c r="X828" s="159"/>
    </row>
    <row r="829" spans="1:24" ht="12.75" x14ac:dyDescent="0.2">
      <c r="A829" s="1"/>
      <c r="B829" s="165" t="s">
        <v>136</v>
      </c>
      <c r="C829" s="164">
        <v>1936</v>
      </c>
      <c r="D829" s="282">
        <v>0.16542766811928566</v>
      </c>
      <c r="E829" s="223">
        <v>1852</v>
      </c>
      <c r="F829" s="255">
        <v>0.16848617176128095</v>
      </c>
      <c r="H829" s="267">
        <v>84</v>
      </c>
      <c r="I829" s="268">
        <v>0.12942989214175654</v>
      </c>
      <c r="J829" s="267">
        <v>124.27420000000001</v>
      </c>
      <c r="K829" s="267">
        <v>200</v>
      </c>
      <c r="U829" s="221"/>
      <c r="V829" s="283"/>
      <c r="W829" s="160"/>
      <c r="X829" s="159"/>
    </row>
    <row r="830" spans="1:24" ht="12.75" x14ac:dyDescent="0.2">
      <c r="A830" s="1"/>
      <c r="B830" s="165" t="s">
        <v>165</v>
      </c>
      <c r="C830" s="164">
        <v>339</v>
      </c>
      <c r="D830" s="282">
        <v>2.896693155601128E-2</v>
      </c>
      <c r="E830" s="223">
        <v>318</v>
      </c>
      <c r="F830" s="255">
        <v>2.8930131004366814E-2</v>
      </c>
      <c r="H830" s="267">
        <v>21</v>
      </c>
      <c r="I830" s="268">
        <v>3.2357473035439135E-2</v>
      </c>
      <c r="J830" s="267">
        <v>186.41130000000001</v>
      </c>
      <c r="K830" s="267">
        <v>300</v>
      </c>
      <c r="U830" s="221"/>
      <c r="V830" s="283"/>
      <c r="W830" s="160"/>
      <c r="X830" s="159"/>
    </row>
    <row r="831" spans="1:24" ht="12.75" x14ac:dyDescent="0.2">
      <c r="A831" s="1"/>
      <c r="B831" s="165" t="s">
        <v>164</v>
      </c>
      <c r="C831" s="164">
        <v>55</v>
      </c>
      <c r="D831" s="282">
        <v>4.6996496624797058E-3</v>
      </c>
      <c r="E831" s="223">
        <v>14</v>
      </c>
      <c r="F831" s="255">
        <v>1.2736535662299854E-3</v>
      </c>
      <c r="H831" s="267">
        <v>41</v>
      </c>
      <c r="I831" s="268">
        <v>6.3174114021571651E-2</v>
      </c>
      <c r="U831" s="221"/>
      <c r="V831" s="283"/>
      <c r="W831" s="160"/>
      <c r="X831" s="159"/>
    </row>
    <row r="832" spans="1:24" ht="12.75" x14ac:dyDescent="0.2">
      <c r="A832" s="1"/>
      <c r="B832" s="156" t="s">
        <v>0</v>
      </c>
      <c r="C832" s="163">
        <v>11703</v>
      </c>
      <c r="D832" s="162">
        <v>0.99999999999999989</v>
      </c>
      <c r="E832" s="223">
        <v>10992</v>
      </c>
      <c r="F832" s="161">
        <v>0.99999999999999989</v>
      </c>
      <c r="H832" s="267">
        <v>649</v>
      </c>
      <c r="I832" s="269">
        <v>1</v>
      </c>
      <c r="U832" s="221"/>
      <c r="V832" s="283"/>
      <c r="W832" s="160"/>
      <c r="X832" s="159"/>
    </row>
    <row r="833" spans="1:5" ht="12.75" x14ac:dyDescent="0.2">
      <c r="A833" s="1"/>
      <c r="C833" s="221"/>
    </row>
    <row r="834" spans="1:5" ht="12.75" x14ac:dyDescent="0.2">
      <c r="A834" s="1"/>
      <c r="C834" s="221"/>
    </row>
    <row r="835" spans="1:5" ht="12.75" x14ac:dyDescent="0.2">
      <c r="A835" s="1"/>
      <c r="B835" s="251" t="s">
        <v>163</v>
      </c>
      <c r="C835" s="18" t="s">
        <v>148</v>
      </c>
      <c r="D835" s="18" t="s">
        <v>147</v>
      </c>
    </row>
    <row r="836" spans="1:5" ht="12.75" x14ac:dyDescent="0.2">
      <c r="A836" s="1"/>
      <c r="B836" s="158" t="s">
        <v>162</v>
      </c>
      <c r="C836" s="223">
        <v>1250</v>
      </c>
      <c r="D836" s="259">
        <v>0.1068102196018115</v>
      </c>
    </row>
    <row r="837" spans="1:5" ht="12.75" x14ac:dyDescent="0.2">
      <c r="A837" s="1"/>
      <c r="B837" s="158" t="s">
        <v>161</v>
      </c>
      <c r="C837" s="223">
        <v>1628</v>
      </c>
      <c r="D837" s="259">
        <v>0.1391096300093993</v>
      </c>
      <c r="E837" s="1" t="s">
        <v>160</v>
      </c>
    </row>
    <row r="838" spans="1:5" ht="12.75" x14ac:dyDescent="0.2">
      <c r="A838" s="1"/>
      <c r="B838" s="158" t="s">
        <v>159</v>
      </c>
      <c r="C838" s="223">
        <v>2086</v>
      </c>
      <c r="D838" s="259">
        <v>0.17824489447150305</v>
      </c>
    </row>
    <row r="839" spans="1:5" ht="12.75" x14ac:dyDescent="0.2">
      <c r="A839" s="1"/>
      <c r="B839" s="158" t="s">
        <v>158</v>
      </c>
      <c r="C839" s="223">
        <v>1687</v>
      </c>
      <c r="D839" s="259">
        <v>0.14415107237460481</v>
      </c>
    </row>
    <row r="840" spans="1:5" ht="12.75" x14ac:dyDescent="0.2">
      <c r="A840" s="1"/>
      <c r="B840" s="158" t="s">
        <v>157</v>
      </c>
      <c r="C840" s="223">
        <v>979</v>
      </c>
      <c r="D840" s="259">
        <v>8.3653763992138766E-2</v>
      </c>
    </row>
    <row r="841" spans="1:5" ht="12.75" x14ac:dyDescent="0.2">
      <c r="A841" s="1"/>
      <c r="B841" s="158" t="s">
        <v>156</v>
      </c>
      <c r="C841" s="223">
        <v>978</v>
      </c>
      <c r="D841" s="259">
        <v>8.3568315816457323E-2</v>
      </c>
    </row>
    <row r="842" spans="1:5" ht="12.75" x14ac:dyDescent="0.2">
      <c r="A842" s="1"/>
      <c r="B842" s="158" t="s">
        <v>155</v>
      </c>
      <c r="C842" s="223">
        <v>727</v>
      </c>
      <c r="D842" s="259">
        <v>6.2120823720413568E-2</v>
      </c>
    </row>
    <row r="843" spans="1:5" ht="12.75" x14ac:dyDescent="0.2">
      <c r="A843" s="1"/>
      <c r="B843" s="158" t="s">
        <v>154</v>
      </c>
      <c r="C843" s="223">
        <v>1267</v>
      </c>
      <c r="D843" s="259">
        <v>0.10826283858839614</v>
      </c>
    </row>
    <row r="844" spans="1:5" ht="12.75" x14ac:dyDescent="0.2">
      <c r="A844" s="1"/>
      <c r="B844" s="158" t="s">
        <v>153</v>
      </c>
      <c r="C844" s="223">
        <v>426</v>
      </c>
      <c r="D844" s="259">
        <v>3.6400922840297362E-2</v>
      </c>
    </row>
    <row r="845" spans="1:5" ht="12.75" x14ac:dyDescent="0.2">
      <c r="A845" s="1"/>
      <c r="B845" s="156" t="s">
        <v>152</v>
      </c>
      <c r="C845" s="223">
        <v>183</v>
      </c>
      <c r="D845" s="259">
        <v>1.5637016149705203E-2</v>
      </c>
    </row>
    <row r="846" spans="1:5" ht="12.75" x14ac:dyDescent="0.2">
      <c r="A846" s="1"/>
      <c r="B846" s="156" t="s">
        <v>151</v>
      </c>
      <c r="C846" s="223">
        <v>227</v>
      </c>
      <c r="D846" s="259">
        <v>1.9396735879688969E-2</v>
      </c>
    </row>
    <row r="847" spans="1:5" ht="12.75" x14ac:dyDescent="0.2">
      <c r="A847" s="1"/>
      <c r="B847" s="156" t="s">
        <v>135</v>
      </c>
      <c r="C847" s="223">
        <v>265</v>
      </c>
      <c r="D847" s="259">
        <v>2.264376655558404E-2</v>
      </c>
    </row>
    <row r="848" spans="1:5" ht="12.75" x14ac:dyDescent="0.2">
      <c r="A848" s="1"/>
      <c r="B848" s="156" t="s">
        <v>134</v>
      </c>
      <c r="C848" s="223">
        <v>11703</v>
      </c>
      <c r="D848" s="204">
        <v>1</v>
      </c>
    </row>
    <row r="849" spans="1:4" ht="12.75" x14ac:dyDescent="0.2">
      <c r="A849" s="1"/>
      <c r="B849" s="157" t="s">
        <v>150</v>
      </c>
      <c r="C849" s="223">
        <v>51834.7</v>
      </c>
      <c r="D849" s="284"/>
    </row>
    <row r="850" spans="1:4" ht="12.75" x14ac:dyDescent="0.2">
      <c r="A850" s="1"/>
      <c r="B850" s="285" t="s">
        <v>22</v>
      </c>
      <c r="C850" s="225">
        <v>4.4291805519952145</v>
      </c>
      <c r="D850" s="285"/>
    </row>
    <row r="851" spans="1:4" ht="12.75" x14ac:dyDescent="0.2">
      <c r="A851" s="1"/>
      <c r="B851" s="223" t="s">
        <v>23</v>
      </c>
      <c r="C851" s="225">
        <v>333.93722355135725</v>
      </c>
      <c r="D851" s="204"/>
    </row>
    <row r="852" spans="1:4" ht="12.75" x14ac:dyDescent="0.2">
      <c r="A852" s="1"/>
      <c r="B852" s="156" t="s">
        <v>24</v>
      </c>
      <c r="C852" s="155">
        <v>75.39480940801306</v>
      </c>
      <c r="D852" s="154"/>
    </row>
    <row r="853" spans="1:4" ht="12.75" x14ac:dyDescent="0.2">
      <c r="A853" s="1"/>
      <c r="B853" s="223" t="s">
        <v>25</v>
      </c>
      <c r="C853" s="278">
        <v>6.0502357972010632</v>
      </c>
      <c r="D853" s="223"/>
    </row>
    <row r="854" spans="1:4" ht="12.75" x14ac:dyDescent="0.2">
      <c r="A854" s="1"/>
      <c r="B854" s="223" t="s">
        <v>26</v>
      </c>
      <c r="C854" s="279">
        <v>5.1698161131342926E-4</v>
      </c>
      <c r="D854" s="223"/>
    </row>
    <row r="855" spans="1:4" ht="12.75" x14ac:dyDescent="0.2">
      <c r="A855" s="1"/>
      <c r="C855" s="221"/>
    </row>
    <row r="856" spans="1:4" ht="12.75" x14ac:dyDescent="0.2">
      <c r="A856" s="1"/>
      <c r="C856" s="221"/>
    </row>
    <row r="857" spans="1:4" ht="12.75" x14ac:dyDescent="0.2">
      <c r="A857" s="1"/>
      <c r="B857" s="251" t="s">
        <v>149</v>
      </c>
      <c r="C857" s="18" t="s">
        <v>148</v>
      </c>
      <c r="D857" s="18" t="s">
        <v>147</v>
      </c>
    </row>
    <row r="858" spans="1:4" ht="12.75" x14ac:dyDescent="0.2">
      <c r="A858" s="1"/>
      <c r="B858" s="158" t="s">
        <v>146</v>
      </c>
      <c r="C858" s="223">
        <v>3118</v>
      </c>
      <c r="D858" s="259">
        <v>0.26642741177475859</v>
      </c>
    </row>
    <row r="859" spans="1:4" ht="12.75" x14ac:dyDescent="0.2">
      <c r="A859" s="1"/>
      <c r="B859" s="158" t="s">
        <v>145</v>
      </c>
      <c r="C859" s="223">
        <v>1862</v>
      </c>
      <c r="D859" s="259">
        <v>0.1591045031188584</v>
      </c>
    </row>
    <row r="860" spans="1:4" ht="12.75" x14ac:dyDescent="0.2">
      <c r="A860" s="1"/>
      <c r="B860" s="158" t="s">
        <v>144</v>
      </c>
      <c r="C860" s="223">
        <v>755</v>
      </c>
      <c r="D860" s="259">
        <v>6.4513372639494151E-2</v>
      </c>
    </row>
    <row r="861" spans="1:4" ht="12.75" x14ac:dyDescent="0.2">
      <c r="A861" s="1"/>
      <c r="B861" s="158" t="s">
        <v>143</v>
      </c>
      <c r="C861" s="223">
        <v>658</v>
      </c>
      <c r="D861" s="259">
        <v>5.6224899598393573E-2</v>
      </c>
    </row>
    <row r="862" spans="1:4" ht="12.75" x14ac:dyDescent="0.2">
      <c r="A862" s="1"/>
      <c r="B862" s="158" t="s">
        <v>142</v>
      </c>
      <c r="C862" s="223">
        <v>289</v>
      </c>
      <c r="D862" s="259">
        <v>2.4694522771938818E-2</v>
      </c>
    </row>
    <row r="863" spans="1:4" ht="12.75" x14ac:dyDescent="0.2">
      <c r="A863" s="1"/>
      <c r="B863" s="158" t="s">
        <v>141</v>
      </c>
      <c r="C863" s="223">
        <v>123</v>
      </c>
      <c r="D863" s="259">
        <v>1.0510125608818251E-2</v>
      </c>
    </row>
    <row r="864" spans="1:4" ht="12.75" x14ac:dyDescent="0.2">
      <c r="A864" s="1"/>
      <c r="B864" s="158" t="s">
        <v>140</v>
      </c>
      <c r="C864" s="223">
        <v>61</v>
      </c>
      <c r="D864" s="259">
        <v>5.2123387165684014E-3</v>
      </c>
    </row>
    <row r="865" spans="1:7" ht="12.75" x14ac:dyDescent="0.2">
      <c r="A865" s="1"/>
      <c r="B865" s="158" t="s">
        <v>139</v>
      </c>
      <c r="C865" s="223">
        <v>59</v>
      </c>
      <c r="D865" s="259">
        <v>5.0414423652055031E-3</v>
      </c>
    </row>
    <row r="866" spans="1:7" ht="12.75" x14ac:dyDescent="0.2">
      <c r="A866" s="1"/>
      <c r="B866" s="158" t="s">
        <v>138</v>
      </c>
      <c r="C866" s="223">
        <v>13</v>
      </c>
      <c r="D866" s="259">
        <v>1.1108262838588395E-3</v>
      </c>
    </row>
    <row r="867" spans="1:7" ht="12.75" x14ac:dyDescent="0.2">
      <c r="A867" s="1"/>
      <c r="B867" s="156" t="s">
        <v>137</v>
      </c>
      <c r="C867" s="223">
        <v>131</v>
      </c>
      <c r="D867" s="259">
        <v>1.1193711014269846E-2</v>
      </c>
    </row>
    <row r="868" spans="1:7" ht="12.75" x14ac:dyDescent="0.2">
      <c r="A868" s="1"/>
      <c r="B868" s="156" t="s">
        <v>136</v>
      </c>
      <c r="C868" s="223">
        <v>118</v>
      </c>
      <c r="D868" s="259">
        <v>1.0082884730411006E-2</v>
      </c>
    </row>
    <row r="869" spans="1:7" ht="12.75" x14ac:dyDescent="0.2">
      <c r="A869" s="1"/>
      <c r="B869" s="156" t="s">
        <v>135</v>
      </c>
      <c r="C869" s="223">
        <v>4516</v>
      </c>
      <c r="D869" s="259">
        <v>0.38588396137742459</v>
      </c>
    </row>
    <row r="870" spans="1:7" ht="12.75" x14ac:dyDescent="0.2">
      <c r="A870" s="1"/>
      <c r="B870" s="156" t="s">
        <v>134</v>
      </c>
      <c r="C870" s="223">
        <v>11703</v>
      </c>
      <c r="D870" s="204">
        <v>1</v>
      </c>
    </row>
    <row r="871" spans="1:7" ht="12.75" x14ac:dyDescent="0.2">
      <c r="A871" s="1"/>
      <c r="B871" s="157" t="s">
        <v>133</v>
      </c>
      <c r="C871" s="253">
        <v>604604</v>
      </c>
      <c r="D871" s="284"/>
    </row>
    <row r="872" spans="1:7" ht="12.75" x14ac:dyDescent="0.2">
      <c r="A872" s="1"/>
      <c r="B872" s="285" t="s">
        <v>22</v>
      </c>
      <c r="C872" s="225">
        <v>51.662308809706914</v>
      </c>
      <c r="D872" s="285"/>
    </row>
    <row r="873" spans="1:7" ht="12.75" x14ac:dyDescent="0.2">
      <c r="A873" s="1"/>
      <c r="B873" s="223" t="s">
        <v>23</v>
      </c>
      <c r="C873" s="225">
        <v>52.43409639709477</v>
      </c>
      <c r="D873" s="204"/>
      <c r="G873" s="277"/>
    </row>
    <row r="874" spans="1:7" ht="12.75" x14ac:dyDescent="0.2">
      <c r="A874" s="1"/>
      <c r="B874" s="156" t="s">
        <v>24</v>
      </c>
      <c r="C874" s="155">
        <v>1.0149390843183308</v>
      </c>
      <c r="D874" s="154"/>
    </row>
    <row r="875" spans="1:7" ht="12.75" x14ac:dyDescent="0.2">
      <c r="A875" s="1"/>
      <c r="B875" s="223" t="s">
        <v>25</v>
      </c>
      <c r="C875" s="278">
        <v>0.94999486323154669</v>
      </c>
      <c r="D875" s="223"/>
      <c r="G875" s="280"/>
    </row>
    <row r="876" spans="1:7" ht="12.75" x14ac:dyDescent="0.2">
      <c r="A876" s="1"/>
      <c r="B876" s="223" t="s">
        <v>26</v>
      </c>
      <c r="C876" s="279">
        <v>8.1175327969883505E-5</v>
      </c>
      <c r="D876" s="223"/>
    </row>
    <row r="877" spans="1:7" ht="12.75" x14ac:dyDescent="0.2">
      <c r="A877" s="1"/>
    </row>
    <row r="878" spans="1:7" ht="12.75" x14ac:dyDescent="0.2">
      <c r="A878" s="1"/>
    </row>
    <row r="879" spans="1:7" ht="12.75" x14ac:dyDescent="0.2">
      <c r="A879" s="1"/>
    </row>
    <row r="880" spans="1:7" ht="12.75" x14ac:dyDescent="0.2">
      <c r="A880" s="1"/>
    </row>
    <row r="881" spans="1:1" ht="12.75" x14ac:dyDescent="0.2">
      <c r="A881" s="1"/>
    </row>
    <row r="882" spans="1:1" ht="12.75" x14ac:dyDescent="0.2">
      <c r="A882" s="1"/>
    </row>
    <row r="883" spans="1:1" ht="12.75" x14ac:dyDescent="0.2">
      <c r="A883" s="1"/>
    </row>
    <row r="884" spans="1:1" ht="12.75" x14ac:dyDescent="0.2">
      <c r="A884" s="1"/>
    </row>
    <row r="885" spans="1:1" ht="12.75" x14ac:dyDescent="0.2">
      <c r="A885" s="1"/>
    </row>
    <row r="886" spans="1:1" ht="12.75" x14ac:dyDescent="0.2">
      <c r="A886" s="1"/>
    </row>
    <row r="887" spans="1:1" ht="12.75" x14ac:dyDescent="0.2">
      <c r="A887" s="1"/>
    </row>
    <row r="888" spans="1:1" ht="12.75" x14ac:dyDescent="0.2">
      <c r="A888" s="1"/>
    </row>
    <row r="889" spans="1:1" ht="12.75" x14ac:dyDescent="0.2">
      <c r="A889" s="1"/>
    </row>
    <row r="890" spans="1:1" ht="12.75" x14ac:dyDescent="0.2">
      <c r="A890" s="1"/>
    </row>
    <row r="891" spans="1:1" ht="12.75" x14ac:dyDescent="0.2">
      <c r="A891" s="1"/>
    </row>
    <row r="892" spans="1:1" ht="12.75" x14ac:dyDescent="0.2">
      <c r="A892" s="1"/>
    </row>
    <row r="893" spans="1:1" ht="12.75" x14ac:dyDescent="0.2">
      <c r="A893" s="1"/>
    </row>
    <row r="894" spans="1:1" ht="12.75" x14ac:dyDescent="0.2">
      <c r="A894" s="1"/>
    </row>
    <row r="895" spans="1:1" ht="12.75" x14ac:dyDescent="0.2">
      <c r="A895" s="1"/>
    </row>
    <row r="896" spans="1:1" ht="12.75" x14ac:dyDescent="0.2">
      <c r="A896" s="1"/>
    </row>
    <row r="897" spans="1:1" ht="12.75" x14ac:dyDescent="0.2">
      <c r="A897" s="1"/>
    </row>
    <row r="898" spans="1:1" ht="12.75" x14ac:dyDescent="0.2">
      <c r="A898" s="1"/>
    </row>
    <row r="899" spans="1:1" ht="12.75" x14ac:dyDescent="0.2">
      <c r="A899" s="1"/>
    </row>
    <row r="900" spans="1:1" ht="12.75" x14ac:dyDescent="0.2">
      <c r="A900" s="1"/>
    </row>
    <row r="901" spans="1:1" ht="12.75" x14ac:dyDescent="0.2">
      <c r="A901" s="1"/>
    </row>
    <row r="902" spans="1:1" ht="12.75" x14ac:dyDescent="0.2">
      <c r="A902" s="1"/>
    </row>
    <row r="903" spans="1:1" ht="12.75" x14ac:dyDescent="0.2">
      <c r="A903" s="1"/>
    </row>
    <row r="904" spans="1:1" ht="12.75" x14ac:dyDescent="0.2">
      <c r="A904" s="1"/>
    </row>
    <row r="905" spans="1:1" ht="12.75" x14ac:dyDescent="0.2">
      <c r="A905" s="1"/>
    </row>
    <row r="906" spans="1:1" ht="12.75" x14ac:dyDescent="0.2">
      <c r="A906" s="1"/>
    </row>
    <row r="907" spans="1:1" ht="12.75" x14ac:dyDescent="0.2">
      <c r="A907" s="1"/>
    </row>
    <row r="908" spans="1:1" ht="12.75" x14ac:dyDescent="0.2">
      <c r="A908" s="1"/>
    </row>
    <row r="909" spans="1:1" ht="12.75" x14ac:dyDescent="0.2">
      <c r="A909" s="1"/>
    </row>
    <row r="910" spans="1:1" ht="12.75" x14ac:dyDescent="0.2">
      <c r="A910" s="1"/>
    </row>
    <row r="911" spans="1:1" ht="12.75" x14ac:dyDescent="0.2">
      <c r="A911" s="1"/>
    </row>
    <row r="912" spans="1:1" ht="12.75" x14ac:dyDescent="0.2">
      <c r="A912" s="1"/>
    </row>
    <row r="913" spans="1:1" ht="12.75" x14ac:dyDescent="0.2">
      <c r="A913" s="1"/>
    </row>
    <row r="914" spans="1:1" ht="12.75" x14ac:dyDescent="0.2">
      <c r="A914" s="1"/>
    </row>
    <row r="915" spans="1:1" ht="12.75" x14ac:dyDescent="0.2">
      <c r="A915" s="1"/>
    </row>
    <row r="916" spans="1:1" ht="12.75" x14ac:dyDescent="0.2">
      <c r="A916" s="1"/>
    </row>
    <row r="917" spans="1:1" ht="12.75" x14ac:dyDescent="0.2">
      <c r="A917" s="1"/>
    </row>
    <row r="918" spans="1:1" ht="12.75" x14ac:dyDescent="0.2">
      <c r="A918" s="1"/>
    </row>
    <row r="919" spans="1:1" ht="12.75" x14ac:dyDescent="0.2">
      <c r="A919" s="1"/>
    </row>
    <row r="920" spans="1:1" ht="12.75" x14ac:dyDescent="0.2">
      <c r="A920" s="1"/>
    </row>
    <row r="921" spans="1:1" ht="12.75" x14ac:dyDescent="0.2">
      <c r="A921" s="1"/>
    </row>
    <row r="922" spans="1:1" ht="12.75" x14ac:dyDescent="0.2">
      <c r="A922" s="1"/>
    </row>
    <row r="923" spans="1:1" ht="12.75" x14ac:dyDescent="0.2">
      <c r="A923" s="1"/>
    </row>
    <row r="924" spans="1:1" ht="12.75" x14ac:dyDescent="0.2">
      <c r="A924" s="1"/>
    </row>
    <row r="925" spans="1:1" ht="12.75" x14ac:dyDescent="0.2">
      <c r="A925" s="1"/>
    </row>
    <row r="926" spans="1:1" ht="12.75" x14ac:dyDescent="0.2">
      <c r="A926" s="1"/>
    </row>
    <row r="927" spans="1:1" ht="12.75" x14ac:dyDescent="0.2">
      <c r="A927" s="1"/>
    </row>
    <row r="928" spans="1:1" ht="12.75" x14ac:dyDescent="0.2">
      <c r="A928" s="1"/>
    </row>
    <row r="929" spans="1:1" ht="12.75" x14ac:dyDescent="0.2">
      <c r="A929" s="1"/>
    </row>
    <row r="930" spans="1:1" ht="12.75" x14ac:dyDescent="0.2">
      <c r="A930" s="1"/>
    </row>
    <row r="931" spans="1:1" ht="12.75" x14ac:dyDescent="0.2">
      <c r="A931" s="1"/>
    </row>
    <row r="932" spans="1:1" ht="12.75" x14ac:dyDescent="0.2">
      <c r="A932" s="1"/>
    </row>
    <row r="933" spans="1:1" ht="12.75" x14ac:dyDescent="0.2">
      <c r="A933" s="1"/>
    </row>
    <row r="934" spans="1:1" ht="12.75" x14ac:dyDescent="0.2">
      <c r="A934" s="1"/>
    </row>
    <row r="935" spans="1:1" ht="12.75" x14ac:dyDescent="0.2">
      <c r="A935" s="1"/>
    </row>
    <row r="936" spans="1:1" ht="12.75" x14ac:dyDescent="0.2">
      <c r="A936" s="1"/>
    </row>
    <row r="937" spans="1:1" ht="12.75" x14ac:dyDescent="0.2">
      <c r="A937" s="1"/>
    </row>
    <row r="938" spans="1:1" ht="12.75" x14ac:dyDescent="0.2">
      <c r="A938" s="1"/>
    </row>
    <row r="939" spans="1:1" ht="12.75" x14ac:dyDescent="0.2">
      <c r="A939" s="1"/>
    </row>
    <row r="940" spans="1:1" ht="12.75" x14ac:dyDescent="0.2">
      <c r="A940" s="1"/>
    </row>
    <row r="941" spans="1:1" ht="12.75" x14ac:dyDescent="0.2">
      <c r="A941" s="1"/>
    </row>
    <row r="942" spans="1:1" ht="12.75" x14ac:dyDescent="0.2">
      <c r="A942" s="1"/>
    </row>
    <row r="943" spans="1:1" ht="12.75" x14ac:dyDescent="0.2">
      <c r="A943" s="1"/>
    </row>
    <row r="944" spans="1:1" ht="12.75" x14ac:dyDescent="0.2">
      <c r="A944" s="1"/>
    </row>
    <row r="945" spans="1:1" ht="12.75" x14ac:dyDescent="0.2">
      <c r="A945" s="1"/>
    </row>
    <row r="946" spans="1:1" ht="12.75" x14ac:dyDescent="0.2">
      <c r="A946" s="1"/>
    </row>
    <row r="947" spans="1:1" ht="12.75" x14ac:dyDescent="0.2">
      <c r="A947" s="1"/>
    </row>
    <row r="948" spans="1:1" ht="12.75" x14ac:dyDescent="0.2">
      <c r="A948" s="1"/>
    </row>
    <row r="949" spans="1:1" ht="12.75" x14ac:dyDescent="0.2">
      <c r="A949" s="1"/>
    </row>
    <row r="950" spans="1:1" ht="12.75" x14ac:dyDescent="0.2">
      <c r="A950" s="1"/>
    </row>
    <row r="951" spans="1:1" ht="12.75" x14ac:dyDescent="0.2">
      <c r="A951" s="1"/>
    </row>
    <row r="952" spans="1:1" ht="12.75" x14ac:dyDescent="0.2">
      <c r="A952" s="1"/>
    </row>
    <row r="953" spans="1:1" ht="12.75" x14ac:dyDescent="0.2">
      <c r="A953" s="1"/>
    </row>
    <row r="954" spans="1:1" ht="12.75" x14ac:dyDescent="0.2">
      <c r="A954" s="1"/>
    </row>
    <row r="955" spans="1:1" ht="12.75" x14ac:dyDescent="0.2">
      <c r="A955" s="1"/>
    </row>
    <row r="956" spans="1:1" ht="12.75" x14ac:dyDescent="0.2">
      <c r="A956" s="1"/>
    </row>
    <row r="957" spans="1:1" ht="12.75" x14ac:dyDescent="0.2">
      <c r="A957" s="1"/>
    </row>
    <row r="958" spans="1:1" ht="12.75" x14ac:dyDescent="0.2">
      <c r="A958" s="1"/>
    </row>
    <row r="959" spans="1:1" ht="12.75" x14ac:dyDescent="0.2">
      <c r="A959" s="1"/>
    </row>
    <row r="960" spans="1:1" ht="12.75" x14ac:dyDescent="0.2">
      <c r="A960" s="1"/>
    </row>
    <row r="961" spans="1:1" ht="12.75" x14ac:dyDescent="0.2">
      <c r="A961" s="1"/>
    </row>
    <row r="962" spans="1:1" ht="12.75" x14ac:dyDescent="0.2">
      <c r="A962" s="1"/>
    </row>
    <row r="963" spans="1:1" ht="12.75" x14ac:dyDescent="0.2">
      <c r="A963" s="1"/>
    </row>
    <row r="964" spans="1:1" ht="12.75" x14ac:dyDescent="0.2">
      <c r="A964" s="1"/>
    </row>
    <row r="965" spans="1:1" ht="12.75" x14ac:dyDescent="0.2">
      <c r="A965" s="1"/>
    </row>
    <row r="966" spans="1:1" ht="12.75" x14ac:dyDescent="0.2">
      <c r="A966" s="1"/>
    </row>
    <row r="967" spans="1:1" ht="12.75" x14ac:dyDescent="0.2">
      <c r="A967" s="1"/>
    </row>
    <row r="968" spans="1:1" ht="12.75" x14ac:dyDescent="0.2">
      <c r="A968" s="1"/>
    </row>
    <row r="969" spans="1:1" ht="12.75" x14ac:dyDescent="0.2">
      <c r="A969" s="1"/>
    </row>
    <row r="970" spans="1:1" ht="12.75" x14ac:dyDescent="0.2">
      <c r="A970" s="1"/>
    </row>
    <row r="971" spans="1:1" ht="12.75" x14ac:dyDescent="0.2">
      <c r="A971" s="1"/>
    </row>
    <row r="972" spans="1:1" ht="12.75" x14ac:dyDescent="0.2">
      <c r="A972" s="1"/>
    </row>
    <row r="973" spans="1:1" ht="12.75" x14ac:dyDescent="0.2">
      <c r="A973" s="1"/>
    </row>
    <row r="974" spans="1:1" ht="12.75" x14ac:dyDescent="0.2">
      <c r="A974" s="1"/>
    </row>
    <row r="975" spans="1:1" ht="12.75" x14ac:dyDescent="0.2">
      <c r="A975" s="1"/>
    </row>
    <row r="976" spans="1:1" ht="12.75" x14ac:dyDescent="0.2">
      <c r="A976" s="1"/>
    </row>
    <row r="977" spans="1:1" ht="12.75" x14ac:dyDescent="0.2">
      <c r="A977" s="1"/>
    </row>
    <row r="978" spans="1:1" ht="12.75" x14ac:dyDescent="0.2">
      <c r="A978" s="1"/>
    </row>
    <row r="979" spans="1:1" ht="12.75" x14ac:dyDescent="0.2">
      <c r="A979" s="1"/>
    </row>
    <row r="980" spans="1:1" ht="12.75" x14ac:dyDescent="0.2">
      <c r="A980" s="1"/>
    </row>
    <row r="981" spans="1:1" ht="12.75" x14ac:dyDescent="0.2">
      <c r="A981" s="1"/>
    </row>
    <row r="982" spans="1:1" ht="12.75" x14ac:dyDescent="0.2">
      <c r="A982" s="1"/>
    </row>
    <row r="983" spans="1:1" ht="12.75" x14ac:dyDescent="0.2">
      <c r="A983" s="1"/>
    </row>
    <row r="984" spans="1:1" ht="12.75" x14ac:dyDescent="0.2">
      <c r="A984" s="1"/>
    </row>
    <row r="985" spans="1:1" ht="12.75" x14ac:dyDescent="0.2">
      <c r="A985" s="1"/>
    </row>
    <row r="986" spans="1:1" ht="12.75" x14ac:dyDescent="0.2">
      <c r="A986" s="1"/>
    </row>
    <row r="987" spans="1:1" ht="12.75" x14ac:dyDescent="0.2">
      <c r="A987" s="1"/>
    </row>
    <row r="988" spans="1:1" ht="12.75" x14ac:dyDescent="0.2">
      <c r="A988" s="1"/>
    </row>
    <row r="989" spans="1:1" ht="12.75" x14ac:dyDescent="0.2">
      <c r="A989" s="1"/>
    </row>
    <row r="990" spans="1:1" ht="12.75" x14ac:dyDescent="0.2">
      <c r="A990" s="1"/>
    </row>
    <row r="991" spans="1:1" ht="12.75" x14ac:dyDescent="0.2">
      <c r="A991" s="1"/>
    </row>
    <row r="992" spans="1:1" ht="12.75" x14ac:dyDescent="0.2">
      <c r="A992" s="1"/>
    </row>
    <row r="993" spans="1:1" ht="12.75" x14ac:dyDescent="0.2">
      <c r="A993" s="1"/>
    </row>
    <row r="994" spans="1:1" ht="12.75" x14ac:dyDescent="0.2">
      <c r="A994" s="1"/>
    </row>
    <row r="995" spans="1:1" ht="12.75" x14ac:dyDescent="0.2">
      <c r="A995" s="1"/>
    </row>
    <row r="996" spans="1:1" ht="12.75" x14ac:dyDescent="0.2">
      <c r="A996" s="1"/>
    </row>
    <row r="997" spans="1:1" ht="12.75" x14ac:dyDescent="0.2">
      <c r="A997" s="1"/>
    </row>
    <row r="998" spans="1:1" ht="12.75" x14ac:dyDescent="0.2">
      <c r="A998" s="1"/>
    </row>
    <row r="999" spans="1:1" ht="12.75" x14ac:dyDescent="0.2">
      <c r="A999" s="1"/>
    </row>
    <row r="1000" spans="1:1" ht="12.75" x14ac:dyDescent="0.2">
      <c r="A1000" s="1"/>
    </row>
    <row r="1001" spans="1:1" ht="12.75" x14ac:dyDescent="0.2">
      <c r="A1001" s="1"/>
    </row>
    <row r="1002" spans="1:1" ht="12.75" x14ac:dyDescent="0.2">
      <c r="A1002" s="1"/>
    </row>
    <row r="1003" spans="1:1" ht="12.75" x14ac:dyDescent="0.2">
      <c r="A1003" s="1"/>
    </row>
    <row r="1004" spans="1:1" ht="12.75" x14ac:dyDescent="0.2">
      <c r="A1004" s="1"/>
    </row>
    <row r="1005" spans="1:1" ht="12.75" x14ac:dyDescent="0.2">
      <c r="A1005" s="1"/>
    </row>
    <row r="1006" spans="1:1" ht="12.75" x14ac:dyDescent="0.2">
      <c r="A1006" s="1"/>
    </row>
    <row r="1007" spans="1:1" ht="12.75" x14ac:dyDescent="0.2">
      <c r="A1007" s="1"/>
    </row>
    <row r="1008" spans="1:1" ht="12.75" x14ac:dyDescent="0.2">
      <c r="A1008" s="1"/>
    </row>
    <row r="1009" spans="1:1" ht="12.75" x14ac:dyDescent="0.2">
      <c r="A1009" s="1"/>
    </row>
    <row r="1010" spans="1:1" ht="12.75" x14ac:dyDescent="0.2">
      <c r="A1010" s="1"/>
    </row>
    <row r="1011" spans="1:1" ht="12.75" x14ac:dyDescent="0.2">
      <c r="A1011" s="1"/>
    </row>
    <row r="1012" spans="1:1" ht="12.75" x14ac:dyDescent="0.2">
      <c r="A1012" s="1"/>
    </row>
    <row r="1013" spans="1:1" ht="12.75" x14ac:dyDescent="0.2">
      <c r="A1013" s="1"/>
    </row>
    <row r="1014" spans="1:1" ht="12.75" x14ac:dyDescent="0.2">
      <c r="A1014" s="1"/>
    </row>
    <row r="1015" spans="1:1" ht="12.75" x14ac:dyDescent="0.2">
      <c r="A1015" s="1"/>
    </row>
    <row r="1016" spans="1:1" ht="12.75" x14ac:dyDescent="0.2">
      <c r="A1016" s="1"/>
    </row>
    <row r="1017" spans="1:1" ht="12.75" x14ac:dyDescent="0.2">
      <c r="A1017" s="1"/>
    </row>
    <row r="1018" spans="1:1" ht="12.75" x14ac:dyDescent="0.2">
      <c r="A1018" s="1"/>
    </row>
    <row r="1019" spans="1:1" ht="12.75" x14ac:dyDescent="0.2">
      <c r="A1019" s="1"/>
    </row>
    <row r="1020" spans="1:1" ht="12.75" x14ac:dyDescent="0.2">
      <c r="A1020" s="1"/>
    </row>
    <row r="1021" spans="1:1" ht="12.75" x14ac:dyDescent="0.2">
      <c r="A1021" s="1"/>
    </row>
    <row r="1022" spans="1:1" ht="12.75" x14ac:dyDescent="0.2">
      <c r="A1022" s="1"/>
    </row>
    <row r="1023" spans="1:1" ht="12.75" x14ac:dyDescent="0.2">
      <c r="A1023" s="1"/>
    </row>
    <row r="1024" spans="1:1" ht="12.75" x14ac:dyDescent="0.2">
      <c r="A1024" s="1"/>
    </row>
    <row r="1025" spans="1:1" ht="12.75" x14ac:dyDescent="0.2">
      <c r="A1025" s="1"/>
    </row>
    <row r="1026" spans="1:1" ht="12.75" x14ac:dyDescent="0.2">
      <c r="A1026" s="1"/>
    </row>
    <row r="1027" spans="1:1" ht="12.75" x14ac:dyDescent="0.2">
      <c r="A1027" s="1"/>
    </row>
    <row r="1028" spans="1:1" ht="12.75" x14ac:dyDescent="0.2">
      <c r="A1028" s="1"/>
    </row>
    <row r="1029" spans="1:1" ht="12.75" x14ac:dyDescent="0.2">
      <c r="A1029" s="1"/>
    </row>
    <row r="1030" spans="1:1" ht="12.75" x14ac:dyDescent="0.2">
      <c r="A1030" s="1"/>
    </row>
    <row r="1031" spans="1:1" ht="12.75" x14ac:dyDescent="0.2">
      <c r="A1031" s="1"/>
    </row>
    <row r="1032" spans="1:1" ht="12.75" x14ac:dyDescent="0.2">
      <c r="A1032" s="1"/>
    </row>
    <row r="1033" spans="1:1" ht="12.75" x14ac:dyDescent="0.2">
      <c r="A1033" s="1"/>
    </row>
    <row r="1034" spans="1:1" ht="12.75" x14ac:dyDescent="0.2">
      <c r="A1034" s="1"/>
    </row>
    <row r="1035" spans="1:1" ht="12.75" x14ac:dyDescent="0.2">
      <c r="A1035" s="1"/>
    </row>
    <row r="1036" spans="1:1" ht="12.75" x14ac:dyDescent="0.2">
      <c r="A1036" s="1"/>
    </row>
  </sheetData>
  <sortState xmlns:xlrd2="http://schemas.microsoft.com/office/spreadsheetml/2017/richdata2" ref="M49:N52">
    <sortCondition descending="1" ref="N49:N52"/>
  </sortState>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DFB843-D93B-4ACA-87AC-C0A362AAB20C}">
  <dimension ref="A1:BA514"/>
  <sheetViews>
    <sheetView showGridLines="0" zoomScale="88" zoomScaleNormal="68" workbookViewId="0">
      <selection sqref="A1:H2"/>
    </sheetView>
  </sheetViews>
  <sheetFormatPr defaultColWidth="8.7109375" defaultRowHeight="15" x14ac:dyDescent="0.25"/>
  <cols>
    <col min="1" max="1" width="18.28515625" customWidth="1"/>
    <col min="2" max="2" width="14.42578125" bestFit="1" customWidth="1"/>
    <col min="3" max="3" width="14.28515625" bestFit="1" customWidth="1"/>
    <col min="4" max="4" width="13.7109375" bestFit="1" customWidth="1"/>
    <col min="5" max="5" width="14.28515625" customWidth="1"/>
    <col min="6" max="6" width="13.42578125" bestFit="1" customWidth="1"/>
    <col min="7" max="7" width="12.85546875" customWidth="1"/>
    <col min="8" max="9" width="11.7109375" bestFit="1" customWidth="1"/>
    <col min="10" max="10" width="15.5703125" customWidth="1"/>
    <col min="11" max="11" width="11.7109375" customWidth="1"/>
    <col min="12" max="13" width="12.7109375" bestFit="1" customWidth="1"/>
    <col min="14" max="14" width="12.28515625" bestFit="1" customWidth="1"/>
    <col min="15" max="15" width="15.28515625" bestFit="1" customWidth="1"/>
    <col min="16" max="16" width="13.28515625" customWidth="1"/>
    <col min="17" max="17" width="13.140625" customWidth="1"/>
    <col min="18" max="18" width="12.7109375" customWidth="1"/>
    <col min="19" max="21" width="10.28515625" customWidth="1"/>
    <col min="46" max="46" width="14" bestFit="1" customWidth="1"/>
  </cols>
  <sheetData>
    <row r="1" spans="1:35" x14ac:dyDescent="0.25">
      <c r="A1" s="309" t="s">
        <v>111</v>
      </c>
      <c r="B1" s="309"/>
      <c r="C1" s="309"/>
      <c r="D1" s="309"/>
      <c r="E1" s="309"/>
      <c r="F1" s="309"/>
      <c r="G1" s="309"/>
      <c r="H1" s="309"/>
    </row>
    <row r="2" spans="1:35" x14ac:dyDescent="0.25">
      <c r="A2" s="309"/>
      <c r="B2" s="309"/>
      <c r="C2" s="309"/>
      <c r="D2" s="309"/>
      <c r="E2" s="309"/>
      <c r="F2" s="309"/>
      <c r="G2" s="309"/>
      <c r="H2" s="309"/>
    </row>
    <row r="3" spans="1:35" ht="15.75" thickBot="1" x14ac:dyDescent="0.3">
      <c r="A3" s="310"/>
      <c r="B3" s="310"/>
      <c r="C3" s="310"/>
      <c r="D3" s="310"/>
      <c r="E3" s="310"/>
      <c r="H3" s="1"/>
    </row>
    <row r="4" spans="1:35" ht="15.75" thickBot="1" x14ac:dyDescent="0.3">
      <c r="A4" s="302" t="s">
        <v>50</v>
      </c>
      <c r="B4" s="303"/>
      <c r="C4" s="303"/>
      <c r="D4" s="303"/>
      <c r="E4" s="304"/>
      <c r="F4" s="2"/>
      <c r="G4" s="2"/>
      <c r="H4" s="2"/>
      <c r="I4" s="2"/>
    </row>
    <row r="5" spans="1:35" s="8" customFormat="1" ht="42.75" customHeight="1" x14ac:dyDescent="0.25">
      <c r="A5" s="33"/>
      <c r="B5" s="11" t="s">
        <v>84</v>
      </c>
      <c r="C5" s="11" t="s">
        <v>27</v>
      </c>
      <c r="D5" s="11" t="s">
        <v>28</v>
      </c>
      <c r="E5" s="22" t="s">
        <v>43</v>
      </c>
      <c r="G5" s="72"/>
      <c r="H5" s="73" t="s">
        <v>96</v>
      </c>
      <c r="I5" s="73" t="s">
        <v>97</v>
      </c>
      <c r="J5" s="74" t="s">
        <v>98</v>
      </c>
      <c r="T5" s="72"/>
      <c r="U5" s="73" t="s">
        <v>96</v>
      </c>
      <c r="V5" s="73" t="s">
        <v>97</v>
      </c>
      <c r="W5" s="74" t="s">
        <v>123</v>
      </c>
    </row>
    <row r="6" spans="1:35" s="8" customFormat="1" x14ac:dyDescent="0.25">
      <c r="A6" s="13" t="s">
        <v>1</v>
      </c>
      <c r="B6" s="28">
        <v>428</v>
      </c>
      <c r="C6" s="28">
        <v>118</v>
      </c>
      <c r="D6" s="28">
        <v>305</v>
      </c>
      <c r="E6" s="32">
        <v>5</v>
      </c>
      <c r="F6" s="47"/>
      <c r="G6" s="13" t="s">
        <v>1</v>
      </c>
      <c r="H6" s="75">
        <f>C6/$B6</f>
        <v>0.27570093457943923</v>
      </c>
      <c r="I6" s="75">
        <f t="shared" ref="I6:J21" si="0">D6/$B6</f>
        <v>0.71261682242990654</v>
      </c>
      <c r="J6" s="76">
        <f t="shared" si="0"/>
        <v>1.1682242990654205E-2</v>
      </c>
      <c r="T6" s="13" t="s">
        <v>466</v>
      </c>
      <c r="U6" s="131">
        <v>4.5180722891566267</v>
      </c>
      <c r="V6" s="131">
        <v>95.481927710843379</v>
      </c>
      <c r="W6" s="132"/>
      <c r="AB6" t="s">
        <v>446</v>
      </c>
      <c r="AC6" s="13" t="s">
        <v>14</v>
      </c>
      <c r="AE6" t="str">
        <f t="shared" ref="AE6:AE26" si="1">AB6&amp;" "&amp;AC6</f>
        <v>₁ Brussels</v>
      </c>
      <c r="AI6" t="s">
        <v>446</v>
      </c>
    </row>
    <row r="7" spans="1:35" s="8" customFormat="1" x14ac:dyDescent="0.25">
      <c r="A7" s="13" t="s">
        <v>2</v>
      </c>
      <c r="B7" s="28">
        <v>737</v>
      </c>
      <c r="C7" s="28">
        <v>157</v>
      </c>
      <c r="D7" s="28">
        <v>580</v>
      </c>
      <c r="E7" s="32">
        <v>0</v>
      </c>
      <c r="F7" s="47"/>
      <c r="G7" s="13" t="s">
        <v>2</v>
      </c>
      <c r="H7" s="75">
        <f t="shared" ref="H7:J26" si="2">C7/$B7</f>
        <v>0.2130257801899593</v>
      </c>
      <c r="I7" s="75">
        <f t="shared" si="0"/>
        <v>0.78697421981004068</v>
      </c>
      <c r="J7" s="76">
        <f t="shared" si="0"/>
        <v>0</v>
      </c>
      <c r="S7" s="131">
        <v>9.8859315589353596</v>
      </c>
      <c r="T7" s="13" t="s">
        <v>467</v>
      </c>
      <c r="U7" s="131">
        <v>9.8859315589353596</v>
      </c>
      <c r="V7" s="131">
        <v>90.114068441064646</v>
      </c>
      <c r="W7" s="132"/>
      <c r="AB7" t="s">
        <v>447</v>
      </c>
      <c r="AC7" s="13" t="s">
        <v>8</v>
      </c>
      <c r="AE7" t="str">
        <f t="shared" si="1"/>
        <v>₂ Bucharest</v>
      </c>
      <c r="AI7" t="s">
        <v>447</v>
      </c>
    </row>
    <row r="8" spans="1:35" s="8" customFormat="1" x14ac:dyDescent="0.25">
      <c r="A8" s="13" t="s">
        <v>20</v>
      </c>
      <c r="B8" s="28">
        <v>705</v>
      </c>
      <c r="C8" s="28">
        <v>270</v>
      </c>
      <c r="D8" s="28">
        <v>435</v>
      </c>
      <c r="E8" s="32">
        <v>0</v>
      </c>
      <c r="F8" s="47"/>
      <c r="G8" s="13" t="s">
        <v>20</v>
      </c>
      <c r="H8" s="75">
        <f t="shared" si="2"/>
        <v>0.38297872340425532</v>
      </c>
      <c r="I8" s="75">
        <f t="shared" si="0"/>
        <v>0.61702127659574468</v>
      </c>
      <c r="J8" s="76">
        <f t="shared" si="0"/>
        <v>0</v>
      </c>
      <c r="T8" s="13" t="s">
        <v>468</v>
      </c>
      <c r="U8" s="131">
        <v>11.189801699716714</v>
      </c>
      <c r="V8" s="131">
        <v>88.81019830028329</v>
      </c>
      <c r="W8" s="132"/>
      <c r="AB8" t="s">
        <v>448</v>
      </c>
      <c r="AC8" s="13" t="s">
        <v>9</v>
      </c>
      <c r="AE8" t="str">
        <f t="shared" si="1"/>
        <v>₃ Lisbon</v>
      </c>
      <c r="AI8" t="s">
        <v>448</v>
      </c>
    </row>
    <row r="9" spans="1:35" s="8" customFormat="1" x14ac:dyDescent="0.25">
      <c r="A9" s="13" t="s">
        <v>3</v>
      </c>
      <c r="B9" s="28">
        <v>712</v>
      </c>
      <c r="C9" s="28">
        <v>229</v>
      </c>
      <c r="D9" s="28">
        <v>481</v>
      </c>
      <c r="E9" s="32">
        <v>2</v>
      </c>
      <c r="F9" s="47"/>
      <c r="G9" s="13" t="s">
        <v>3</v>
      </c>
      <c r="H9" s="75">
        <f t="shared" si="2"/>
        <v>0.32162921348314605</v>
      </c>
      <c r="I9" s="75">
        <f t="shared" si="0"/>
        <v>0.675561797752809</v>
      </c>
      <c r="J9" s="76">
        <f t="shared" si="0"/>
        <v>2.8089887640449437E-3</v>
      </c>
      <c r="T9" s="13" t="s">
        <v>469</v>
      </c>
      <c r="U9" s="131">
        <v>13.117066290550069</v>
      </c>
      <c r="V9" s="131">
        <v>86.882933709449929</v>
      </c>
      <c r="W9" s="132"/>
      <c r="AB9" t="s">
        <v>449</v>
      </c>
      <c r="AC9" s="13" t="s">
        <v>12</v>
      </c>
      <c r="AE9" t="str">
        <f t="shared" si="1"/>
        <v>₄ Prague</v>
      </c>
      <c r="AI9" t="s">
        <v>449</v>
      </c>
    </row>
    <row r="10" spans="1:35" s="8" customFormat="1" x14ac:dyDescent="0.25">
      <c r="A10" s="13" t="s">
        <v>4</v>
      </c>
      <c r="B10" s="28">
        <v>399</v>
      </c>
      <c r="C10" s="28">
        <v>81</v>
      </c>
      <c r="D10" s="28">
        <v>318</v>
      </c>
      <c r="E10" s="32">
        <v>0</v>
      </c>
      <c r="F10" s="47"/>
      <c r="G10" s="13" t="s">
        <v>4</v>
      </c>
      <c r="H10" s="75">
        <f t="shared" si="2"/>
        <v>0.20300751879699247</v>
      </c>
      <c r="I10" s="75">
        <f t="shared" si="0"/>
        <v>0.79699248120300747</v>
      </c>
      <c r="J10" s="76">
        <f t="shared" si="0"/>
        <v>0</v>
      </c>
      <c r="T10" s="13" t="s">
        <v>470</v>
      </c>
      <c r="U10" s="131">
        <v>13.368283093053734</v>
      </c>
      <c r="V10" s="131">
        <v>86.631716906946266</v>
      </c>
      <c r="W10" s="132"/>
      <c r="AB10" t="s">
        <v>450</v>
      </c>
      <c r="AC10" s="13" t="s">
        <v>21</v>
      </c>
      <c r="AE10" t="str">
        <f t="shared" si="1"/>
        <v>₅ Sofia</v>
      </c>
      <c r="AI10" t="s">
        <v>450</v>
      </c>
    </row>
    <row r="11" spans="1:35" s="8" customFormat="1" x14ac:dyDescent="0.25">
      <c r="A11" s="13" t="s">
        <v>5</v>
      </c>
      <c r="B11" s="28">
        <v>467</v>
      </c>
      <c r="C11" s="28">
        <v>132</v>
      </c>
      <c r="D11" s="28">
        <v>329</v>
      </c>
      <c r="E11" s="32">
        <v>6</v>
      </c>
      <c r="F11" s="47"/>
      <c r="G11" s="13" t="s">
        <v>5</v>
      </c>
      <c r="H11" s="75">
        <f t="shared" si="2"/>
        <v>0.28265524625267668</v>
      </c>
      <c r="I11" s="75">
        <f t="shared" si="0"/>
        <v>0.7044967880085653</v>
      </c>
      <c r="J11" s="76">
        <f t="shared" si="0"/>
        <v>1.284796573875803E-2</v>
      </c>
      <c r="T11" s="13" t="s">
        <v>471</v>
      </c>
      <c r="U11" s="131">
        <v>15.315315315315313</v>
      </c>
      <c r="V11" s="131">
        <v>84.684684684684683</v>
      </c>
      <c r="W11" s="132"/>
      <c r="AB11" t="s">
        <v>451</v>
      </c>
      <c r="AC11" s="13" t="s">
        <v>2</v>
      </c>
      <c r="AE11" t="str">
        <f t="shared" si="1"/>
        <v>₆ Budapest</v>
      </c>
      <c r="AI11" t="s">
        <v>451</v>
      </c>
    </row>
    <row r="12" spans="1:35" s="8" customFormat="1" x14ac:dyDescent="0.25">
      <c r="A12" s="13" t="s">
        <v>6</v>
      </c>
      <c r="B12" s="28">
        <v>781</v>
      </c>
      <c r="C12" s="28">
        <v>239</v>
      </c>
      <c r="D12" s="28">
        <v>542</v>
      </c>
      <c r="E12" s="32">
        <v>0</v>
      </c>
      <c r="F12" s="47"/>
      <c r="G12" s="13" t="s">
        <v>6</v>
      </c>
      <c r="H12" s="75">
        <f t="shared" si="2"/>
        <v>0.3060179257362356</v>
      </c>
      <c r="I12" s="75">
        <f t="shared" si="0"/>
        <v>0.69398207426376446</v>
      </c>
      <c r="J12" s="76">
        <f t="shared" si="0"/>
        <v>0</v>
      </c>
      <c r="T12" s="13" t="s">
        <v>472</v>
      </c>
      <c r="U12" s="131">
        <v>16.08040201005025</v>
      </c>
      <c r="V12" s="131">
        <v>83.91959798994975</v>
      </c>
      <c r="W12" s="132"/>
      <c r="AB12" t="s">
        <v>452</v>
      </c>
      <c r="AC12" s="13" t="s">
        <v>3</v>
      </c>
      <c r="AE12" t="str">
        <f t="shared" si="1"/>
        <v>₇ Rome</v>
      </c>
      <c r="AI12" t="s">
        <v>452</v>
      </c>
    </row>
    <row r="13" spans="1:35" s="8" customFormat="1" x14ac:dyDescent="0.25">
      <c r="A13" s="13" t="s">
        <v>7</v>
      </c>
      <c r="B13" s="28">
        <v>712</v>
      </c>
      <c r="C13" s="28">
        <v>351</v>
      </c>
      <c r="D13" s="28">
        <v>361</v>
      </c>
      <c r="E13" s="32">
        <v>0</v>
      </c>
      <c r="F13" s="47"/>
      <c r="G13" s="13" t="s">
        <v>7</v>
      </c>
      <c r="H13" s="75">
        <f t="shared" si="2"/>
        <v>0.49297752808988765</v>
      </c>
      <c r="I13" s="75">
        <f t="shared" si="0"/>
        <v>0.5070224719101124</v>
      </c>
      <c r="J13" s="76">
        <f t="shared" si="0"/>
        <v>0</v>
      </c>
      <c r="T13" s="13" t="s">
        <v>473</v>
      </c>
      <c r="U13" s="131">
        <v>20.300751879699249</v>
      </c>
      <c r="V13" s="131">
        <v>79.699248120300751</v>
      </c>
      <c r="W13" s="132"/>
      <c r="AB13" t="s">
        <v>453</v>
      </c>
      <c r="AC13" s="13" t="s">
        <v>10</v>
      </c>
      <c r="AE13" t="str">
        <f t="shared" si="1"/>
        <v>₈ Stockholm</v>
      </c>
      <c r="AI13" t="s">
        <v>453</v>
      </c>
    </row>
    <row r="14" spans="1:35" s="8" customFormat="1" x14ac:dyDescent="0.25">
      <c r="A14" s="13" t="s">
        <v>8</v>
      </c>
      <c r="B14" s="28">
        <v>763</v>
      </c>
      <c r="C14" s="28">
        <v>102</v>
      </c>
      <c r="D14" s="28">
        <v>661</v>
      </c>
      <c r="E14" s="32">
        <v>0</v>
      </c>
      <c r="F14" s="47"/>
      <c r="G14" s="13" t="s">
        <v>8</v>
      </c>
      <c r="H14" s="75">
        <f t="shared" si="2"/>
        <v>0.13368283093053734</v>
      </c>
      <c r="I14" s="75">
        <f t="shared" si="0"/>
        <v>0.86631716906946266</v>
      </c>
      <c r="J14" s="76">
        <f t="shared" si="0"/>
        <v>0</v>
      </c>
      <c r="T14" s="13" t="s">
        <v>474</v>
      </c>
      <c r="U14" s="131">
        <v>21.302578018995931</v>
      </c>
      <c r="V14" s="131">
        <v>78.697421981004069</v>
      </c>
      <c r="W14" s="132"/>
      <c r="AB14" t="s">
        <v>454</v>
      </c>
      <c r="AC14" s="13" t="s">
        <v>18</v>
      </c>
      <c r="AE14" t="str">
        <f t="shared" si="1"/>
        <v>₉ Goteborg</v>
      </c>
      <c r="AI14" t="s">
        <v>454</v>
      </c>
    </row>
    <row r="15" spans="1:35" s="8" customFormat="1" x14ac:dyDescent="0.25">
      <c r="A15" s="13" t="s">
        <v>9</v>
      </c>
      <c r="B15" s="28">
        <v>709</v>
      </c>
      <c r="C15" s="28">
        <v>93</v>
      </c>
      <c r="D15" s="28">
        <v>616</v>
      </c>
      <c r="E15" s="32">
        <v>0</v>
      </c>
      <c r="F15" s="47"/>
      <c r="G15" s="13" t="s">
        <v>9</v>
      </c>
      <c r="H15" s="75">
        <f t="shared" si="2"/>
        <v>0.1311706629055007</v>
      </c>
      <c r="I15" s="75">
        <f t="shared" si="0"/>
        <v>0.86882933709449928</v>
      </c>
      <c r="J15" s="76">
        <f t="shared" si="0"/>
        <v>0</v>
      </c>
      <c r="T15" s="13" t="s">
        <v>475</v>
      </c>
      <c r="U15" s="131">
        <v>23.655913978494624</v>
      </c>
      <c r="V15" s="131">
        <v>76.344086021505376</v>
      </c>
      <c r="W15" s="132"/>
      <c r="AB15" t="s">
        <v>455</v>
      </c>
      <c r="AC15" s="13" t="s">
        <v>19</v>
      </c>
      <c r="AE15" t="str">
        <f t="shared" si="1"/>
        <v>₁₀ Antwerp</v>
      </c>
      <c r="AI15" t="s">
        <v>455</v>
      </c>
    </row>
    <row r="16" spans="1:35" s="8" customFormat="1" x14ac:dyDescent="0.25">
      <c r="A16" s="13" t="s">
        <v>10</v>
      </c>
      <c r="B16" s="28">
        <v>597</v>
      </c>
      <c r="C16" s="28">
        <v>96</v>
      </c>
      <c r="D16" s="28">
        <v>501</v>
      </c>
      <c r="E16" s="32">
        <v>0</v>
      </c>
      <c r="F16" s="47"/>
      <c r="G16" s="13" t="s">
        <v>10</v>
      </c>
      <c r="H16" s="75">
        <f t="shared" si="2"/>
        <v>0.16080402010050251</v>
      </c>
      <c r="I16" s="75">
        <f t="shared" si="0"/>
        <v>0.83919597989949746</v>
      </c>
      <c r="J16" s="76">
        <f t="shared" si="0"/>
        <v>0</v>
      </c>
      <c r="T16" s="13" t="s">
        <v>486</v>
      </c>
      <c r="U16" s="131">
        <v>27.570093457943923</v>
      </c>
      <c r="V16" s="131">
        <v>71.261682242990659</v>
      </c>
      <c r="W16" s="132">
        <v>1.1682242990654206</v>
      </c>
      <c r="AB16" t="s">
        <v>456</v>
      </c>
      <c r="AC16" s="13" t="s">
        <v>6</v>
      </c>
      <c r="AE16" t="str">
        <f t="shared" si="1"/>
        <v>₁₁ Madrid</v>
      </c>
      <c r="AI16" t="s">
        <v>456</v>
      </c>
    </row>
    <row r="17" spans="1:45" s="8" customFormat="1" x14ac:dyDescent="0.25">
      <c r="A17" s="13" t="s">
        <v>11</v>
      </c>
      <c r="B17" s="28">
        <v>711</v>
      </c>
      <c r="C17" s="28">
        <v>228</v>
      </c>
      <c r="D17" s="28">
        <v>474</v>
      </c>
      <c r="E17" s="32">
        <v>9</v>
      </c>
      <c r="F17" s="47"/>
      <c r="G17" s="13" t="s">
        <v>11</v>
      </c>
      <c r="H17" s="75">
        <f t="shared" si="2"/>
        <v>0.32067510548523209</v>
      </c>
      <c r="I17" s="75">
        <f t="shared" si="0"/>
        <v>0.66666666666666663</v>
      </c>
      <c r="J17" s="76">
        <f t="shared" si="0"/>
        <v>1.2658227848101266E-2</v>
      </c>
      <c r="T17" s="13" t="s">
        <v>476</v>
      </c>
      <c r="U17" s="131">
        <v>28.26552462526767</v>
      </c>
      <c r="V17" s="131">
        <v>70.449678800856532</v>
      </c>
      <c r="W17" s="132">
        <v>1.2847965738758029</v>
      </c>
      <c r="AB17" t="s">
        <v>457</v>
      </c>
      <c r="AC17" s="13" t="s">
        <v>4</v>
      </c>
      <c r="AE17" t="str">
        <f t="shared" si="1"/>
        <v>₁₂ Hamburg</v>
      </c>
      <c r="AI17" t="s">
        <v>457</v>
      </c>
    </row>
    <row r="18" spans="1:45" s="8" customFormat="1" x14ac:dyDescent="0.25">
      <c r="A18" s="13" t="s">
        <v>12</v>
      </c>
      <c r="B18" s="28">
        <v>789</v>
      </c>
      <c r="C18" s="28">
        <v>78</v>
      </c>
      <c r="D18" s="28">
        <v>711</v>
      </c>
      <c r="E18" s="32">
        <v>0</v>
      </c>
      <c r="F18" s="47"/>
      <c r="G18" s="13" t="s">
        <v>12</v>
      </c>
      <c r="H18" s="75">
        <f t="shared" si="2"/>
        <v>9.8859315589353611E-2</v>
      </c>
      <c r="I18" s="75">
        <f t="shared" si="0"/>
        <v>0.90114068441064643</v>
      </c>
      <c r="J18" s="76">
        <f t="shared" si="0"/>
        <v>0</v>
      </c>
      <c r="T18" s="13" t="s">
        <v>538</v>
      </c>
      <c r="U18" s="131">
        <v>28.888888888888886</v>
      </c>
      <c r="V18" s="131">
        <v>71.111111111111114</v>
      </c>
      <c r="W18" s="132"/>
      <c r="Y18" s="8">
        <v>100</v>
      </c>
      <c r="AB18" t="s">
        <v>539</v>
      </c>
      <c r="AC18" s="13" t="s">
        <v>20</v>
      </c>
      <c r="AE18" t="str">
        <f t="shared" si="1"/>
        <v>₁₃ Milan</v>
      </c>
      <c r="AI18" t="s">
        <v>539</v>
      </c>
    </row>
    <row r="19" spans="1:45" s="8" customFormat="1" x14ac:dyDescent="0.25">
      <c r="A19" s="13" t="s">
        <v>21</v>
      </c>
      <c r="B19" s="28">
        <v>706</v>
      </c>
      <c r="C19" s="28">
        <v>79</v>
      </c>
      <c r="D19" s="28">
        <v>627</v>
      </c>
      <c r="E19" s="32">
        <v>0</v>
      </c>
      <c r="F19" s="47"/>
      <c r="G19" s="13" t="s">
        <v>21</v>
      </c>
      <c r="H19" s="75">
        <f t="shared" si="2"/>
        <v>0.11189801699716714</v>
      </c>
      <c r="I19" s="75">
        <f t="shared" si="0"/>
        <v>0.88810198300283283</v>
      </c>
      <c r="J19" s="76">
        <f t="shared" si="0"/>
        <v>0</v>
      </c>
      <c r="T19" s="13" t="s">
        <v>478</v>
      </c>
      <c r="U19" s="131">
        <v>30.601792573623559</v>
      </c>
      <c r="V19" s="131">
        <v>69.398207426376445</v>
      </c>
      <c r="W19" s="132"/>
      <c r="AB19" t="s">
        <v>458</v>
      </c>
      <c r="AC19" s="13" t="s">
        <v>15</v>
      </c>
      <c r="AE19" t="str">
        <f t="shared" si="1"/>
        <v>₁₄ Amsterdam</v>
      </c>
      <c r="AI19" t="s">
        <v>458</v>
      </c>
    </row>
    <row r="20" spans="1:45" s="8" customFormat="1" x14ac:dyDescent="0.25">
      <c r="A20" s="13" t="s">
        <v>13</v>
      </c>
      <c r="B20" s="28">
        <v>809</v>
      </c>
      <c r="C20" s="28">
        <v>283</v>
      </c>
      <c r="D20" s="28">
        <v>526</v>
      </c>
      <c r="E20" s="32">
        <v>0</v>
      </c>
      <c r="F20" s="47"/>
      <c r="G20" s="13" t="s">
        <v>13</v>
      </c>
      <c r="H20" s="75">
        <f t="shared" si="2"/>
        <v>0.34981458590852904</v>
      </c>
      <c r="I20" s="75">
        <f t="shared" si="0"/>
        <v>0.6501854140914709</v>
      </c>
      <c r="J20" s="76">
        <f t="shared" si="0"/>
        <v>0</v>
      </c>
      <c r="T20" s="13" t="s">
        <v>479</v>
      </c>
      <c r="U20" s="131">
        <v>30.711610486891384</v>
      </c>
      <c r="V20" s="131">
        <v>68.913857677902627</v>
      </c>
      <c r="W20" s="132">
        <v>0.37453183520599254</v>
      </c>
      <c r="AB20" t="s">
        <v>459</v>
      </c>
      <c r="AC20" s="13" t="s">
        <v>5</v>
      </c>
      <c r="AE20" t="str">
        <f t="shared" si="1"/>
        <v>₁₅ Berlin</v>
      </c>
      <c r="AI20" t="s">
        <v>459</v>
      </c>
    </row>
    <row r="21" spans="1:45" s="8" customFormat="1" x14ac:dyDescent="0.25">
      <c r="A21" s="13" t="s">
        <v>14</v>
      </c>
      <c r="B21" s="28">
        <v>664</v>
      </c>
      <c r="C21" s="28">
        <v>30</v>
      </c>
      <c r="D21" s="28">
        <v>634</v>
      </c>
      <c r="E21" s="32">
        <v>0</v>
      </c>
      <c r="F21" s="47"/>
      <c r="G21" s="13" t="s">
        <v>14</v>
      </c>
      <c r="H21" s="75">
        <f t="shared" si="2"/>
        <v>4.5180722891566265E-2</v>
      </c>
      <c r="I21" s="75">
        <f t="shared" si="0"/>
        <v>0.95481927710843373</v>
      </c>
      <c r="J21" s="76">
        <f t="shared" si="0"/>
        <v>0</v>
      </c>
      <c r="T21" s="13" t="s">
        <v>480</v>
      </c>
      <c r="U21" s="131">
        <v>32.067510548523209</v>
      </c>
      <c r="V21" s="131">
        <v>66.666666666666657</v>
      </c>
      <c r="W21" s="132">
        <v>1.2658227848101267</v>
      </c>
      <c r="AB21" t="s">
        <v>460</v>
      </c>
      <c r="AC21" s="13" t="s">
        <v>1</v>
      </c>
      <c r="AE21" t="str">
        <f t="shared" si="1"/>
        <v>₁₆ Rotterdam</v>
      </c>
      <c r="AI21" t="s">
        <v>460</v>
      </c>
    </row>
    <row r="22" spans="1:45" x14ac:dyDescent="0.25">
      <c r="A22" s="13" t="s">
        <v>15</v>
      </c>
      <c r="B22" s="28">
        <v>279</v>
      </c>
      <c r="C22" s="28">
        <v>66</v>
      </c>
      <c r="D22" s="28">
        <v>213</v>
      </c>
      <c r="E22" s="32">
        <v>0</v>
      </c>
      <c r="F22" s="47"/>
      <c r="G22" s="13" t="s">
        <v>15</v>
      </c>
      <c r="H22" s="75">
        <f t="shared" si="2"/>
        <v>0.23655913978494625</v>
      </c>
      <c r="I22" s="75">
        <f t="shared" si="2"/>
        <v>0.76344086021505375</v>
      </c>
      <c r="J22" s="76">
        <f t="shared" si="2"/>
        <v>0</v>
      </c>
      <c r="T22" s="13" t="s">
        <v>481</v>
      </c>
      <c r="U22" s="131">
        <v>32.162921348314605</v>
      </c>
      <c r="V22" s="131">
        <v>67.556179775280896</v>
      </c>
      <c r="W22" s="132">
        <v>0.2808988764044944</v>
      </c>
      <c r="AB22" t="s">
        <v>461</v>
      </c>
      <c r="AC22" s="13" t="s">
        <v>17</v>
      </c>
      <c r="AE22" t="str">
        <f t="shared" si="1"/>
        <v>₁₇ Munich</v>
      </c>
      <c r="AI22" t="s">
        <v>461</v>
      </c>
    </row>
    <row r="23" spans="1:45" x14ac:dyDescent="0.25">
      <c r="A23" s="13" t="s">
        <v>16</v>
      </c>
      <c r="B23" s="28">
        <v>312</v>
      </c>
      <c r="C23" s="28">
        <v>173</v>
      </c>
      <c r="D23" s="28">
        <v>139</v>
      </c>
      <c r="E23" s="32">
        <v>0</v>
      </c>
      <c r="F23" s="47"/>
      <c r="G23" s="13" t="s">
        <v>16</v>
      </c>
      <c r="H23" s="75">
        <f t="shared" si="2"/>
        <v>0.55448717948717952</v>
      </c>
      <c r="I23" s="75">
        <f t="shared" si="2"/>
        <v>0.44551282051282054</v>
      </c>
      <c r="J23" s="76">
        <f t="shared" si="2"/>
        <v>0</v>
      </c>
      <c r="T23" s="13" t="s">
        <v>482</v>
      </c>
      <c r="U23" s="131">
        <v>34.981458590852903</v>
      </c>
      <c r="V23" s="131">
        <v>65.01854140914709</v>
      </c>
      <c r="W23" s="132"/>
      <c r="AB23" t="s">
        <v>462</v>
      </c>
      <c r="AC23" s="13" t="s">
        <v>13</v>
      </c>
      <c r="AE23" t="str">
        <f t="shared" si="1"/>
        <v>₁₈ Paris</v>
      </c>
      <c r="AI23" t="s">
        <v>462</v>
      </c>
    </row>
    <row r="24" spans="1:45" x14ac:dyDescent="0.25">
      <c r="A24" s="13" t="s">
        <v>17</v>
      </c>
      <c r="B24" s="28">
        <v>267</v>
      </c>
      <c r="C24" s="28">
        <v>82</v>
      </c>
      <c r="D24" s="28">
        <v>184</v>
      </c>
      <c r="E24" s="32">
        <v>1</v>
      </c>
      <c r="F24" s="47"/>
      <c r="G24" s="13" t="s">
        <v>17</v>
      </c>
      <c r="H24" s="75">
        <f t="shared" si="2"/>
        <v>0.30711610486891383</v>
      </c>
      <c r="I24" s="75">
        <f t="shared" si="2"/>
        <v>0.68913857677902624</v>
      </c>
      <c r="J24" s="76">
        <f t="shared" si="2"/>
        <v>3.7453183520599251E-3</v>
      </c>
      <c r="T24" s="13" t="s">
        <v>483</v>
      </c>
      <c r="U24" s="131">
        <v>38.297872340425535</v>
      </c>
      <c r="V24" s="131">
        <v>61.702127659574465</v>
      </c>
      <c r="W24" s="132"/>
      <c r="AB24" t="s">
        <v>463</v>
      </c>
      <c r="AC24" s="13" t="s">
        <v>11</v>
      </c>
      <c r="AE24" t="str">
        <f t="shared" si="1"/>
        <v>₁₉ London</v>
      </c>
      <c r="AI24" t="s">
        <v>463</v>
      </c>
    </row>
    <row r="25" spans="1:45" x14ac:dyDescent="0.25">
      <c r="A25" s="13" t="s">
        <v>18</v>
      </c>
      <c r="B25" s="28">
        <v>111</v>
      </c>
      <c r="C25" s="28">
        <v>17</v>
      </c>
      <c r="D25" s="28">
        <v>94</v>
      </c>
      <c r="E25" s="32">
        <v>0</v>
      </c>
      <c r="F25" s="47"/>
      <c r="G25" s="13" t="s">
        <v>18</v>
      </c>
      <c r="H25" s="75">
        <f t="shared" si="2"/>
        <v>0.15315315315315314</v>
      </c>
      <c r="I25" s="75">
        <f t="shared" si="2"/>
        <v>0.84684684684684686</v>
      </c>
      <c r="J25" s="76">
        <f t="shared" si="2"/>
        <v>0</v>
      </c>
      <c r="T25" s="13" t="s">
        <v>484</v>
      </c>
      <c r="U25" s="131">
        <v>49.297752808988768</v>
      </c>
      <c r="V25" s="131">
        <v>50.702247191011239</v>
      </c>
      <c r="W25" s="132"/>
      <c r="AB25" t="s">
        <v>464</v>
      </c>
      <c r="AC25" s="13" t="s">
        <v>16</v>
      </c>
      <c r="AE25" t="str">
        <f t="shared" si="1"/>
        <v>₂₀ Bremen</v>
      </c>
      <c r="AI25" t="s">
        <v>464</v>
      </c>
    </row>
    <row r="26" spans="1:45" ht="15.75" thickBot="1" x14ac:dyDescent="0.3">
      <c r="A26" s="13" t="s">
        <v>19</v>
      </c>
      <c r="B26" s="28">
        <v>45</v>
      </c>
      <c r="C26" s="28">
        <v>13</v>
      </c>
      <c r="D26" s="28">
        <v>32</v>
      </c>
      <c r="E26" s="32">
        <v>0</v>
      </c>
      <c r="F26" s="47"/>
      <c r="G26" s="13" t="s">
        <v>19</v>
      </c>
      <c r="H26" s="75">
        <f t="shared" si="2"/>
        <v>0.28888888888888886</v>
      </c>
      <c r="I26" s="75">
        <f t="shared" si="2"/>
        <v>0.71111111111111114</v>
      </c>
      <c r="J26" s="76">
        <f t="shared" si="2"/>
        <v>0</v>
      </c>
      <c r="T26" s="66" t="s">
        <v>485</v>
      </c>
      <c r="U26" s="133">
        <v>55.448717948717949</v>
      </c>
      <c r="V26" s="133">
        <v>44.551282051282051</v>
      </c>
      <c r="W26" s="134"/>
      <c r="AB26" t="s">
        <v>465</v>
      </c>
      <c r="AC26" s="66" t="s">
        <v>7</v>
      </c>
      <c r="AE26" t="str">
        <f t="shared" si="1"/>
        <v>₂₁ Barcelona</v>
      </c>
      <c r="AI26" t="s">
        <v>465</v>
      </c>
    </row>
    <row r="27" spans="1:45" ht="15.75" thickBot="1" x14ac:dyDescent="0.3">
      <c r="A27" s="15" t="s">
        <v>51</v>
      </c>
      <c r="B27" s="39">
        <f>SUM(B6:B26)</f>
        <v>11703</v>
      </c>
      <c r="C27" s="39">
        <f>SUM(C6:C26)</f>
        <v>2917</v>
      </c>
      <c r="D27" s="39">
        <f>SUM(D6:D26)</f>
        <v>8763</v>
      </c>
      <c r="E27" s="40">
        <f>SUM(E6:E26)</f>
        <v>23</v>
      </c>
      <c r="G27" s="15" t="s">
        <v>122</v>
      </c>
      <c r="H27" s="77">
        <f>C27/$B27</f>
        <v>0.24925232846278733</v>
      </c>
      <c r="I27" s="77">
        <f>D27/$B27</f>
        <v>0.74878236349653937</v>
      </c>
      <c r="J27" s="78">
        <f>E27/$B27</f>
        <v>1.9653080406733317E-3</v>
      </c>
      <c r="T27" s="135" t="s">
        <v>124</v>
      </c>
      <c r="U27" s="131">
        <v>24.925232846278732</v>
      </c>
      <c r="V27" s="131">
        <v>74.878236349653932</v>
      </c>
      <c r="W27" s="132">
        <v>0.19653080406733317</v>
      </c>
    </row>
    <row r="30" spans="1:45" ht="15.75" thickBot="1" x14ac:dyDescent="0.3">
      <c r="O30" s="9"/>
    </row>
    <row r="31" spans="1:45" x14ac:dyDescent="0.25">
      <c r="A31" s="302" t="s">
        <v>95</v>
      </c>
      <c r="B31" s="303"/>
      <c r="C31" s="303"/>
      <c r="D31" s="303"/>
      <c r="E31" s="303"/>
      <c r="F31" s="303"/>
      <c r="G31" s="303"/>
      <c r="H31" s="303"/>
      <c r="I31" s="303"/>
      <c r="J31" s="303"/>
      <c r="K31" s="303"/>
      <c r="L31" s="304"/>
      <c r="N31" s="305" t="s">
        <v>93</v>
      </c>
      <c r="O31" s="306"/>
      <c r="P31" s="306"/>
      <c r="Q31" s="306"/>
      <c r="R31" s="306"/>
      <c r="S31" s="306"/>
      <c r="T31" s="306"/>
      <c r="U31" s="306"/>
      <c r="V31" s="306"/>
      <c r="W31" s="306"/>
      <c r="X31" s="306"/>
      <c r="Y31" s="307"/>
      <c r="AH31" s="127" t="s">
        <v>93</v>
      </c>
      <c r="AI31" s="128"/>
      <c r="AJ31" s="128"/>
      <c r="AK31" s="128"/>
      <c r="AL31" s="128"/>
      <c r="AM31" s="128"/>
      <c r="AN31" s="128"/>
      <c r="AO31" s="128"/>
      <c r="AP31" s="128"/>
      <c r="AQ31" s="128"/>
      <c r="AR31" s="128"/>
      <c r="AS31" s="129"/>
    </row>
    <row r="32" spans="1:45" x14ac:dyDescent="0.25">
      <c r="A32" s="13"/>
      <c r="B32" s="63" t="s">
        <v>85</v>
      </c>
      <c r="C32" s="63" t="s">
        <v>86</v>
      </c>
      <c r="D32" s="63" t="s">
        <v>87</v>
      </c>
      <c r="E32" s="63" t="s">
        <v>88</v>
      </c>
      <c r="F32" s="63" t="s">
        <v>42</v>
      </c>
      <c r="G32" s="63" t="s">
        <v>89</v>
      </c>
      <c r="H32" s="63" t="s">
        <v>94</v>
      </c>
      <c r="I32" s="63" t="s">
        <v>90</v>
      </c>
      <c r="J32" s="63" t="s">
        <v>91</v>
      </c>
      <c r="K32" s="63" t="s">
        <v>92</v>
      </c>
      <c r="L32" s="68" t="s">
        <v>0</v>
      </c>
      <c r="N32" s="13"/>
      <c r="O32" s="63" t="s">
        <v>85</v>
      </c>
      <c r="P32" s="63" t="s">
        <v>86</v>
      </c>
      <c r="Q32" s="63" t="s">
        <v>87</v>
      </c>
      <c r="R32" s="63" t="s">
        <v>88</v>
      </c>
      <c r="S32" s="63" t="s">
        <v>42</v>
      </c>
      <c r="T32" s="63" t="s">
        <v>89</v>
      </c>
      <c r="U32" s="63" t="s">
        <v>94</v>
      </c>
      <c r="V32" s="63" t="s">
        <v>90</v>
      </c>
      <c r="W32" s="63" t="s">
        <v>91</v>
      </c>
      <c r="X32" s="63" t="s">
        <v>92</v>
      </c>
      <c r="Y32" s="68" t="s">
        <v>0</v>
      </c>
      <c r="AH32" s="13"/>
      <c r="AI32" s="63" t="s">
        <v>85</v>
      </c>
      <c r="AJ32" s="63" t="s">
        <v>86</v>
      </c>
      <c r="AK32" s="63" t="s">
        <v>87</v>
      </c>
      <c r="AL32" s="63" t="s">
        <v>88</v>
      </c>
      <c r="AM32" s="63" t="s">
        <v>42</v>
      </c>
      <c r="AN32" s="63" t="s">
        <v>89</v>
      </c>
      <c r="AO32" s="63" t="s">
        <v>94</v>
      </c>
      <c r="AP32" s="63" t="s">
        <v>90</v>
      </c>
      <c r="AQ32" s="63" t="s">
        <v>91</v>
      </c>
      <c r="AR32" s="63" t="s">
        <v>92</v>
      </c>
      <c r="AS32" s="68" t="s">
        <v>0</v>
      </c>
    </row>
    <row r="33" spans="1:45" x14ac:dyDescent="0.25">
      <c r="A33" s="13" t="s">
        <v>1</v>
      </c>
      <c r="B33" s="54">
        <v>201</v>
      </c>
      <c r="C33" s="54">
        <v>6</v>
      </c>
      <c r="D33" s="54">
        <v>4</v>
      </c>
      <c r="E33" s="54">
        <v>0</v>
      </c>
      <c r="F33" s="54">
        <v>26</v>
      </c>
      <c r="G33" s="54">
        <v>0</v>
      </c>
      <c r="H33" s="54">
        <v>0</v>
      </c>
      <c r="I33" s="54">
        <v>68</v>
      </c>
      <c r="J33" s="54">
        <v>0</v>
      </c>
      <c r="K33" s="54">
        <v>0</v>
      </c>
      <c r="L33" s="69">
        <v>305</v>
      </c>
      <c r="N33" s="13" t="s">
        <v>1</v>
      </c>
      <c r="O33" s="79">
        <f>B33/$L33</f>
        <v>0.65901639344262297</v>
      </c>
      <c r="P33" s="79">
        <f t="shared" ref="P33:X54" si="3">C33/$L33</f>
        <v>1.9672131147540985E-2</v>
      </c>
      <c r="Q33" s="79">
        <f t="shared" si="3"/>
        <v>1.3114754098360656E-2</v>
      </c>
      <c r="R33" s="79">
        <f t="shared" si="3"/>
        <v>0</v>
      </c>
      <c r="S33" s="79">
        <f t="shared" si="3"/>
        <v>8.5245901639344257E-2</v>
      </c>
      <c r="T33" s="79">
        <f t="shared" si="3"/>
        <v>0</v>
      </c>
      <c r="U33" s="79">
        <f t="shared" si="3"/>
        <v>0</v>
      </c>
      <c r="V33" s="79">
        <f t="shared" si="3"/>
        <v>0.22295081967213115</v>
      </c>
      <c r="W33" s="79">
        <f t="shared" si="3"/>
        <v>0</v>
      </c>
      <c r="X33" s="79">
        <f t="shared" si="3"/>
        <v>0</v>
      </c>
      <c r="Y33" s="119">
        <f>SUM(O33:X33)</f>
        <v>0.99999999999999989</v>
      </c>
      <c r="AC33">
        <v>7</v>
      </c>
      <c r="AD33" s="13" t="s">
        <v>472</v>
      </c>
      <c r="AE33" s="13" t="s">
        <v>10</v>
      </c>
      <c r="AG33" t="s">
        <v>446</v>
      </c>
      <c r="AH33" s="13" t="str">
        <f t="shared" ref="AH33:AH53" si="4">AG33&amp;" "&amp;AE33</f>
        <v>₁ Stockholm</v>
      </c>
      <c r="AI33" s="136">
        <v>26.34730538922156</v>
      </c>
      <c r="AJ33" s="136">
        <v>5.9880239520958085</v>
      </c>
      <c r="AK33" s="136"/>
      <c r="AL33" s="136">
        <v>3.992015968063872</v>
      </c>
      <c r="AM33" s="136">
        <v>63.672654690618756</v>
      </c>
      <c r="AN33" s="136"/>
      <c r="AO33" s="136"/>
      <c r="AP33" s="136"/>
      <c r="AQ33" s="136"/>
      <c r="AR33" s="136"/>
      <c r="AS33" s="107">
        <v>100</v>
      </c>
    </row>
    <row r="34" spans="1:45" x14ac:dyDescent="0.25">
      <c r="A34" s="13" t="s">
        <v>2</v>
      </c>
      <c r="B34" s="49">
        <v>533</v>
      </c>
      <c r="C34" s="49">
        <v>8</v>
      </c>
      <c r="D34" s="49">
        <v>10</v>
      </c>
      <c r="E34" s="49">
        <v>0</v>
      </c>
      <c r="F34" s="49">
        <v>5</v>
      </c>
      <c r="G34" s="49">
        <v>0</v>
      </c>
      <c r="H34" s="49">
        <v>0</v>
      </c>
      <c r="I34" s="49">
        <v>0</v>
      </c>
      <c r="J34" s="49">
        <v>0</v>
      </c>
      <c r="K34" s="49">
        <v>24</v>
      </c>
      <c r="L34" s="67">
        <v>580</v>
      </c>
      <c r="N34" s="13" t="s">
        <v>2</v>
      </c>
      <c r="O34" s="79">
        <f t="shared" ref="O34:O54" si="5">B34/$L34</f>
        <v>0.91896551724137931</v>
      </c>
      <c r="P34" s="79">
        <f t="shared" si="3"/>
        <v>1.3793103448275862E-2</v>
      </c>
      <c r="Q34" s="79">
        <f t="shared" si="3"/>
        <v>1.7241379310344827E-2</v>
      </c>
      <c r="R34" s="79">
        <f t="shared" si="3"/>
        <v>0</v>
      </c>
      <c r="S34" s="79">
        <f t="shared" si="3"/>
        <v>8.6206896551724137E-3</v>
      </c>
      <c r="T34" s="79">
        <f t="shared" si="3"/>
        <v>0</v>
      </c>
      <c r="U34" s="79">
        <f t="shared" si="3"/>
        <v>0</v>
      </c>
      <c r="V34" s="79">
        <f t="shared" si="3"/>
        <v>0</v>
      </c>
      <c r="W34" s="79">
        <f t="shared" si="3"/>
        <v>0</v>
      </c>
      <c r="X34" s="79">
        <f t="shared" si="3"/>
        <v>4.1379310344827586E-2</v>
      </c>
      <c r="Y34" s="119">
        <f t="shared" ref="Y34:Y54" si="6">SUM(O34:X34)</f>
        <v>1</v>
      </c>
      <c r="AC34">
        <v>20</v>
      </c>
      <c r="AD34" s="13" t="s">
        <v>484</v>
      </c>
      <c r="AE34" s="13" t="s">
        <v>7</v>
      </c>
      <c r="AG34" t="s">
        <v>448</v>
      </c>
      <c r="AH34" s="13" t="str">
        <f t="shared" si="4"/>
        <v>₃ Barcelona</v>
      </c>
      <c r="AI34" s="136">
        <v>70.91412742382272</v>
      </c>
      <c r="AJ34" s="136"/>
      <c r="AK34" s="136">
        <v>9.6952908587257625</v>
      </c>
      <c r="AL34" s="136">
        <v>4.1551246537396125</v>
      </c>
      <c r="AM34" s="136">
        <v>13.850415512465375</v>
      </c>
      <c r="AN34" s="136">
        <v>1.3850415512465373</v>
      </c>
      <c r="AO34" s="136"/>
      <c r="AP34" s="136"/>
      <c r="AQ34" s="136"/>
      <c r="AR34" s="136"/>
      <c r="AS34" s="107">
        <v>100</v>
      </c>
    </row>
    <row r="35" spans="1:45" x14ac:dyDescent="0.25">
      <c r="A35" s="13" t="s">
        <v>20</v>
      </c>
      <c r="B35" s="49">
        <v>323</v>
      </c>
      <c r="C35" s="49">
        <v>25</v>
      </c>
      <c r="D35" s="49">
        <v>6</v>
      </c>
      <c r="E35" s="49">
        <v>0</v>
      </c>
      <c r="F35" s="49">
        <v>21</v>
      </c>
      <c r="G35" s="49">
        <v>17</v>
      </c>
      <c r="H35" s="49">
        <v>43</v>
      </c>
      <c r="I35" s="49">
        <v>0</v>
      </c>
      <c r="J35" s="49">
        <v>0</v>
      </c>
      <c r="K35" s="49">
        <v>0</v>
      </c>
      <c r="L35" s="67">
        <v>435</v>
      </c>
      <c r="N35" s="13" t="s">
        <v>20</v>
      </c>
      <c r="O35" s="79">
        <f t="shared" si="5"/>
        <v>0.74252873563218391</v>
      </c>
      <c r="P35" s="79">
        <f t="shared" si="3"/>
        <v>5.7471264367816091E-2</v>
      </c>
      <c r="Q35" s="79">
        <f t="shared" si="3"/>
        <v>1.3793103448275862E-2</v>
      </c>
      <c r="R35" s="79">
        <f t="shared" si="3"/>
        <v>0</v>
      </c>
      <c r="S35" s="79">
        <f t="shared" si="3"/>
        <v>4.8275862068965517E-2</v>
      </c>
      <c r="T35" s="79">
        <f t="shared" si="3"/>
        <v>3.9080459770114942E-2</v>
      </c>
      <c r="U35" s="79">
        <f t="shared" si="3"/>
        <v>9.8850574712643677E-2</v>
      </c>
      <c r="V35" s="79">
        <f t="shared" si="3"/>
        <v>0</v>
      </c>
      <c r="W35" s="79">
        <f t="shared" si="3"/>
        <v>0</v>
      </c>
      <c r="X35" s="79">
        <f t="shared" si="3"/>
        <v>0</v>
      </c>
      <c r="Y35" s="119">
        <f t="shared" si="6"/>
        <v>1</v>
      </c>
      <c r="AC35">
        <v>4</v>
      </c>
      <c r="AD35" s="13" t="s">
        <v>469</v>
      </c>
      <c r="AE35" s="13" t="s">
        <v>612</v>
      </c>
      <c r="AG35" t="s">
        <v>457</v>
      </c>
      <c r="AH35" s="13" t="str">
        <f t="shared" si="4"/>
        <v>₁₂ Lisabon</v>
      </c>
      <c r="AI35" s="136">
        <v>91.233766233766232</v>
      </c>
      <c r="AJ35" s="136"/>
      <c r="AK35" s="136"/>
      <c r="AL35" s="136"/>
      <c r="AM35" s="136">
        <v>8.7662337662337659</v>
      </c>
      <c r="AN35" s="136"/>
      <c r="AO35" s="136"/>
      <c r="AP35" s="136"/>
      <c r="AQ35" s="136"/>
      <c r="AR35" s="136"/>
      <c r="AS35" s="107">
        <v>100</v>
      </c>
    </row>
    <row r="36" spans="1:45" x14ac:dyDescent="0.25">
      <c r="A36" s="13" t="s">
        <v>3</v>
      </c>
      <c r="B36" s="49">
        <v>369</v>
      </c>
      <c r="C36" s="49">
        <v>18</v>
      </c>
      <c r="D36" s="49">
        <v>4</v>
      </c>
      <c r="E36" s="49">
        <v>12</v>
      </c>
      <c r="F36" s="49">
        <v>7</v>
      </c>
      <c r="G36" s="49">
        <v>50</v>
      </c>
      <c r="H36" s="49">
        <v>13</v>
      </c>
      <c r="I36" s="49">
        <v>8</v>
      </c>
      <c r="J36" s="49">
        <v>0</v>
      </c>
      <c r="K36" s="49">
        <v>0</v>
      </c>
      <c r="L36" s="67">
        <v>481</v>
      </c>
      <c r="N36" s="13" t="s">
        <v>3</v>
      </c>
      <c r="O36" s="79">
        <f t="shared" si="5"/>
        <v>0.76715176715176714</v>
      </c>
      <c r="P36" s="79">
        <f t="shared" si="3"/>
        <v>3.7422037422037424E-2</v>
      </c>
      <c r="Q36" s="79">
        <f t="shared" si="3"/>
        <v>8.3160083160083165E-3</v>
      </c>
      <c r="R36" s="79">
        <f t="shared" si="3"/>
        <v>2.4948024948024949E-2</v>
      </c>
      <c r="S36" s="79">
        <f t="shared" si="3"/>
        <v>1.4553014553014554E-2</v>
      </c>
      <c r="T36" s="79">
        <f t="shared" si="3"/>
        <v>0.10395010395010396</v>
      </c>
      <c r="U36" s="79">
        <f t="shared" si="3"/>
        <v>2.7027027027027029E-2</v>
      </c>
      <c r="V36" s="79">
        <f t="shared" si="3"/>
        <v>1.6632016632016633E-2</v>
      </c>
      <c r="W36" s="79">
        <f t="shared" si="3"/>
        <v>0</v>
      </c>
      <c r="X36" s="79">
        <f t="shared" si="3"/>
        <v>0</v>
      </c>
      <c r="Y36" s="119">
        <f t="shared" si="6"/>
        <v>1</v>
      </c>
      <c r="AC36">
        <v>11</v>
      </c>
      <c r="AD36" s="13" t="s">
        <v>486</v>
      </c>
      <c r="AE36" s="13" t="s">
        <v>1</v>
      </c>
      <c r="AG36" t="s">
        <v>447</v>
      </c>
      <c r="AH36" s="13" t="str">
        <f t="shared" si="4"/>
        <v>₂ Rotterdam</v>
      </c>
      <c r="AI36" s="136">
        <v>65.901639344262293</v>
      </c>
      <c r="AJ36" s="136">
        <v>1.9672131147540985</v>
      </c>
      <c r="AK36" s="136">
        <v>1.3114754098360655</v>
      </c>
      <c r="AL36" s="136"/>
      <c r="AM36" s="136">
        <v>8.524590163934425</v>
      </c>
      <c r="AN36" s="136"/>
      <c r="AO36" s="136"/>
      <c r="AP36" s="136">
        <v>22.295081967213115</v>
      </c>
      <c r="AQ36" s="136"/>
      <c r="AR36" s="136"/>
      <c r="AS36" s="107">
        <v>99.999999999999986</v>
      </c>
    </row>
    <row r="37" spans="1:45" x14ac:dyDescent="0.25">
      <c r="A37" s="13" t="s">
        <v>4</v>
      </c>
      <c r="B37" s="49">
        <v>306</v>
      </c>
      <c r="C37" s="49">
        <v>12</v>
      </c>
      <c r="D37" s="49">
        <v>0</v>
      </c>
      <c r="E37" s="49">
        <v>0</v>
      </c>
      <c r="F37" s="49">
        <v>0</v>
      </c>
      <c r="G37" s="49">
        <v>0</v>
      </c>
      <c r="H37" s="49">
        <v>0</v>
      </c>
      <c r="I37" s="49">
        <v>0</v>
      </c>
      <c r="J37" s="49">
        <v>0</v>
      </c>
      <c r="K37" s="49">
        <v>0</v>
      </c>
      <c r="L37" s="67">
        <v>318</v>
      </c>
      <c r="N37" s="13" t="s">
        <v>4</v>
      </c>
      <c r="O37" s="79">
        <f t="shared" si="5"/>
        <v>0.96226415094339623</v>
      </c>
      <c r="P37" s="79">
        <f t="shared" si="3"/>
        <v>3.7735849056603772E-2</v>
      </c>
      <c r="Q37" s="79">
        <f t="shared" si="3"/>
        <v>0</v>
      </c>
      <c r="R37" s="79">
        <f t="shared" si="3"/>
        <v>0</v>
      </c>
      <c r="S37" s="79">
        <f t="shared" si="3"/>
        <v>0</v>
      </c>
      <c r="T37" s="79">
        <f t="shared" si="3"/>
        <v>0</v>
      </c>
      <c r="U37" s="79">
        <f t="shared" si="3"/>
        <v>0</v>
      </c>
      <c r="V37" s="79">
        <f t="shared" si="3"/>
        <v>0</v>
      </c>
      <c r="W37" s="79">
        <f t="shared" si="3"/>
        <v>0</v>
      </c>
      <c r="X37" s="79">
        <f t="shared" si="3"/>
        <v>0</v>
      </c>
      <c r="Y37" s="119">
        <f t="shared" si="6"/>
        <v>1</v>
      </c>
      <c r="AC37">
        <v>18</v>
      </c>
      <c r="AD37" s="13" t="s">
        <v>482</v>
      </c>
      <c r="AE37" s="13" t="s">
        <v>610</v>
      </c>
      <c r="AG37" t="s">
        <v>452</v>
      </c>
      <c r="AH37" s="13" t="str">
        <f t="shared" si="4"/>
        <v>₇ Paříž</v>
      </c>
      <c r="AI37" s="136">
        <v>82.129277566539926</v>
      </c>
      <c r="AJ37" s="136">
        <v>2.4714828897338403</v>
      </c>
      <c r="AK37" s="136">
        <v>5.3231939163498092</v>
      </c>
      <c r="AL37" s="136"/>
      <c r="AM37" s="136">
        <v>6.2737642585551328</v>
      </c>
      <c r="AN37" s="136">
        <v>3.6121673003802277</v>
      </c>
      <c r="AO37" s="136"/>
      <c r="AP37" s="136"/>
      <c r="AQ37" s="136"/>
      <c r="AR37" s="136">
        <v>0.19011406844106463</v>
      </c>
      <c r="AS37" s="107">
        <v>100.00000000000003</v>
      </c>
    </row>
    <row r="38" spans="1:45" x14ac:dyDescent="0.25">
      <c r="A38" s="13" t="s">
        <v>5</v>
      </c>
      <c r="B38" s="49">
        <v>318</v>
      </c>
      <c r="C38" s="49">
        <v>7</v>
      </c>
      <c r="D38" s="49">
        <v>0</v>
      </c>
      <c r="E38" s="49">
        <v>0</v>
      </c>
      <c r="F38" s="49">
        <v>4</v>
      </c>
      <c r="G38" s="49">
        <v>0</v>
      </c>
      <c r="H38" s="49">
        <v>0</v>
      </c>
      <c r="I38" s="49">
        <v>0</v>
      </c>
      <c r="J38" s="49">
        <v>0</v>
      </c>
      <c r="K38" s="49">
        <v>0</v>
      </c>
      <c r="L38" s="67">
        <v>329</v>
      </c>
      <c r="N38" s="13" t="s">
        <v>5</v>
      </c>
      <c r="O38" s="79">
        <f t="shared" si="5"/>
        <v>0.96656534954407292</v>
      </c>
      <c r="P38" s="79">
        <f t="shared" si="3"/>
        <v>2.1276595744680851E-2</v>
      </c>
      <c r="Q38" s="79">
        <f t="shared" si="3"/>
        <v>0</v>
      </c>
      <c r="R38" s="79">
        <f t="shared" si="3"/>
        <v>0</v>
      </c>
      <c r="S38" s="79">
        <f t="shared" si="3"/>
        <v>1.2158054711246201E-2</v>
      </c>
      <c r="T38" s="79">
        <f t="shared" si="3"/>
        <v>0</v>
      </c>
      <c r="U38" s="79">
        <f t="shared" si="3"/>
        <v>0</v>
      </c>
      <c r="V38" s="79">
        <f t="shared" si="3"/>
        <v>0</v>
      </c>
      <c r="W38" s="79">
        <f t="shared" si="3"/>
        <v>0</v>
      </c>
      <c r="X38" s="79">
        <f t="shared" si="3"/>
        <v>0</v>
      </c>
      <c r="Y38" s="119">
        <f t="shared" si="6"/>
        <v>1</v>
      </c>
      <c r="AC38">
        <v>1</v>
      </c>
      <c r="AD38" s="13" t="s">
        <v>466</v>
      </c>
      <c r="AE38" s="13" t="s">
        <v>611</v>
      </c>
      <c r="AG38" t="s">
        <v>453</v>
      </c>
      <c r="AH38" s="13" t="str">
        <f t="shared" si="4"/>
        <v>₈ Brusel</v>
      </c>
      <c r="AI38" s="136">
        <v>85.17350157728707</v>
      </c>
      <c r="AJ38" s="136">
        <v>6.309148264984227</v>
      </c>
      <c r="AK38" s="136"/>
      <c r="AL38" s="136">
        <v>2.5236593059936907</v>
      </c>
      <c r="AM38" s="136">
        <v>5.9936908517350158</v>
      </c>
      <c r="AN38" s="136"/>
      <c r="AO38" s="136"/>
      <c r="AP38" s="136"/>
      <c r="AQ38" s="136"/>
      <c r="AR38" s="136"/>
      <c r="AS38" s="107">
        <v>100</v>
      </c>
    </row>
    <row r="39" spans="1:45" x14ac:dyDescent="0.25">
      <c r="A39" s="13" t="s">
        <v>6</v>
      </c>
      <c r="B39" s="49">
        <v>441</v>
      </c>
      <c r="C39" s="49">
        <v>3</v>
      </c>
      <c r="D39" s="49">
        <v>5</v>
      </c>
      <c r="E39" s="49">
        <v>0</v>
      </c>
      <c r="F39" s="49">
        <v>21</v>
      </c>
      <c r="G39" s="49">
        <v>0</v>
      </c>
      <c r="H39" s="49">
        <v>51</v>
      </c>
      <c r="I39" s="49">
        <v>21</v>
      </c>
      <c r="J39" s="49">
        <v>0</v>
      </c>
      <c r="K39" s="49">
        <v>0</v>
      </c>
      <c r="L39" s="67">
        <v>542</v>
      </c>
      <c r="N39" s="13" t="s">
        <v>6</v>
      </c>
      <c r="O39" s="79">
        <f t="shared" si="5"/>
        <v>0.81365313653136528</v>
      </c>
      <c r="P39" s="79">
        <f t="shared" si="3"/>
        <v>5.5350553505535052E-3</v>
      </c>
      <c r="Q39" s="79">
        <f t="shared" si="3"/>
        <v>9.2250922509225092E-3</v>
      </c>
      <c r="R39" s="79">
        <f t="shared" si="3"/>
        <v>0</v>
      </c>
      <c r="S39" s="79">
        <f t="shared" si="3"/>
        <v>3.8745387453874541E-2</v>
      </c>
      <c r="T39" s="79">
        <f t="shared" si="3"/>
        <v>0</v>
      </c>
      <c r="U39" s="79">
        <f t="shared" si="3"/>
        <v>9.4095940959409596E-2</v>
      </c>
      <c r="V39" s="79">
        <f t="shared" si="3"/>
        <v>3.8745387453874541E-2</v>
      </c>
      <c r="W39" s="79">
        <f t="shared" si="3"/>
        <v>0</v>
      </c>
      <c r="X39" s="79">
        <f t="shared" si="3"/>
        <v>0</v>
      </c>
      <c r="Y39" s="119">
        <f t="shared" si="6"/>
        <v>1</v>
      </c>
      <c r="AC39">
        <v>16</v>
      </c>
      <c r="AD39" s="13" t="s">
        <v>480</v>
      </c>
      <c r="AE39" s="13" t="s">
        <v>614</v>
      </c>
      <c r="AG39" t="s">
        <v>458</v>
      </c>
      <c r="AH39" s="13" t="str">
        <f t="shared" si="4"/>
        <v>₁₄ Londýn</v>
      </c>
      <c r="AI39" s="136">
        <v>92.616033755274259</v>
      </c>
      <c r="AJ39" s="136">
        <v>1.2658227848101267</v>
      </c>
      <c r="AK39" s="136"/>
      <c r="AL39" s="136">
        <v>1.2658227848101267</v>
      </c>
      <c r="AM39" s="136">
        <v>4.852320675105485</v>
      </c>
      <c r="AN39" s="136"/>
      <c r="AO39" s="136"/>
      <c r="AP39" s="136"/>
      <c r="AQ39" s="136"/>
      <c r="AR39" s="136"/>
      <c r="AS39" s="107">
        <v>99.999999999999986</v>
      </c>
    </row>
    <row r="40" spans="1:45" x14ac:dyDescent="0.25">
      <c r="A40" s="13" t="s">
        <v>7</v>
      </c>
      <c r="B40" s="49">
        <v>256</v>
      </c>
      <c r="C40" s="49">
        <v>0</v>
      </c>
      <c r="D40" s="49">
        <v>35</v>
      </c>
      <c r="E40" s="49">
        <v>15</v>
      </c>
      <c r="F40" s="49">
        <v>50</v>
      </c>
      <c r="G40" s="49">
        <v>5</v>
      </c>
      <c r="H40" s="49">
        <v>0</v>
      </c>
      <c r="I40" s="49">
        <v>0</v>
      </c>
      <c r="J40" s="49">
        <v>0</v>
      </c>
      <c r="K40" s="49">
        <v>0</v>
      </c>
      <c r="L40" s="67">
        <v>361</v>
      </c>
      <c r="N40" s="13" t="s">
        <v>7</v>
      </c>
      <c r="O40" s="79">
        <f t="shared" si="5"/>
        <v>0.70914127423822715</v>
      </c>
      <c r="P40" s="79">
        <f t="shared" si="3"/>
        <v>0</v>
      </c>
      <c r="Q40" s="79">
        <f t="shared" si="3"/>
        <v>9.6952908587257622E-2</v>
      </c>
      <c r="R40" s="79">
        <f t="shared" si="3"/>
        <v>4.1551246537396121E-2</v>
      </c>
      <c r="S40" s="79">
        <f t="shared" si="3"/>
        <v>0.13850415512465375</v>
      </c>
      <c r="T40" s="79">
        <f t="shared" si="3"/>
        <v>1.3850415512465374E-2</v>
      </c>
      <c r="U40" s="79">
        <f t="shared" si="3"/>
        <v>0</v>
      </c>
      <c r="V40" s="79">
        <f t="shared" si="3"/>
        <v>0</v>
      </c>
      <c r="W40" s="79">
        <f t="shared" si="3"/>
        <v>0</v>
      </c>
      <c r="X40" s="79">
        <f t="shared" si="3"/>
        <v>0</v>
      </c>
      <c r="Y40" s="119">
        <f t="shared" si="6"/>
        <v>1</v>
      </c>
      <c r="AC40">
        <v>19</v>
      </c>
      <c r="AD40" s="13" t="s">
        <v>483</v>
      </c>
      <c r="AE40" s="13" t="s">
        <v>608</v>
      </c>
      <c r="AG40" t="s">
        <v>449</v>
      </c>
      <c r="AH40" s="13" t="str">
        <f t="shared" si="4"/>
        <v>₄ Milán</v>
      </c>
      <c r="AI40" s="136">
        <v>74.252873563218387</v>
      </c>
      <c r="AJ40" s="136">
        <v>5.7471264367816088</v>
      </c>
      <c r="AK40" s="136">
        <v>1.3793103448275863</v>
      </c>
      <c r="AL40" s="136"/>
      <c r="AM40" s="136">
        <v>4.8275862068965516</v>
      </c>
      <c r="AN40" s="136">
        <v>3.9080459770114944</v>
      </c>
      <c r="AO40" s="136">
        <v>9.8850574712643677</v>
      </c>
      <c r="AP40" s="136"/>
      <c r="AQ40" s="136"/>
      <c r="AR40" s="136"/>
      <c r="AS40" s="107">
        <v>100</v>
      </c>
    </row>
    <row r="41" spans="1:45" x14ac:dyDescent="0.25">
      <c r="A41" s="13" t="s">
        <v>8</v>
      </c>
      <c r="B41" s="49">
        <v>617</v>
      </c>
      <c r="C41" s="49">
        <v>30</v>
      </c>
      <c r="D41" s="49">
        <v>4</v>
      </c>
      <c r="E41" s="49">
        <v>8</v>
      </c>
      <c r="F41" s="49">
        <v>0</v>
      </c>
      <c r="G41" s="49">
        <v>0</v>
      </c>
      <c r="H41" s="49">
        <v>2</v>
      </c>
      <c r="I41" s="49">
        <v>0</v>
      </c>
      <c r="J41" s="49">
        <v>0</v>
      </c>
      <c r="K41" s="49">
        <v>0</v>
      </c>
      <c r="L41" s="67">
        <v>661</v>
      </c>
      <c r="N41" s="13" t="s">
        <v>8</v>
      </c>
      <c r="O41" s="79">
        <f t="shared" si="5"/>
        <v>0.93343419062027233</v>
      </c>
      <c r="P41" s="79">
        <f t="shared" si="3"/>
        <v>4.5385779122541603E-2</v>
      </c>
      <c r="Q41" s="79">
        <f t="shared" si="3"/>
        <v>6.0514372163388806E-3</v>
      </c>
      <c r="R41" s="79">
        <f t="shared" si="3"/>
        <v>1.2102874432677761E-2</v>
      </c>
      <c r="S41" s="79">
        <f t="shared" si="3"/>
        <v>0</v>
      </c>
      <c r="T41" s="79">
        <f t="shared" si="3"/>
        <v>0</v>
      </c>
      <c r="U41" s="79">
        <f t="shared" si="3"/>
        <v>3.0257186081694403E-3</v>
      </c>
      <c r="V41" s="79">
        <f t="shared" si="3"/>
        <v>0</v>
      </c>
      <c r="W41" s="79">
        <f t="shared" si="3"/>
        <v>0</v>
      </c>
      <c r="X41" s="79">
        <f t="shared" si="3"/>
        <v>0</v>
      </c>
      <c r="Y41" s="119">
        <f t="shared" si="6"/>
        <v>1</v>
      </c>
      <c r="AC41">
        <v>14</v>
      </c>
      <c r="AD41" s="13" t="s">
        <v>478</v>
      </c>
      <c r="AE41" s="13" t="s">
        <v>6</v>
      </c>
      <c r="AG41" t="s">
        <v>451</v>
      </c>
      <c r="AH41" s="13" t="str">
        <f t="shared" si="4"/>
        <v>₆ Madrid</v>
      </c>
      <c r="AI41" s="136">
        <v>81.365313653136525</v>
      </c>
      <c r="AJ41" s="136">
        <v>0.55350553505535049</v>
      </c>
      <c r="AK41" s="136">
        <v>0.92250922509225086</v>
      </c>
      <c r="AL41" s="136"/>
      <c r="AM41" s="136">
        <v>3.8745387453874542</v>
      </c>
      <c r="AN41" s="136"/>
      <c r="AO41" s="136">
        <v>9.4095940959409603</v>
      </c>
      <c r="AP41" s="136">
        <v>3.8745387453874542</v>
      </c>
      <c r="AQ41" s="136"/>
      <c r="AR41" s="136"/>
      <c r="AS41" s="107">
        <v>100</v>
      </c>
    </row>
    <row r="42" spans="1:45" x14ac:dyDescent="0.25">
      <c r="A42" s="13" t="s">
        <v>9</v>
      </c>
      <c r="B42" s="49">
        <v>562</v>
      </c>
      <c r="C42" s="49">
        <v>0</v>
      </c>
      <c r="D42" s="49">
        <v>0</v>
      </c>
      <c r="E42" s="49">
        <v>0</v>
      </c>
      <c r="F42" s="49">
        <v>54</v>
      </c>
      <c r="G42" s="49">
        <v>0</v>
      </c>
      <c r="H42" s="49">
        <v>0</v>
      </c>
      <c r="I42" s="49">
        <v>0</v>
      </c>
      <c r="J42" s="49">
        <v>0</v>
      </c>
      <c r="K42" s="49">
        <v>0</v>
      </c>
      <c r="L42" s="67">
        <v>616</v>
      </c>
      <c r="N42" s="13" t="s">
        <v>9</v>
      </c>
      <c r="O42" s="79">
        <f t="shared" si="5"/>
        <v>0.91233766233766234</v>
      </c>
      <c r="P42" s="79">
        <f t="shared" si="3"/>
        <v>0</v>
      </c>
      <c r="Q42" s="79">
        <f t="shared" si="3"/>
        <v>0</v>
      </c>
      <c r="R42" s="79">
        <f t="shared" si="3"/>
        <v>0</v>
      </c>
      <c r="S42" s="79">
        <f t="shared" si="3"/>
        <v>8.7662337662337664E-2</v>
      </c>
      <c r="T42" s="79">
        <f t="shared" si="3"/>
        <v>0</v>
      </c>
      <c r="U42" s="79">
        <f t="shared" si="3"/>
        <v>0</v>
      </c>
      <c r="V42" s="79">
        <f t="shared" si="3"/>
        <v>0</v>
      </c>
      <c r="W42" s="79">
        <f t="shared" si="3"/>
        <v>0</v>
      </c>
      <c r="X42" s="79">
        <f t="shared" si="3"/>
        <v>0</v>
      </c>
      <c r="Y42" s="119">
        <f t="shared" si="6"/>
        <v>1</v>
      </c>
      <c r="AC42">
        <v>15</v>
      </c>
      <c r="AD42" s="13" t="s">
        <v>479</v>
      </c>
      <c r="AE42" s="13" t="s">
        <v>616</v>
      </c>
      <c r="AG42" t="s">
        <v>460</v>
      </c>
      <c r="AH42" s="13" t="str">
        <f t="shared" si="4"/>
        <v>₁₆ Mnichov</v>
      </c>
      <c r="AI42" s="136">
        <v>93.478260869565219</v>
      </c>
      <c r="AJ42" s="136">
        <v>2.7173913043478262</v>
      </c>
      <c r="AK42" s="136"/>
      <c r="AL42" s="136"/>
      <c r="AM42" s="136">
        <v>1.6304347826086956</v>
      </c>
      <c r="AN42" s="136"/>
      <c r="AO42" s="136"/>
      <c r="AP42" s="136"/>
      <c r="AQ42" s="136"/>
      <c r="AR42" s="136">
        <v>2.1739130434782608</v>
      </c>
      <c r="AS42" s="107">
        <v>100</v>
      </c>
    </row>
    <row r="43" spans="1:45" x14ac:dyDescent="0.25">
      <c r="A43" s="13" t="s">
        <v>10</v>
      </c>
      <c r="B43" s="49">
        <v>132</v>
      </c>
      <c r="C43" s="49">
        <v>30</v>
      </c>
      <c r="D43" s="49">
        <v>0</v>
      </c>
      <c r="E43" s="49">
        <v>20</v>
      </c>
      <c r="F43" s="49">
        <v>319</v>
      </c>
      <c r="G43" s="49">
        <v>0</v>
      </c>
      <c r="H43" s="49">
        <v>0</v>
      </c>
      <c r="I43" s="49">
        <v>0</v>
      </c>
      <c r="J43" s="49">
        <v>0</v>
      </c>
      <c r="K43" s="49">
        <v>0</v>
      </c>
      <c r="L43" s="67">
        <v>501</v>
      </c>
      <c r="N43" s="13" t="s">
        <v>10</v>
      </c>
      <c r="O43" s="79">
        <f t="shared" si="5"/>
        <v>0.26347305389221559</v>
      </c>
      <c r="P43" s="79">
        <f t="shared" si="3"/>
        <v>5.9880239520958084E-2</v>
      </c>
      <c r="Q43" s="79">
        <f t="shared" si="3"/>
        <v>0</v>
      </c>
      <c r="R43" s="79">
        <f t="shared" si="3"/>
        <v>3.9920159680638723E-2</v>
      </c>
      <c r="S43" s="79">
        <f t="shared" si="3"/>
        <v>0.63672654690618757</v>
      </c>
      <c r="T43" s="79">
        <f t="shared" si="3"/>
        <v>0</v>
      </c>
      <c r="U43" s="79">
        <f t="shared" si="3"/>
        <v>0</v>
      </c>
      <c r="V43" s="79">
        <f t="shared" si="3"/>
        <v>0</v>
      </c>
      <c r="W43" s="79">
        <f t="shared" si="3"/>
        <v>0</v>
      </c>
      <c r="X43" s="79">
        <f t="shared" si="3"/>
        <v>0</v>
      </c>
      <c r="Y43" s="119">
        <f t="shared" si="6"/>
        <v>1</v>
      </c>
      <c r="AC43">
        <v>17</v>
      </c>
      <c r="AD43" s="13" t="s">
        <v>481</v>
      </c>
      <c r="AE43" s="13" t="s">
        <v>609</v>
      </c>
      <c r="AG43" t="s">
        <v>450</v>
      </c>
      <c r="AH43" s="13" t="str">
        <f t="shared" si="4"/>
        <v>₅ Řím</v>
      </c>
      <c r="AI43" s="136">
        <v>76.71517671517671</v>
      </c>
      <c r="AJ43" s="136">
        <v>3.7422037422037424</v>
      </c>
      <c r="AK43" s="136">
        <v>0.83160083160083165</v>
      </c>
      <c r="AL43" s="136">
        <v>2.4948024948024949</v>
      </c>
      <c r="AM43" s="136">
        <v>1.4553014553014554</v>
      </c>
      <c r="AN43" s="136">
        <v>10.395010395010395</v>
      </c>
      <c r="AO43" s="136">
        <v>2.7027027027027026</v>
      </c>
      <c r="AP43" s="136">
        <v>1.6632016632016633</v>
      </c>
      <c r="AQ43" s="136"/>
      <c r="AR43" s="136"/>
      <c r="AS43" s="107">
        <v>100</v>
      </c>
    </row>
    <row r="44" spans="1:45" x14ac:dyDescent="0.25">
      <c r="A44" s="13" t="s">
        <v>11</v>
      </c>
      <c r="B44" s="49">
        <v>439</v>
      </c>
      <c r="C44" s="49">
        <v>6</v>
      </c>
      <c r="D44" s="49">
        <v>0</v>
      </c>
      <c r="E44" s="49">
        <v>6</v>
      </c>
      <c r="F44" s="49">
        <v>23</v>
      </c>
      <c r="G44" s="49">
        <v>0</v>
      </c>
      <c r="H44" s="49">
        <v>0</v>
      </c>
      <c r="I44" s="49">
        <v>0</v>
      </c>
      <c r="J44" s="49">
        <v>0</v>
      </c>
      <c r="K44" s="49">
        <v>0</v>
      </c>
      <c r="L44" s="67">
        <v>474</v>
      </c>
      <c r="N44" s="13" t="s">
        <v>11</v>
      </c>
      <c r="O44" s="79">
        <f t="shared" si="5"/>
        <v>0.92616033755274263</v>
      </c>
      <c r="P44" s="79">
        <f t="shared" si="3"/>
        <v>1.2658227848101266E-2</v>
      </c>
      <c r="Q44" s="79">
        <f t="shared" si="3"/>
        <v>0</v>
      </c>
      <c r="R44" s="79">
        <f t="shared" si="3"/>
        <v>1.2658227848101266E-2</v>
      </c>
      <c r="S44" s="79">
        <f t="shared" si="3"/>
        <v>4.852320675105485E-2</v>
      </c>
      <c r="T44" s="79">
        <f t="shared" si="3"/>
        <v>0</v>
      </c>
      <c r="U44" s="79">
        <f t="shared" si="3"/>
        <v>0</v>
      </c>
      <c r="V44" s="79">
        <f t="shared" si="3"/>
        <v>0</v>
      </c>
      <c r="W44" s="79">
        <f t="shared" si="3"/>
        <v>0</v>
      </c>
      <c r="X44" s="79">
        <f t="shared" si="3"/>
        <v>0</v>
      </c>
      <c r="Y44" s="119">
        <f t="shared" si="6"/>
        <v>0.99999999999999989</v>
      </c>
      <c r="AC44">
        <v>12</v>
      </c>
      <c r="AD44" s="13" t="s">
        <v>476</v>
      </c>
      <c r="AE44" s="13" t="s">
        <v>618</v>
      </c>
      <c r="AG44" t="s">
        <v>463</v>
      </c>
      <c r="AH44" s="13" t="str">
        <f t="shared" si="4"/>
        <v>₁₉ Berlín</v>
      </c>
      <c r="AI44" s="136">
        <v>96.656534954407292</v>
      </c>
      <c r="AJ44" s="136">
        <v>2.1276595744680851</v>
      </c>
      <c r="AK44" s="136"/>
      <c r="AL44" s="136"/>
      <c r="AM44" s="136">
        <v>1.21580547112462</v>
      </c>
      <c r="AN44" s="136"/>
      <c r="AO44" s="136"/>
      <c r="AP44" s="136"/>
      <c r="AQ44" s="136"/>
      <c r="AR44" s="136"/>
      <c r="AS44" s="107">
        <v>100</v>
      </c>
    </row>
    <row r="45" spans="1:45" x14ac:dyDescent="0.25">
      <c r="A45" s="13" t="s">
        <v>12</v>
      </c>
      <c r="B45" s="49">
        <v>609</v>
      </c>
      <c r="C45" s="49">
        <v>23</v>
      </c>
      <c r="D45" s="49">
        <v>4</v>
      </c>
      <c r="E45" s="49">
        <v>2</v>
      </c>
      <c r="F45" s="49">
        <v>2</v>
      </c>
      <c r="G45" s="49">
        <v>42</v>
      </c>
      <c r="H45" s="49">
        <v>29</v>
      </c>
      <c r="I45" s="49">
        <v>0</v>
      </c>
      <c r="J45" s="49">
        <v>0</v>
      </c>
      <c r="K45" s="49">
        <v>0</v>
      </c>
      <c r="L45" s="67">
        <v>711</v>
      </c>
      <c r="N45" s="13" t="s">
        <v>12</v>
      </c>
      <c r="O45" s="79">
        <f t="shared" si="5"/>
        <v>0.85654008438818563</v>
      </c>
      <c r="P45" s="79">
        <f t="shared" si="3"/>
        <v>3.2348804500703238E-2</v>
      </c>
      <c r="Q45" s="79">
        <f t="shared" si="3"/>
        <v>5.6258790436005627E-3</v>
      </c>
      <c r="R45" s="79">
        <f t="shared" si="3"/>
        <v>2.8129395218002813E-3</v>
      </c>
      <c r="S45" s="79">
        <f t="shared" si="3"/>
        <v>2.8129395218002813E-3</v>
      </c>
      <c r="T45" s="79">
        <f t="shared" si="3"/>
        <v>5.9071729957805907E-2</v>
      </c>
      <c r="U45" s="79">
        <f t="shared" si="3"/>
        <v>4.0787623066104076E-2</v>
      </c>
      <c r="V45" s="79">
        <f t="shared" si="3"/>
        <v>0</v>
      </c>
      <c r="W45" s="79">
        <f t="shared" si="3"/>
        <v>0</v>
      </c>
      <c r="X45" s="79">
        <f t="shared" si="3"/>
        <v>0</v>
      </c>
      <c r="Y45" s="119">
        <f t="shared" si="6"/>
        <v>0.99999999999999989</v>
      </c>
      <c r="AC45">
        <v>9</v>
      </c>
      <c r="AD45" s="13" t="s">
        <v>474</v>
      </c>
      <c r="AE45" s="13" t="s">
        <v>613</v>
      </c>
      <c r="AG45" t="s">
        <v>539</v>
      </c>
      <c r="AH45" s="13" t="str">
        <f t="shared" si="4"/>
        <v>₁₃ Budapešť</v>
      </c>
      <c r="AI45" s="136">
        <v>91.896551724137936</v>
      </c>
      <c r="AJ45" s="136">
        <v>1.3793103448275863</v>
      </c>
      <c r="AK45" s="136">
        <v>1.7241379310344827</v>
      </c>
      <c r="AL45" s="136"/>
      <c r="AM45" s="136">
        <v>0.86206896551724133</v>
      </c>
      <c r="AN45" s="136"/>
      <c r="AO45" s="136"/>
      <c r="AP45" s="136"/>
      <c r="AQ45" s="136"/>
      <c r="AR45" s="136">
        <v>4.1379310344827589</v>
      </c>
      <c r="AS45" s="107">
        <v>100</v>
      </c>
    </row>
    <row r="46" spans="1:45" x14ac:dyDescent="0.25">
      <c r="A46" s="13" t="s">
        <v>21</v>
      </c>
      <c r="B46" s="49">
        <v>551</v>
      </c>
      <c r="C46" s="49">
        <v>17</v>
      </c>
      <c r="D46" s="49">
        <v>0</v>
      </c>
      <c r="E46" s="49">
        <v>30</v>
      </c>
      <c r="F46" s="49">
        <v>2</v>
      </c>
      <c r="G46" s="49">
        <v>22</v>
      </c>
      <c r="H46" s="49">
        <v>4</v>
      </c>
      <c r="I46" s="49">
        <v>1</v>
      </c>
      <c r="J46" s="49">
        <v>0</v>
      </c>
      <c r="K46" s="49">
        <v>0</v>
      </c>
      <c r="L46" s="67">
        <v>627</v>
      </c>
      <c r="N46" s="13" t="s">
        <v>21</v>
      </c>
      <c r="O46" s="79">
        <f t="shared" si="5"/>
        <v>0.87878787878787878</v>
      </c>
      <c r="P46" s="79">
        <f t="shared" si="3"/>
        <v>2.7113237639553429E-2</v>
      </c>
      <c r="Q46" s="79">
        <f t="shared" si="3"/>
        <v>0</v>
      </c>
      <c r="R46" s="79">
        <f t="shared" si="3"/>
        <v>4.784688995215311E-2</v>
      </c>
      <c r="S46" s="79">
        <f t="shared" si="3"/>
        <v>3.189792663476874E-3</v>
      </c>
      <c r="T46" s="79">
        <f t="shared" si="3"/>
        <v>3.5087719298245612E-2</v>
      </c>
      <c r="U46" s="79">
        <f t="shared" si="3"/>
        <v>6.379585326953748E-3</v>
      </c>
      <c r="V46" s="79">
        <f t="shared" si="3"/>
        <v>1.594896331738437E-3</v>
      </c>
      <c r="W46" s="79">
        <f t="shared" si="3"/>
        <v>0</v>
      </c>
      <c r="X46" s="79">
        <f t="shared" si="3"/>
        <v>0</v>
      </c>
      <c r="Y46" s="119">
        <f t="shared" si="6"/>
        <v>1</v>
      </c>
      <c r="AC46">
        <v>3</v>
      </c>
      <c r="AD46" s="13" t="s">
        <v>468</v>
      </c>
      <c r="AE46" s="13" t="s">
        <v>21</v>
      </c>
      <c r="AG46" t="s">
        <v>456</v>
      </c>
      <c r="AH46" s="13" t="str">
        <f t="shared" si="4"/>
        <v>₁₁ Sofia</v>
      </c>
      <c r="AI46" s="136">
        <v>87.878787878787875</v>
      </c>
      <c r="AJ46" s="136">
        <v>2.7113237639553431</v>
      </c>
      <c r="AK46" s="136"/>
      <c r="AL46" s="136">
        <v>4.7846889952153111</v>
      </c>
      <c r="AM46" s="136">
        <v>0.31897926634768742</v>
      </c>
      <c r="AN46" s="136">
        <v>3.5087719298245612</v>
      </c>
      <c r="AO46" s="136">
        <v>0.63795853269537484</v>
      </c>
      <c r="AP46" s="136">
        <v>0.15948963317384371</v>
      </c>
      <c r="AQ46" s="136"/>
      <c r="AR46" s="136"/>
      <c r="AS46" s="107">
        <v>100</v>
      </c>
    </row>
    <row r="47" spans="1:45" x14ac:dyDescent="0.25">
      <c r="A47" s="13" t="s">
        <v>13</v>
      </c>
      <c r="B47" s="49">
        <v>432</v>
      </c>
      <c r="C47" s="49">
        <v>13</v>
      </c>
      <c r="D47" s="49">
        <v>28</v>
      </c>
      <c r="E47" s="49">
        <v>0</v>
      </c>
      <c r="F47" s="49">
        <v>33</v>
      </c>
      <c r="G47" s="49">
        <v>19</v>
      </c>
      <c r="H47" s="49">
        <v>0</v>
      </c>
      <c r="I47" s="49">
        <v>0</v>
      </c>
      <c r="J47" s="49">
        <v>0</v>
      </c>
      <c r="K47" s="49">
        <v>1</v>
      </c>
      <c r="L47" s="67">
        <v>526</v>
      </c>
      <c r="N47" s="13" t="s">
        <v>13</v>
      </c>
      <c r="O47" s="79">
        <f t="shared" si="5"/>
        <v>0.82129277566539927</v>
      </c>
      <c r="P47" s="79">
        <f t="shared" si="3"/>
        <v>2.4714828897338403E-2</v>
      </c>
      <c r="Q47" s="79">
        <f t="shared" si="3"/>
        <v>5.3231939163498096E-2</v>
      </c>
      <c r="R47" s="79">
        <f t="shared" si="3"/>
        <v>0</v>
      </c>
      <c r="S47" s="79">
        <f t="shared" si="3"/>
        <v>6.2737642585551326E-2</v>
      </c>
      <c r="T47" s="79">
        <f t="shared" si="3"/>
        <v>3.6121673003802278E-2</v>
      </c>
      <c r="U47" s="79">
        <f t="shared" si="3"/>
        <v>0</v>
      </c>
      <c r="V47" s="79">
        <f t="shared" si="3"/>
        <v>0</v>
      </c>
      <c r="W47" s="79">
        <f t="shared" si="3"/>
        <v>0</v>
      </c>
      <c r="X47" s="79">
        <f t="shared" si="3"/>
        <v>1.9011406844106464E-3</v>
      </c>
      <c r="Y47" s="119">
        <f t="shared" si="6"/>
        <v>1.0000000000000002</v>
      </c>
      <c r="AC47">
        <v>2</v>
      </c>
      <c r="AD47" s="13" t="s">
        <v>467</v>
      </c>
      <c r="AE47" s="13" t="s">
        <v>132</v>
      </c>
      <c r="AG47" t="s">
        <v>454</v>
      </c>
      <c r="AH47" s="13" t="str">
        <f t="shared" si="4"/>
        <v>₉ Praha</v>
      </c>
      <c r="AI47" s="136">
        <v>85.654008438818565</v>
      </c>
      <c r="AJ47" s="136">
        <v>3.2348804500703237</v>
      </c>
      <c r="AK47" s="136">
        <v>0.56258790436005623</v>
      </c>
      <c r="AL47" s="136">
        <v>0.28129395218002812</v>
      </c>
      <c r="AM47" s="136">
        <v>0.28129395218002812</v>
      </c>
      <c r="AN47" s="136">
        <v>5.9071729957805905</v>
      </c>
      <c r="AO47" s="136">
        <v>4.0787623066104075</v>
      </c>
      <c r="AP47" s="136"/>
      <c r="AQ47" s="136"/>
      <c r="AR47" s="136"/>
      <c r="AS47" s="107">
        <v>99.999999999999986</v>
      </c>
    </row>
    <row r="48" spans="1:45" x14ac:dyDescent="0.25">
      <c r="A48" s="13" t="s">
        <v>14</v>
      </c>
      <c r="B48" s="49">
        <v>540</v>
      </c>
      <c r="C48" s="49">
        <v>40</v>
      </c>
      <c r="D48" s="49">
        <v>0</v>
      </c>
      <c r="E48" s="49">
        <v>16</v>
      </c>
      <c r="F48" s="49">
        <v>38</v>
      </c>
      <c r="G48" s="49">
        <v>0</v>
      </c>
      <c r="H48" s="49">
        <v>0</v>
      </c>
      <c r="I48" s="49">
        <v>0</v>
      </c>
      <c r="J48" s="49">
        <v>0</v>
      </c>
      <c r="K48" s="49">
        <v>0</v>
      </c>
      <c r="L48" s="67">
        <v>634</v>
      </c>
      <c r="N48" s="13" t="s">
        <v>14</v>
      </c>
      <c r="O48" s="79">
        <f t="shared" si="5"/>
        <v>0.8517350157728707</v>
      </c>
      <c r="P48" s="79">
        <f t="shared" si="3"/>
        <v>6.3091482649842268E-2</v>
      </c>
      <c r="Q48" s="79">
        <f t="shared" si="3"/>
        <v>0</v>
      </c>
      <c r="R48" s="79">
        <f t="shared" si="3"/>
        <v>2.5236593059936908E-2</v>
      </c>
      <c r="S48" s="79">
        <f t="shared" si="3"/>
        <v>5.993690851735016E-2</v>
      </c>
      <c r="T48" s="79">
        <f t="shared" si="3"/>
        <v>0</v>
      </c>
      <c r="U48" s="79">
        <f t="shared" si="3"/>
        <v>0</v>
      </c>
      <c r="V48" s="79">
        <f t="shared" si="3"/>
        <v>0</v>
      </c>
      <c r="W48" s="79">
        <f t="shared" si="3"/>
        <v>0</v>
      </c>
      <c r="X48" s="79">
        <f t="shared" si="3"/>
        <v>0</v>
      </c>
      <c r="Y48" s="119">
        <f t="shared" si="6"/>
        <v>1</v>
      </c>
      <c r="AC48">
        <v>5</v>
      </c>
      <c r="AD48" s="13" t="s">
        <v>470</v>
      </c>
      <c r="AE48" s="13" t="s">
        <v>615</v>
      </c>
      <c r="AG48" t="s">
        <v>459</v>
      </c>
      <c r="AH48" s="13" t="str">
        <f t="shared" si="4"/>
        <v>₁₅ Bukurešť</v>
      </c>
      <c r="AI48" s="136">
        <v>93.343419062027237</v>
      </c>
      <c r="AJ48" s="136">
        <v>4.5385779122541603</v>
      </c>
      <c r="AK48" s="136">
        <v>0.60514372163388808</v>
      </c>
      <c r="AL48" s="136">
        <v>1.2102874432677762</v>
      </c>
      <c r="AM48" s="136"/>
      <c r="AN48" s="136"/>
      <c r="AO48" s="136">
        <v>0.30257186081694404</v>
      </c>
      <c r="AP48" s="136"/>
      <c r="AQ48" s="136"/>
      <c r="AR48" s="136"/>
      <c r="AS48" s="107">
        <v>100</v>
      </c>
    </row>
    <row r="49" spans="1:45" x14ac:dyDescent="0.25">
      <c r="A49" s="13" t="s">
        <v>15</v>
      </c>
      <c r="B49" s="49">
        <v>185</v>
      </c>
      <c r="C49" s="49">
        <v>19</v>
      </c>
      <c r="D49" s="49">
        <v>6</v>
      </c>
      <c r="E49" s="49">
        <v>0</v>
      </c>
      <c r="F49" s="49">
        <v>0</v>
      </c>
      <c r="G49" s="49">
        <v>0</v>
      </c>
      <c r="H49" s="49">
        <v>0</v>
      </c>
      <c r="I49" s="49">
        <v>0</v>
      </c>
      <c r="J49" s="49">
        <v>0</v>
      </c>
      <c r="K49" s="49">
        <v>3</v>
      </c>
      <c r="L49" s="67">
        <v>213</v>
      </c>
      <c r="N49" s="13" t="s">
        <v>15</v>
      </c>
      <c r="O49" s="79">
        <f t="shared" si="5"/>
        <v>0.86854460093896713</v>
      </c>
      <c r="P49" s="79">
        <f t="shared" si="3"/>
        <v>8.9201877934272297E-2</v>
      </c>
      <c r="Q49" s="79">
        <f t="shared" si="3"/>
        <v>2.8169014084507043E-2</v>
      </c>
      <c r="R49" s="79">
        <f t="shared" si="3"/>
        <v>0</v>
      </c>
      <c r="S49" s="79">
        <f t="shared" si="3"/>
        <v>0</v>
      </c>
      <c r="T49" s="79">
        <f t="shared" si="3"/>
        <v>0</v>
      </c>
      <c r="U49" s="79">
        <f t="shared" si="3"/>
        <v>0</v>
      </c>
      <c r="V49" s="79">
        <f t="shared" si="3"/>
        <v>0</v>
      </c>
      <c r="W49" s="79">
        <f t="shared" si="3"/>
        <v>0</v>
      </c>
      <c r="X49" s="79">
        <f t="shared" si="3"/>
        <v>1.4084507042253521E-2</v>
      </c>
      <c r="Y49" s="119">
        <f t="shared" si="6"/>
        <v>0.99999999999999989</v>
      </c>
      <c r="AC49">
        <v>6</v>
      </c>
      <c r="AD49" s="13" t="s">
        <v>471</v>
      </c>
      <c r="AE49" s="13" t="s">
        <v>18</v>
      </c>
      <c r="AG49" t="s">
        <v>461</v>
      </c>
      <c r="AH49" s="13" t="str">
        <f t="shared" si="4"/>
        <v>₁₇ Goteborg</v>
      </c>
      <c r="AI49" s="136">
        <v>94.680851063829792</v>
      </c>
      <c r="AJ49" s="136"/>
      <c r="AK49" s="136"/>
      <c r="AL49" s="136"/>
      <c r="AM49" s="136"/>
      <c r="AN49" s="136">
        <v>5.3191489361702127</v>
      </c>
      <c r="AO49" s="136"/>
      <c r="AP49" s="136"/>
      <c r="AQ49" s="136"/>
      <c r="AR49" s="136"/>
      <c r="AS49" s="107">
        <v>100</v>
      </c>
    </row>
    <row r="50" spans="1:45" x14ac:dyDescent="0.25">
      <c r="A50" s="13" t="s">
        <v>16</v>
      </c>
      <c r="B50" s="49">
        <v>139</v>
      </c>
      <c r="C50" s="49">
        <v>0</v>
      </c>
      <c r="D50" s="49">
        <v>0</v>
      </c>
      <c r="E50" s="49">
        <v>0</v>
      </c>
      <c r="F50" s="49">
        <v>0</v>
      </c>
      <c r="G50" s="49">
        <v>0</v>
      </c>
      <c r="H50" s="49">
        <v>0</v>
      </c>
      <c r="I50" s="49">
        <v>0</v>
      </c>
      <c r="J50" s="49">
        <v>0</v>
      </c>
      <c r="K50" s="49">
        <v>0</v>
      </c>
      <c r="L50" s="67">
        <v>139</v>
      </c>
      <c r="N50" s="13" t="s">
        <v>16</v>
      </c>
      <c r="O50" s="79">
        <f t="shared" si="5"/>
        <v>1</v>
      </c>
      <c r="P50" s="79">
        <f t="shared" si="3"/>
        <v>0</v>
      </c>
      <c r="Q50" s="79">
        <f t="shared" si="3"/>
        <v>0</v>
      </c>
      <c r="R50" s="79">
        <f t="shared" si="3"/>
        <v>0</v>
      </c>
      <c r="S50" s="79">
        <f t="shared" si="3"/>
        <v>0</v>
      </c>
      <c r="T50" s="79">
        <f t="shared" si="3"/>
        <v>0</v>
      </c>
      <c r="U50" s="79">
        <f t="shared" si="3"/>
        <v>0</v>
      </c>
      <c r="V50" s="79">
        <f t="shared" si="3"/>
        <v>0</v>
      </c>
      <c r="W50" s="79">
        <f t="shared" si="3"/>
        <v>0</v>
      </c>
      <c r="X50" s="79">
        <f t="shared" si="3"/>
        <v>0</v>
      </c>
      <c r="Y50" s="119">
        <f t="shared" si="6"/>
        <v>1</v>
      </c>
      <c r="AC50">
        <v>8</v>
      </c>
      <c r="AD50" s="13" t="s">
        <v>473</v>
      </c>
      <c r="AE50" s="13" t="s">
        <v>617</v>
      </c>
      <c r="AG50" t="s">
        <v>462</v>
      </c>
      <c r="AH50" s="13" t="str">
        <f t="shared" si="4"/>
        <v>₁₈ Hamburk</v>
      </c>
      <c r="AI50" s="136">
        <v>96.226415094339629</v>
      </c>
      <c r="AJ50" s="136">
        <v>3.7735849056603774</v>
      </c>
      <c r="AK50" s="136"/>
      <c r="AL50" s="136"/>
      <c r="AM50" s="136"/>
      <c r="AN50" s="136"/>
      <c r="AO50" s="136"/>
      <c r="AP50" s="136"/>
      <c r="AQ50" s="136"/>
      <c r="AR50" s="136"/>
      <c r="AS50" s="107">
        <v>100</v>
      </c>
    </row>
    <row r="51" spans="1:45" x14ac:dyDescent="0.25">
      <c r="A51" s="13" t="s">
        <v>17</v>
      </c>
      <c r="B51" s="49">
        <v>172</v>
      </c>
      <c r="C51" s="49">
        <v>5</v>
      </c>
      <c r="D51" s="49">
        <v>0</v>
      </c>
      <c r="E51" s="49">
        <v>0</v>
      </c>
      <c r="F51" s="49">
        <v>3</v>
      </c>
      <c r="G51" s="49">
        <v>0</v>
      </c>
      <c r="H51" s="49">
        <v>0</v>
      </c>
      <c r="I51" s="49">
        <v>0</v>
      </c>
      <c r="J51" s="49">
        <v>0</v>
      </c>
      <c r="K51" s="49">
        <v>4</v>
      </c>
      <c r="L51" s="67">
        <v>184</v>
      </c>
      <c r="N51" s="13" t="s">
        <v>17</v>
      </c>
      <c r="O51" s="79">
        <f t="shared" si="5"/>
        <v>0.93478260869565222</v>
      </c>
      <c r="P51" s="79">
        <f t="shared" si="3"/>
        <v>2.717391304347826E-2</v>
      </c>
      <c r="Q51" s="79">
        <f t="shared" si="3"/>
        <v>0</v>
      </c>
      <c r="R51" s="79">
        <f t="shared" si="3"/>
        <v>0</v>
      </c>
      <c r="S51" s="79">
        <f t="shared" si="3"/>
        <v>1.6304347826086956E-2</v>
      </c>
      <c r="T51" s="79">
        <f t="shared" si="3"/>
        <v>0</v>
      </c>
      <c r="U51" s="79">
        <f t="shared" si="3"/>
        <v>0</v>
      </c>
      <c r="V51" s="79">
        <f t="shared" si="3"/>
        <v>0</v>
      </c>
      <c r="W51" s="79">
        <f t="shared" si="3"/>
        <v>0</v>
      </c>
      <c r="X51" s="79">
        <f t="shared" si="3"/>
        <v>2.1739130434782608E-2</v>
      </c>
      <c r="Y51" s="119">
        <f t="shared" si="6"/>
        <v>1</v>
      </c>
      <c r="AC51">
        <v>10</v>
      </c>
      <c r="AD51" s="13" t="s">
        <v>475</v>
      </c>
      <c r="AE51" s="13" t="s">
        <v>15</v>
      </c>
      <c r="AG51" t="s">
        <v>455</v>
      </c>
      <c r="AH51" s="13" t="str">
        <f t="shared" si="4"/>
        <v>₁₀ Amsterdam</v>
      </c>
      <c r="AI51" s="136">
        <v>86.854460093896719</v>
      </c>
      <c r="AJ51" s="136">
        <v>8.92018779342723</v>
      </c>
      <c r="AK51" s="136">
        <v>2.8169014084507045</v>
      </c>
      <c r="AL51" s="136"/>
      <c r="AM51" s="136"/>
      <c r="AN51" s="136"/>
      <c r="AO51" s="136"/>
      <c r="AP51" s="136"/>
      <c r="AQ51" s="136"/>
      <c r="AR51" s="136">
        <v>1.4084507042253522</v>
      </c>
      <c r="AS51" s="107">
        <v>99.999999999999986</v>
      </c>
    </row>
    <row r="52" spans="1:45" ht="15.75" thickBot="1" x14ac:dyDescent="0.3">
      <c r="A52" s="13" t="s">
        <v>18</v>
      </c>
      <c r="B52" s="49">
        <v>89</v>
      </c>
      <c r="C52" s="49">
        <v>0</v>
      </c>
      <c r="D52" s="49">
        <v>0</v>
      </c>
      <c r="E52" s="49">
        <v>0</v>
      </c>
      <c r="F52" s="49">
        <v>0</v>
      </c>
      <c r="G52" s="49">
        <v>5</v>
      </c>
      <c r="H52" s="49">
        <v>0</v>
      </c>
      <c r="I52" s="49">
        <v>0</v>
      </c>
      <c r="J52" s="49">
        <v>0</v>
      </c>
      <c r="K52" s="49">
        <v>0</v>
      </c>
      <c r="L52" s="67">
        <v>94</v>
      </c>
      <c r="N52" s="13" t="s">
        <v>18</v>
      </c>
      <c r="O52" s="79">
        <f t="shared" si="5"/>
        <v>0.94680851063829785</v>
      </c>
      <c r="P52" s="79">
        <f t="shared" si="3"/>
        <v>0</v>
      </c>
      <c r="Q52" s="79">
        <f t="shared" si="3"/>
        <v>0</v>
      </c>
      <c r="R52" s="79">
        <f t="shared" si="3"/>
        <v>0</v>
      </c>
      <c r="S52" s="79">
        <f t="shared" si="3"/>
        <v>0</v>
      </c>
      <c r="T52" s="79">
        <f t="shared" si="3"/>
        <v>5.3191489361702128E-2</v>
      </c>
      <c r="U52" s="79">
        <f t="shared" si="3"/>
        <v>0</v>
      </c>
      <c r="V52" s="79">
        <f t="shared" si="3"/>
        <v>0</v>
      </c>
      <c r="W52" s="79">
        <f t="shared" si="3"/>
        <v>0</v>
      </c>
      <c r="X52" s="79">
        <f t="shared" si="3"/>
        <v>0</v>
      </c>
      <c r="Y52" s="119">
        <f t="shared" si="6"/>
        <v>1</v>
      </c>
      <c r="AC52">
        <v>13</v>
      </c>
      <c r="AD52" s="66" t="s">
        <v>538</v>
      </c>
      <c r="AE52" s="66" t="s">
        <v>620</v>
      </c>
      <c r="AG52" t="s">
        <v>465</v>
      </c>
      <c r="AH52" s="13" t="str">
        <f t="shared" si="4"/>
        <v>₂₁ Antverpy</v>
      </c>
      <c r="AI52" s="136">
        <v>100</v>
      </c>
      <c r="AJ52" s="136"/>
      <c r="AK52" s="136"/>
      <c r="AL52" s="136"/>
      <c r="AM52" s="136"/>
      <c r="AN52" s="136"/>
      <c r="AO52" s="136"/>
      <c r="AP52" s="136"/>
      <c r="AQ52" s="136"/>
      <c r="AR52" s="136"/>
      <c r="AS52" s="107">
        <v>100</v>
      </c>
    </row>
    <row r="53" spans="1:45" ht="15.75" thickBot="1" x14ac:dyDescent="0.3">
      <c r="A53" s="13" t="s">
        <v>19</v>
      </c>
      <c r="B53" s="49">
        <v>32</v>
      </c>
      <c r="C53" s="49">
        <v>0</v>
      </c>
      <c r="D53" s="49">
        <v>0</v>
      </c>
      <c r="E53" s="49">
        <v>0</v>
      </c>
      <c r="F53" s="49">
        <v>0</v>
      </c>
      <c r="G53" s="49">
        <v>0</v>
      </c>
      <c r="H53" s="49">
        <v>0</v>
      </c>
      <c r="I53" s="49">
        <v>0</v>
      </c>
      <c r="J53" s="49">
        <v>0</v>
      </c>
      <c r="K53" s="49">
        <v>0</v>
      </c>
      <c r="L53" s="67">
        <v>32</v>
      </c>
      <c r="N53" s="13" t="s">
        <v>19</v>
      </c>
      <c r="O53" s="79">
        <f t="shared" si="5"/>
        <v>1</v>
      </c>
      <c r="P53" s="79">
        <f t="shared" si="3"/>
        <v>0</v>
      </c>
      <c r="Q53" s="79">
        <f t="shared" si="3"/>
        <v>0</v>
      </c>
      <c r="R53" s="79">
        <f t="shared" si="3"/>
        <v>0</v>
      </c>
      <c r="S53" s="79">
        <f t="shared" si="3"/>
        <v>0</v>
      </c>
      <c r="T53" s="79">
        <f t="shared" si="3"/>
        <v>0</v>
      </c>
      <c r="U53" s="79">
        <f t="shared" si="3"/>
        <v>0</v>
      </c>
      <c r="V53" s="79">
        <f t="shared" si="3"/>
        <v>0</v>
      </c>
      <c r="W53" s="79">
        <f t="shared" si="3"/>
        <v>0</v>
      </c>
      <c r="X53" s="79">
        <f t="shared" si="3"/>
        <v>0</v>
      </c>
      <c r="Y53" s="119">
        <f t="shared" si="6"/>
        <v>1</v>
      </c>
      <c r="AC53">
        <v>21</v>
      </c>
      <c r="AD53" s="13" t="s">
        <v>485</v>
      </c>
      <c r="AE53" s="13" t="s">
        <v>619</v>
      </c>
      <c r="AG53" t="s">
        <v>464</v>
      </c>
      <c r="AH53" s="13" t="str">
        <f t="shared" si="4"/>
        <v>₂₀ Brémy</v>
      </c>
      <c r="AI53" s="137">
        <v>100</v>
      </c>
      <c r="AJ53" s="137"/>
      <c r="AK53" s="137"/>
      <c r="AL53" s="137"/>
      <c r="AM53" s="137"/>
      <c r="AN53" s="137"/>
      <c r="AO53" s="137"/>
      <c r="AP53" s="137"/>
      <c r="AQ53" s="137"/>
      <c r="AR53" s="137"/>
      <c r="AS53" s="138">
        <v>100</v>
      </c>
    </row>
    <row r="54" spans="1:45" ht="15.75" thickBot="1" x14ac:dyDescent="0.3">
      <c r="A54" s="66" t="s">
        <v>51</v>
      </c>
      <c r="B54" s="86">
        <f>SUM(B33:B53)</f>
        <v>7246</v>
      </c>
      <c r="C54" s="86">
        <f t="shared" ref="C54:L54" si="7">SUM(C33:C53)</f>
        <v>262</v>
      </c>
      <c r="D54" s="86">
        <f t="shared" si="7"/>
        <v>106</v>
      </c>
      <c r="E54" s="86">
        <f t="shared" si="7"/>
        <v>109</v>
      </c>
      <c r="F54" s="86">
        <f t="shared" si="7"/>
        <v>608</v>
      </c>
      <c r="G54" s="86">
        <f t="shared" si="7"/>
        <v>160</v>
      </c>
      <c r="H54" s="86">
        <f t="shared" si="7"/>
        <v>142</v>
      </c>
      <c r="I54" s="86">
        <f t="shared" si="7"/>
        <v>98</v>
      </c>
      <c r="J54" s="86">
        <f t="shared" si="7"/>
        <v>0</v>
      </c>
      <c r="K54" s="86">
        <f t="shared" si="7"/>
        <v>32</v>
      </c>
      <c r="L54" s="86">
        <f t="shared" si="7"/>
        <v>8763</v>
      </c>
      <c r="N54" s="66" t="s">
        <v>122</v>
      </c>
      <c r="O54" s="81">
        <f t="shared" si="5"/>
        <v>0.82688576971356842</v>
      </c>
      <c r="P54" s="81">
        <f t="shared" si="3"/>
        <v>2.9898436608467419E-2</v>
      </c>
      <c r="Q54" s="81">
        <f t="shared" si="3"/>
        <v>1.2096314047700559E-2</v>
      </c>
      <c r="R54" s="81">
        <f t="shared" si="3"/>
        <v>1.2438662558484538E-2</v>
      </c>
      <c r="S54" s="81">
        <f t="shared" si="3"/>
        <v>6.9382631518886226E-2</v>
      </c>
      <c r="T54" s="81">
        <f t="shared" si="3"/>
        <v>1.8258587241812164E-2</v>
      </c>
      <c r="U54" s="81">
        <f t="shared" si="3"/>
        <v>1.6204496177108296E-2</v>
      </c>
      <c r="V54" s="81">
        <f t="shared" si="3"/>
        <v>1.118338468560995E-2</v>
      </c>
      <c r="W54" s="81">
        <f t="shared" si="3"/>
        <v>0</v>
      </c>
      <c r="X54" s="81">
        <f t="shared" si="3"/>
        <v>3.6517174483624328E-3</v>
      </c>
      <c r="Y54" s="120">
        <f t="shared" si="6"/>
        <v>1</v>
      </c>
      <c r="AH54" s="13" t="s">
        <v>124</v>
      </c>
      <c r="AI54" s="136">
        <v>82.688576971356838</v>
      </c>
      <c r="AJ54" s="136">
        <v>2.9898436608467418</v>
      </c>
      <c r="AK54" s="136">
        <v>1.2096314047700558</v>
      </c>
      <c r="AL54" s="136">
        <v>1.2438662558484537</v>
      </c>
      <c r="AM54" s="136">
        <v>6.9382631518886226</v>
      </c>
      <c r="AN54" s="136">
        <v>1.8258587241812163</v>
      </c>
      <c r="AO54" s="136">
        <v>1.6204496177108296</v>
      </c>
      <c r="AP54" s="136">
        <v>1.1183384685609949</v>
      </c>
      <c r="AQ54" s="136"/>
      <c r="AR54" s="136">
        <v>0.36517174483624326</v>
      </c>
      <c r="AS54" s="107">
        <v>100</v>
      </c>
    </row>
    <row r="56" spans="1:45" ht="13.9" customHeight="1" thickBot="1" x14ac:dyDescent="0.3">
      <c r="AH56" s="13"/>
      <c r="AI56" s="63" t="s">
        <v>125</v>
      </c>
      <c r="AJ56" s="63" t="s">
        <v>126</v>
      </c>
      <c r="AK56" s="63" t="s">
        <v>130</v>
      </c>
      <c r="AL56" s="63" t="s">
        <v>129</v>
      </c>
      <c r="AM56" s="63" t="s">
        <v>128</v>
      </c>
      <c r="AN56" s="63" t="s">
        <v>89</v>
      </c>
      <c r="AO56" s="63" t="s">
        <v>94</v>
      </c>
    </row>
    <row r="57" spans="1:45" x14ac:dyDescent="0.25">
      <c r="A57" s="302" t="s">
        <v>69</v>
      </c>
      <c r="B57" s="303"/>
      <c r="C57" s="303"/>
      <c r="D57" s="303"/>
      <c r="E57" s="303"/>
      <c r="F57" s="303"/>
      <c r="G57" s="303"/>
      <c r="H57" s="303"/>
      <c r="I57" s="90"/>
      <c r="K57" s="302" t="s">
        <v>69</v>
      </c>
      <c r="L57" s="303"/>
      <c r="M57" s="303"/>
      <c r="N57" s="303"/>
      <c r="O57" s="303"/>
      <c r="P57" s="303"/>
      <c r="Q57" s="303"/>
      <c r="R57" s="304"/>
      <c r="AH57" s="13" t="s">
        <v>12</v>
      </c>
      <c r="AI57" s="136">
        <v>85.654008438818565</v>
      </c>
      <c r="AJ57" s="139">
        <v>3.2348804500703237</v>
      </c>
      <c r="AK57" s="139">
        <v>0.56258790436005623</v>
      </c>
      <c r="AL57" s="139">
        <v>0.28129395218002812</v>
      </c>
      <c r="AM57" s="139">
        <v>0.28129395218002812</v>
      </c>
      <c r="AN57" s="136">
        <v>5.9071729957805905</v>
      </c>
      <c r="AO57" s="139">
        <v>4.0787623066104075</v>
      </c>
    </row>
    <row r="58" spans="1:45" x14ac:dyDescent="0.25">
      <c r="A58" s="13"/>
      <c r="B58" s="10" t="s">
        <v>29</v>
      </c>
      <c r="C58" s="10" t="s">
        <v>30</v>
      </c>
      <c r="D58" s="10" t="s">
        <v>31</v>
      </c>
      <c r="E58" s="10" t="s">
        <v>32</v>
      </c>
      <c r="F58" s="10" t="s">
        <v>33</v>
      </c>
      <c r="G58" s="10" t="s">
        <v>34</v>
      </c>
      <c r="H58" s="10" t="s">
        <v>35</v>
      </c>
      <c r="I58" s="14" t="s">
        <v>0</v>
      </c>
      <c r="K58" s="13"/>
      <c r="L58" s="10" t="s">
        <v>29</v>
      </c>
      <c r="M58" s="10" t="s">
        <v>30</v>
      </c>
      <c r="N58" s="10" t="s">
        <v>31</v>
      </c>
      <c r="O58" s="10" t="s">
        <v>32</v>
      </c>
      <c r="P58" s="10" t="s">
        <v>33</v>
      </c>
      <c r="Q58" s="10" t="s">
        <v>34</v>
      </c>
      <c r="R58" s="14" t="s">
        <v>35</v>
      </c>
    </row>
    <row r="59" spans="1:45" x14ac:dyDescent="0.25">
      <c r="A59" s="13" t="s">
        <v>1</v>
      </c>
      <c r="B59" s="28">
        <v>0</v>
      </c>
      <c r="C59" s="28">
        <v>0</v>
      </c>
      <c r="D59" s="28">
        <v>9</v>
      </c>
      <c r="E59" s="28">
        <v>0</v>
      </c>
      <c r="F59" s="28">
        <v>8</v>
      </c>
      <c r="G59" s="28">
        <v>145</v>
      </c>
      <c r="H59" s="28">
        <v>118</v>
      </c>
      <c r="I59" s="69">
        <f>SUM(B59:H59)</f>
        <v>280</v>
      </c>
      <c r="K59" s="13" t="s">
        <v>1</v>
      </c>
      <c r="L59" s="79">
        <f t="shared" ref="L59:L80" si="8">B59/$I59</f>
        <v>0</v>
      </c>
      <c r="M59" s="79">
        <f t="shared" ref="M59:R74" si="9">C59/$I59</f>
        <v>0</v>
      </c>
      <c r="N59" s="79">
        <f t="shared" si="9"/>
        <v>3.214285714285714E-2</v>
      </c>
      <c r="O59" s="79">
        <f t="shared" si="9"/>
        <v>0</v>
      </c>
      <c r="P59" s="79">
        <f t="shared" si="9"/>
        <v>2.8571428571428571E-2</v>
      </c>
      <c r="Q59" s="79">
        <f t="shared" si="9"/>
        <v>0.5178571428571429</v>
      </c>
      <c r="R59" s="80">
        <f t="shared" si="9"/>
        <v>0.42142857142857143</v>
      </c>
      <c r="S59" s="85">
        <f>SUM(Q59:R59)</f>
        <v>0.93928571428571428</v>
      </c>
      <c r="AH59" s="13"/>
      <c r="AI59" s="63" t="s">
        <v>125</v>
      </c>
      <c r="AJ59" s="63" t="s">
        <v>126</v>
      </c>
      <c r="AK59" s="63" t="s">
        <v>130</v>
      </c>
      <c r="AL59" s="63" t="s">
        <v>129</v>
      </c>
      <c r="AM59" s="63" t="s">
        <v>128</v>
      </c>
      <c r="AN59" s="63" t="s">
        <v>89</v>
      </c>
      <c r="AO59" s="63" t="s">
        <v>94</v>
      </c>
      <c r="AP59" s="63" t="s">
        <v>90</v>
      </c>
      <c r="AQ59" s="63" t="s">
        <v>131</v>
      </c>
      <c r="AR59" s="63" t="s">
        <v>123</v>
      </c>
      <c r="AS59" s="68" t="s">
        <v>127</v>
      </c>
    </row>
    <row r="60" spans="1:45" x14ac:dyDescent="0.25">
      <c r="A60" s="13" t="s">
        <v>2</v>
      </c>
      <c r="B60" s="28">
        <v>5</v>
      </c>
      <c r="C60" s="28">
        <v>0</v>
      </c>
      <c r="D60" s="28">
        <v>2</v>
      </c>
      <c r="E60" s="28">
        <v>33</v>
      </c>
      <c r="F60" s="28">
        <v>74</v>
      </c>
      <c r="G60" s="28">
        <v>198</v>
      </c>
      <c r="H60" s="28">
        <v>194</v>
      </c>
      <c r="I60" s="69">
        <f t="shared" ref="I60:I80" si="10">SUM(B60:H60)</f>
        <v>506</v>
      </c>
      <c r="K60" s="13" t="s">
        <v>2</v>
      </c>
      <c r="L60" s="79">
        <f t="shared" si="8"/>
        <v>9.881422924901186E-3</v>
      </c>
      <c r="M60" s="79">
        <f t="shared" si="9"/>
        <v>0</v>
      </c>
      <c r="N60" s="79">
        <f t="shared" si="9"/>
        <v>3.952569169960474E-3</v>
      </c>
      <c r="O60" s="79">
        <f t="shared" si="9"/>
        <v>6.5217391304347824E-2</v>
      </c>
      <c r="P60" s="79">
        <f t="shared" si="9"/>
        <v>0.14624505928853754</v>
      </c>
      <c r="Q60" s="79">
        <f t="shared" si="9"/>
        <v>0.39130434782608697</v>
      </c>
      <c r="R60" s="80">
        <f t="shared" si="9"/>
        <v>0.38339920948616601</v>
      </c>
      <c r="S60" s="85">
        <f t="shared" ref="S60:S80" si="11">SUM(Q60:R60)</f>
        <v>0.77470355731225293</v>
      </c>
      <c r="AH60" s="13" t="s">
        <v>12</v>
      </c>
      <c r="AI60" s="136">
        <v>85.654008438818565</v>
      </c>
      <c r="AJ60" s="139">
        <v>3.2348804500703237</v>
      </c>
      <c r="AK60" s="139">
        <v>0.56258790436005623</v>
      </c>
      <c r="AL60" s="139">
        <v>0.28129395218002812</v>
      </c>
      <c r="AM60" s="139">
        <v>0.28129395218002812</v>
      </c>
      <c r="AN60" s="136">
        <v>5.9071729957805905</v>
      </c>
      <c r="AO60" s="139">
        <v>4.0787623066104075</v>
      </c>
      <c r="AP60" s="136"/>
      <c r="AQ60" s="136"/>
      <c r="AR60" s="136"/>
      <c r="AS60" s="107">
        <v>99.999999999999986</v>
      </c>
    </row>
    <row r="61" spans="1:45" x14ac:dyDescent="0.25">
      <c r="A61" s="13" t="s">
        <v>20</v>
      </c>
      <c r="B61" s="28">
        <v>0</v>
      </c>
      <c r="C61" s="28">
        <v>0</v>
      </c>
      <c r="D61" s="28">
        <v>10</v>
      </c>
      <c r="E61" s="28">
        <v>0</v>
      </c>
      <c r="F61" s="28">
        <v>37</v>
      </c>
      <c r="G61" s="28">
        <v>192</v>
      </c>
      <c r="H61" s="28">
        <v>175</v>
      </c>
      <c r="I61" s="69">
        <f t="shared" si="10"/>
        <v>414</v>
      </c>
      <c r="K61" s="13" t="s">
        <v>20</v>
      </c>
      <c r="L61" s="79">
        <f t="shared" si="8"/>
        <v>0</v>
      </c>
      <c r="M61" s="79">
        <f t="shared" si="9"/>
        <v>0</v>
      </c>
      <c r="N61" s="79">
        <f t="shared" si="9"/>
        <v>2.4154589371980676E-2</v>
      </c>
      <c r="O61" s="79">
        <f t="shared" si="9"/>
        <v>0</v>
      </c>
      <c r="P61" s="79">
        <f t="shared" si="9"/>
        <v>8.9371980676328497E-2</v>
      </c>
      <c r="Q61" s="79">
        <f t="shared" si="9"/>
        <v>0.46376811594202899</v>
      </c>
      <c r="R61" s="80">
        <f t="shared" si="9"/>
        <v>0.42270531400966183</v>
      </c>
      <c r="S61" s="85">
        <f t="shared" si="11"/>
        <v>0.88647342995169076</v>
      </c>
    </row>
    <row r="62" spans="1:45" x14ac:dyDescent="0.25">
      <c r="A62" s="13" t="s">
        <v>3</v>
      </c>
      <c r="B62" s="28">
        <v>6</v>
      </c>
      <c r="C62" s="28">
        <v>0</v>
      </c>
      <c r="D62" s="28">
        <v>5</v>
      </c>
      <c r="E62" s="28">
        <v>2</v>
      </c>
      <c r="F62" s="28">
        <v>87</v>
      </c>
      <c r="G62" s="28">
        <v>213</v>
      </c>
      <c r="H62" s="28">
        <v>167</v>
      </c>
      <c r="I62" s="69">
        <f t="shared" si="10"/>
        <v>480</v>
      </c>
      <c r="K62" s="13" t="s">
        <v>3</v>
      </c>
      <c r="L62" s="79">
        <f t="shared" si="8"/>
        <v>1.2500000000000001E-2</v>
      </c>
      <c r="M62" s="79">
        <f t="shared" si="9"/>
        <v>0</v>
      </c>
      <c r="N62" s="79">
        <f t="shared" si="9"/>
        <v>1.0416666666666666E-2</v>
      </c>
      <c r="O62" s="79">
        <f t="shared" si="9"/>
        <v>4.1666666666666666E-3</v>
      </c>
      <c r="P62" s="79">
        <f t="shared" si="9"/>
        <v>0.18124999999999999</v>
      </c>
      <c r="Q62" s="79">
        <f t="shared" si="9"/>
        <v>0.44374999999999998</v>
      </c>
      <c r="R62" s="80">
        <f t="shared" si="9"/>
        <v>0.34791666666666665</v>
      </c>
      <c r="S62" s="85">
        <f t="shared" si="11"/>
        <v>0.79166666666666663</v>
      </c>
    </row>
    <row r="63" spans="1:45" x14ac:dyDescent="0.25">
      <c r="A63" s="13" t="s">
        <v>4</v>
      </c>
      <c r="B63" s="28">
        <v>0</v>
      </c>
      <c r="C63" s="28">
        <v>0</v>
      </c>
      <c r="D63" s="28">
        <v>0</v>
      </c>
      <c r="E63" s="28">
        <v>7</v>
      </c>
      <c r="F63" s="28">
        <v>21</v>
      </c>
      <c r="G63" s="28">
        <v>128</v>
      </c>
      <c r="H63" s="28">
        <v>154</v>
      </c>
      <c r="I63" s="69">
        <f t="shared" si="10"/>
        <v>310</v>
      </c>
      <c r="K63" s="13" t="s">
        <v>4</v>
      </c>
      <c r="L63" s="79">
        <f t="shared" si="8"/>
        <v>0</v>
      </c>
      <c r="M63" s="79">
        <f t="shared" si="9"/>
        <v>0</v>
      </c>
      <c r="N63" s="79">
        <f t="shared" si="9"/>
        <v>0</v>
      </c>
      <c r="O63" s="79">
        <f t="shared" si="9"/>
        <v>2.2580645161290321E-2</v>
      </c>
      <c r="P63" s="79">
        <f t="shared" si="9"/>
        <v>6.7741935483870974E-2</v>
      </c>
      <c r="Q63" s="79">
        <f t="shared" si="9"/>
        <v>0.41290322580645161</v>
      </c>
      <c r="R63" s="80">
        <f t="shared" si="9"/>
        <v>0.49677419354838709</v>
      </c>
      <c r="S63" s="85">
        <f t="shared" si="11"/>
        <v>0.9096774193548387</v>
      </c>
      <c r="AG63" t="s">
        <v>30</v>
      </c>
      <c r="AH63" t="s">
        <v>32</v>
      </c>
      <c r="AI63" t="s">
        <v>33</v>
      </c>
      <c r="AJ63" t="s">
        <v>34</v>
      </c>
      <c r="AK63" t="s">
        <v>35</v>
      </c>
    </row>
    <row r="64" spans="1:45" x14ac:dyDescent="0.25">
      <c r="A64" s="13" t="s">
        <v>5</v>
      </c>
      <c r="B64" s="28">
        <v>0</v>
      </c>
      <c r="C64" s="28">
        <v>0</v>
      </c>
      <c r="D64" s="28">
        <v>0</v>
      </c>
      <c r="E64" s="28">
        <v>0</v>
      </c>
      <c r="F64" s="28">
        <v>20</v>
      </c>
      <c r="G64" s="28">
        <v>157</v>
      </c>
      <c r="H64" s="28">
        <v>145</v>
      </c>
      <c r="I64" s="69">
        <f t="shared" si="10"/>
        <v>322</v>
      </c>
      <c r="K64" s="13" t="s">
        <v>5</v>
      </c>
      <c r="L64" s="79">
        <f t="shared" si="8"/>
        <v>0</v>
      </c>
      <c r="M64" s="79">
        <f t="shared" si="9"/>
        <v>0</v>
      </c>
      <c r="N64" s="79">
        <f t="shared" si="9"/>
        <v>0</v>
      </c>
      <c r="O64" s="79">
        <f t="shared" si="9"/>
        <v>0</v>
      </c>
      <c r="P64" s="79">
        <f t="shared" si="9"/>
        <v>6.2111801242236024E-2</v>
      </c>
      <c r="Q64" s="79">
        <f t="shared" si="9"/>
        <v>0.48757763975155277</v>
      </c>
      <c r="R64" s="80">
        <f t="shared" si="9"/>
        <v>0.4503105590062112</v>
      </c>
      <c r="S64" s="85">
        <f t="shared" si="11"/>
        <v>0.93788819875776397</v>
      </c>
      <c r="AG64" t="s">
        <v>600</v>
      </c>
      <c r="AH64" t="s">
        <v>601</v>
      </c>
      <c r="AI64" t="s">
        <v>602</v>
      </c>
      <c r="AJ64" t="s">
        <v>603</v>
      </c>
      <c r="AK64" t="s">
        <v>604</v>
      </c>
    </row>
    <row r="65" spans="1:42" x14ac:dyDescent="0.25">
      <c r="A65" s="13" t="s">
        <v>6</v>
      </c>
      <c r="B65" s="28">
        <v>100</v>
      </c>
      <c r="C65" s="28">
        <v>0</v>
      </c>
      <c r="D65" s="28">
        <v>5</v>
      </c>
      <c r="E65" s="28">
        <v>38</v>
      </c>
      <c r="F65" s="28">
        <v>58</v>
      </c>
      <c r="G65" s="28">
        <v>118</v>
      </c>
      <c r="H65" s="28">
        <v>186</v>
      </c>
      <c r="I65" s="69">
        <f t="shared" si="10"/>
        <v>505</v>
      </c>
      <c r="K65" s="13" t="s">
        <v>6</v>
      </c>
      <c r="L65" s="79">
        <f t="shared" si="8"/>
        <v>0.19801980198019803</v>
      </c>
      <c r="M65" s="79">
        <f t="shared" si="9"/>
        <v>0</v>
      </c>
      <c r="N65" s="79">
        <f t="shared" si="9"/>
        <v>9.9009900990099011E-3</v>
      </c>
      <c r="O65" s="79">
        <f t="shared" si="9"/>
        <v>7.5247524752475245E-2</v>
      </c>
      <c r="P65" s="79">
        <f t="shared" si="9"/>
        <v>0.11485148514851486</v>
      </c>
      <c r="Q65" s="79">
        <f t="shared" si="9"/>
        <v>0.23366336633663368</v>
      </c>
      <c r="R65" s="80">
        <f t="shared" si="9"/>
        <v>0.36831683168316831</v>
      </c>
      <c r="S65" s="85">
        <f t="shared" si="11"/>
        <v>0.60198019801980196</v>
      </c>
      <c r="AF65" t="s">
        <v>12</v>
      </c>
      <c r="AG65" s="141">
        <v>7.0631970260223049</v>
      </c>
      <c r="AH65" s="141">
        <v>5.2044609665427508</v>
      </c>
      <c r="AI65" s="141">
        <v>18.029739776951672</v>
      </c>
      <c r="AJ65" s="141">
        <v>44.423791821561338</v>
      </c>
      <c r="AK65" s="141">
        <v>25.278810408921931</v>
      </c>
      <c r="AP65">
        <v>100</v>
      </c>
    </row>
    <row r="66" spans="1:42" x14ac:dyDescent="0.25">
      <c r="A66" s="13" t="s">
        <v>7</v>
      </c>
      <c r="B66" s="28">
        <v>31</v>
      </c>
      <c r="C66" s="28">
        <v>9</v>
      </c>
      <c r="D66" s="28">
        <v>6</v>
      </c>
      <c r="E66" s="28">
        <v>1</v>
      </c>
      <c r="F66" s="28">
        <v>25</v>
      </c>
      <c r="G66" s="28">
        <v>86</v>
      </c>
      <c r="H66" s="28">
        <v>160</v>
      </c>
      <c r="I66" s="69">
        <f t="shared" si="10"/>
        <v>318</v>
      </c>
      <c r="K66" s="13" t="s">
        <v>7</v>
      </c>
      <c r="L66" s="79">
        <f t="shared" si="8"/>
        <v>9.7484276729559755E-2</v>
      </c>
      <c r="M66" s="79">
        <f t="shared" si="9"/>
        <v>2.8301886792452831E-2</v>
      </c>
      <c r="N66" s="79">
        <f t="shared" si="9"/>
        <v>1.8867924528301886E-2</v>
      </c>
      <c r="O66" s="79">
        <f t="shared" si="9"/>
        <v>3.1446540880503146E-3</v>
      </c>
      <c r="P66" s="79">
        <f t="shared" si="9"/>
        <v>7.8616352201257858E-2</v>
      </c>
      <c r="Q66" s="79">
        <f t="shared" si="9"/>
        <v>0.27044025157232704</v>
      </c>
      <c r="R66" s="80">
        <f t="shared" si="9"/>
        <v>0.50314465408805031</v>
      </c>
      <c r="S66" s="85">
        <f t="shared" si="11"/>
        <v>0.77358490566037741</v>
      </c>
    </row>
    <row r="67" spans="1:42" x14ac:dyDescent="0.25">
      <c r="A67" s="13" t="s">
        <v>8</v>
      </c>
      <c r="B67" s="28">
        <v>7</v>
      </c>
      <c r="C67" s="28">
        <v>0</v>
      </c>
      <c r="D67" s="28">
        <v>0</v>
      </c>
      <c r="E67" s="28">
        <v>16</v>
      </c>
      <c r="F67" s="28">
        <v>160</v>
      </c>
      <c r="G67" s="28">
        <v>274</v>
      </c>
      <c r="H67" s="28">
        <v>204</v>
      </c>
      <c r="I67" s="69">
        <f t="shared" si="10"/>
        <v>661</v>
      </c>
      <c r="K67" s="13" t="s">
        <v>8</v>
      </c>
      <c r="L67" s="79">
        <f t="shared" si="8"/>
        <v>1.059001512859304E-2</v>
      </c>
      <c r="M67" s="79">
        <f t="shared" si="9"/>
        <v>0</v>
      </c>
      <c r="N67" s="79">
        <f t="shared" si="9"/>
        <v>0</v>
      </c>
      <c r="O67" s="79">
        <f t="shared" si="9"/>
        <v>2.4205748865355523E-2</v>
      </c>
      <c r="P67" s="79">
        <f t="shared" si="9"/>
        <v>0.24205748865355523</v>
      </c>
      <c r="Q67" s="79">
        <f t="shared" si="9"/>
        <v>0.41452344931921331</v>
      </c>
      <c r="R67" s="80">
        <f t="shared" si="9"/>
        <v>0.30862329803328292</v>
      </c>
      <c r="S67" s="85">
        <f t="shared" si="11"/>
        <v>0.72314674735249618</v>
      </c>
      <c r="AE67" t="s">
        <v>29</v>
      </c>
    </row>
    <row r="68" spans="1:42" x14ac:dyDescent="0.25">
      <c r="A68" s="13" t="s">
        <v>9</v>
      </c>
      <c r="B68" s="28">
        <v>21</v>
      </c>
      <c r="C68" s="28">
        <v>26</v>
      </c>
      <c r="D68" s="28">
        <v>5</v>
      </c>
      <c r="E68" s="28">
        <v>15</v>
      </c>
      <c r="F68" s="28">
        <v>31</v>
      </c>
      <c r="G68" s="28">
        <v>274</v>
      </c>
      <c r="H68" s="28">
        <v>156</v>
      </c>
      <c r="I68" s="69">
        <f t="shared" si="10"/>
        <v>528</v>
      </c>
      <c r="K68" s="13" t="s">
        <v>9</v>
      </c>
      <c r="L68" s="79">
        <f t="shared" si="8"/>
        <v>3.9772727272727272E-2</v>
      </c>
      <c r="M68" s="79">
        <f t="shared" si="9"/>
        <v>4.924242424242424E-2</v>
      </c>
      <c r="N68" s="79">
        <f t="shared" si="9"/>
        <v>9.46969696969697E-3</v>
      </c>
      <c r="O68" s="79">
        <f t="shared" si="9"/>
        <v>2.8409090909090908E-2</v>
      </c>
      <c r="P68" s="79">
        <f t="shared" si="9"/>
        <v>5.8712121212121215E-2</v>
      </c>
      <c r="Q68" s="79">
        <f t="shared" si="9"/>
        <v>0.51893939393939392</v>
      </c>
      <c r="R68" s="80">
        <f t="shared" si="9"/>
        <v>0.29545454545454547</v>
      </c>
      <c r="S68" s="85">
        <f t="shared" si="11"/>
        <v>0.81439393939393945</v>
      </c>
      <c r="AE68" t="s">
        <v>31</v>
      </c>
    </row>
    <row r="69" spans="1:42" x14ac:dyDescent="0.25">
      <c r="A69" s="13" t="s">
        <v>10</v>
      </c>
      <c r="B69" s="28">
        <v>0</v>
      </c>
      <c r="C69" s="28">
        <v>0</v>
      </c>
      <c r="D69" s="28">
        <v>0</v>
      </c>
      <c r="E69" s="28">
        <v>2</v>
      </c>
      <c r="F69" s="28">
        <v>0</v>
      </c>
      <c r="G69" s="28">
        <v>23</v>
      </c>
      <c r="H69" s="28">
        <v>156</v>
      </c>
      <c r="I69" s="69">
        <f t="shared" si="10"/>
        <v>181</v>
      </c>
      <c r="K69" s="13" t="s">
        <v>10</v>
      </c>
      <c r="L69" s="79">
        <f t="shared" si="8"/>
        <v>0</v>
      </c>
      <c r="M69" s="79">
        <f t="shared" si="9"/>
        <v>0</v>
      </c>
      <c r="N69" s="79">
        <f t="shared" si="9"/>
        <v>0</v>
      </c>
      <c r="O69" s="79">
        <f t="shared" si="9"/>
        <v>1.1049723756906077E-2</v>
      </c>
      <c r="P69" s="79">
        <f t="shared" si="9"/>
        <v>0</v>
      </c>
      <c r="Q69" s="79">
        <f t="shared" si="9"/>
        <v>0.1270718232044199</v>
      </c>
      <c r="R69" s="80">
        <f t="shared" si="9"/>
        <v>0.86187845303867405</v>
      </c>
      <c r="S69" s="85">
        <f t="shared" si="11"/>
        <v>0.98895027624309395</v>
      </c>
    </row>
    <row r="70" spans="1:42" x14ac:dyDescent="0.25">
      <c r="A70" s="13" t="s">
        <v>11</v>
      </c>
      <c r="B70" s="28">
        <v>0</v>
      </c>
      <c r="C70" s="28">
        <v>0</v>
      </c>
      <c r="D70" s="28">
        <v>0</v>
      </c>
      <c r="E70" s="28">
        <v>16</v>
      </c>
      <c r="F70" s="28">
        <v>22</v>
      </c>
      <c r="G70" s="28">
        <v>62</v>
      </c>
      <c r="H70" s="28">
        <v>360</v>
      </c>
      <c r="I70" s="69">
        <f t="shared" si="10"/>
        <v>460</v>
      </c>
      <c r="K70" s="13" t="s">
        <v>11</v>
      </c>
      <c r="L70" s="79">
        <f t="shared" si="8"/>
        <v>0</v>
      </c>
      <c r="M70" s="79">
        <f t="shared" si="9"/>
        <v>0</v>
      </c>
      <c r="N70" s="79">
        <f t="shared" si="9"/>
        <v>0</v>
      </c>
      <c r="O70" s="79">
        <f t="shared" si="9"/>
        <v>3.4782608695652174E-2</v>
      </c>
      <c r="P70" s="79">
        <f t="shared" si="9"/>
        <v>4.7826086956521741E-2</v>
      </c>
      <c r="Q70" s="79">
        <f t="shared" si="9"/>
        <v>0.13478260869565217</v>
      </c>
      <c r="R70" s="80">
        <f t="shared" si="9"/>
        <v>0.78260869565217395</v>
      </c>
      <c r="S70" s="85">
        <f t="shared" si="11"/>
        <v>0.91739130434782612</v>
      </c>
    </row>
    <row r="71" spans="1:42" x14ac:dyDescent="0.25">
      <c r="A71" s="13" t="s">
        <v>12</v>
      </c>
      <c r="B71" s="28">
        <v>0</v>
      </c>
      <c r="C71" s="28">
        <v>38</v>
      </c>
      <c r="D71" s="28">
        <v>0</v>
      </c>
      <c r="E71" s="28">
        <v>28</v>
      </c>
      <c r="F71" s="28">
        <v>97</v>
      </c>
      <c r="G71" s="28">
        <v>239</v>
      </c>
      <c r="H71" s="28">
        <v>136</v>
      </c>
      <c r="I71" s="69">
        <f t="shared" si="10"/>
        <v>538</v>
      </c>
      <c r="K71" s="13" t="s">
        <v>12</v>
      </c>
      <c r="L71" s="79">
        <f t="shared" si="8"/>
        <v>0</v>
      </c>
      <c r="M71" s="79">
        <f t="shared" si="9"/>
        <v>7.0631970260223054E-2</v>
      </c>
      <c r="N71" s="79">
        <f t="shared" si="9"/>
        <v>0</v>
      </c>
      <c r="O71" s="79">
        <f t="shared" si="9"/>
        <v>5.204460966542751E-2</v>
      </c>
      <c r="P71" s="79">
        <f t="shared" si="9"/>
        <v>0.18029739776951673</v>
      </c>
      <c r="Q71" s="79">
        <f t="shared" si="9"/>
        <v>0.44423791821561337</v>
      </c>
      <c r="R71" s="80">
        <f t="shared" si="9"/>
        <v>0.25278810408921931</v>
      </c>
      <c r="S71" s="85">
        <f t="shared" si="11"/>
        <v>0.69702602230483268</v>
      </c>
    </row>
    <row r="72" spans="1:42" x14ac:dyDescent="0.25">
      <c r="A72" s="13" t="s">
        <v>21</v>
      </c>
      <c r="B72" s="28">
        <v>0</v>
      </c>
      <c r="C72" s="28">
        <v>14</v>
      </c>
      <c r="D72" s="28">
        <v>20</v>
      </c>
      <c r="E72" s="28">
        <v>54</v>
      </c>
      <c r="F72" s="28">
        <v>146</v>
      </c>
      <c r="G72" s="28">
        <v>180</v>
      </c>
      <c r="H72" s="28">
        <v>211</v>
      </c>
      <c r="I72" s="69">
        <f t="shared" si="10"/>
        <v>625</v>
      </c>
      <c r="K72" s="13" t="s">
        <v>21</v>
      </c>
      <c r="L72" s="79">
        <f t="shared" si="8"/>
        <v>0</v>
      </c>
      <c r="M72" s="79">
        <f t="shared" si="9"/>
        <v>2.24E-2</v>
      </c>
      <c r="N72" s="79">
        <f t="shared" si="9"/>
        <v>3.2000000000000001E-2</v>
      </c>
      <c r="O72" s="79">
        <f t="shared" si="9"/>
        <v>8.6400000000000005E-2</v>
      </c>
      <c r="P72" s="79">
        <f t="shared" si="9"/>
        <v>0.2336</v>
      </c>
      <c r="Q72" s="79">
        <f t="shared" si="9"/>
        <v>0.28799999999999998</v>
      </c>
      <c r="R72" s="80">
        <f t="shared" si="9"/>
        <v>0.33760000000000001</v>
      </c>
      <c r="S72" s="85">
        <f t="shared" si="11"/>
        <v>0.62559999999999993</v>
      </c>
    </row>
    <row r="73" spans="1:42" x14ac:dyDescent="0.25">
      <c r="A73" s="13" t="s">
        <v>13</v>
      </c>
      <c r="B73" s="28">
        <v>5</v>
      </c>
      <c r="C73" s="28">
        <v>5</v>
      </c>
      <c r="D73" s="28">
        <v>57</v>
      </c>
      <c r="E73" s="28">
        <v>28</v>
      </c>
      <c r="F73" s="28">
        <v>73</v>
      </c>
      <c r="G73" s="28">
        <v>36</v>
      </c>
      <c r="H73" s="28">
        <v>283</v>
      </c>
      <c r="I73" s="69">
        <f t="shared" si="10"/>
        <v>487</v>
      </c>
      <c r="K73" s="13" t="s">
        <v>13</v>
      </c>
      <c r="L73" s="79">
        <f t="shared" si="8"/>
        <v>1.0266940451745379E-2</v>
      </c>
      <c r="M73" s="79">
        <f t="shared" si="9"/>
        <v>1.0266940451745379E-2</v>
      </c>
      <c r="N73" s="79">
        <f t="shared" si="9"/>
        <v>0.11704312114989733</v>
      </c>
      <c r="O73" s="79">
        <f t="shared" si="9"/>
        <v>5.7494866529774126E-2</v>
      </c>
      <c r="P73" s="79">
        <f t="shared" si="9"/>
        <v>0.14989733059548255</v>
      </c>
      <c r="Q73" s="79">
        <f t="shared" si="9"/>
        <v>7.3921971252566734E-2</v>
      </c>
      <c r="R73" s="80">
        <f t="shared" si="9"/>
        <v>0.58110882956878851</v>
      </c>
      <c r="S73" s="85">
        <f t="shared" si="11"/>
        <v>0.65503080082135523</v>
      </c>
    </row>
    <row r="74" spans="1:42" x14ac:dyDescent="0.25">
      <c r="A74" s="13" t="s">
        <v>14</v>
      </c>
      <c r="B74" s="28">
        <v>2</v>
      </c>
      <c r="C74" s="28">
        <v>0</v>
      </c>
      <c r="D74" s="28">
        <v>0</v>
      </c>
      <c r="E74" s="28">
        <v>0</v>
      </c>
      <c r="F74" s="28">
        <v>6</v>
      </c>
      <c r="G74" s="28">
        <v>189</v>
      </c>
      <c r="H74" s="28">
        <v>399</v>
      </c>
      <c r="I74" s="69">
        <f t="shared" si="10"/>
        <v>596</v>
      </c>
      <c r="K74" s="13" t="s">
        <v>14</v>
      </c>
      <c r="L74" s="79">
        <f t="shared" si="8"/>
        <v>3.3557046979865771E-3</v>
      </c>
      <c r="M74" s="79">
        <f t="shared" si="9"/>
        <v>0</v>
      </c>
      <c r="N74" s="79">
        <f t="shared" si="9"/>
        <v>0</v>
      </c>
      <c r="O74" s="79">
        <f t="shared" si="9"/>
        <v>0</v>
      </c>
      <c r="P74" s="79">
        <f t="shared" si="9"/>
        <v>1.0067114093959731E-2</v>
      </c>
      <c r="Q74" s="79">
        <f t="shared" si="9"/>
        <v>0.31711409395973156</v>
      </c>
      <c r="R74" s="80">
        <f t="shared" si="9"/>
        <v>0.66946308724832215</v>
      </c>
      <c r="S74" s="85">
        <f t="shared" si="11"/>
        <v>0.98657718120805371</v>
      </c>
    </row>
    <row r="75" spans="1:42" x14ac:dyDescent="0.25">
      <c r="A75" s="13" t="s">
        <v>15</v>
      </c>
      <c r="B75" s="28">
        <v>7</v>
      </c>
      <c r="C75" s="28">
        <v>0</v>
      </c>
      <c r="D75" s="28">
        <v>10</v>
      </c>
      <c r="E75" s="28">
        <v>0</v>
      </c>
      <c r="F75" s="28">
        <v>105</v>
      </c>
      <c r="G75" s="28">
        <v>34</v>
      </c>
      <c r="H75" s="28">
        <v>46</v>
      </c>
      <c r="I75" s="69">
        <f t="shared" si="10"/>
        <v>202</v>
      </c>
      <c r="K75" s="13" t="s">
        <v>15</v>
      </c>
      <c r="L75" s="79">
        <f t="shared" si="8"/>
        <v>3.4653465346534656E-2</v>
      </c>
      <c r="M75" s="79">
        <f t="shared" ref="M75:R80" si="12">C75/$I75</f>
        <v>0</v>
      </c>
      <c r="N75" s="79">
        <f t="shared" si="12"/>
        <v>4.9504950495049507E-2</v>
      </c>
      <c r="O75" s="79">
        <f t="shared" si="12"/>
        <v>0</v>
      </c>
      <c r="P75" s="79">
        <f t="shared" si="12"/>
        <v>0.51980198019801982</v>
      </c>
      <c r="Q75" s="79">
        <f t="shared" si="12"/>
        <v>0.16831683168316833</v>
      </c>
      <c r="R75" s="80">
        <f t="shared" si="12"/>
        <v>0.22772277227722773</v>
      </c>
      <c r="S75" s="85">
        <f t="shared" si="11"/>
        <v>0.39603960396039606</v>
      </c>
    </row>
    <row r="76" spans="1:42" x14ac:dyDescent="0.25">
      <c r="A76" s="13" t="s">
        <v>16</v>
      </c>
      <c r="B76" s="28">
        <v>0</v>
      </c>
      <c r="C76" s="28">
        <v>0</v>
      </c>
      <c r="D76" s="28">
        <v>0</v>
      </c>
      <c r="E76" s="28">
        <v>0</v>
      </c>
      <c r="F76" s="28">
        <v>26</v>
      </c>
      <c r="G76" s="28">
        <v>48</v>
      </c>
      <c r="H76" s="28">
        <v>65</v>
      </c>
      <c r="I76" s="69">
        <f t="shared" si="10"/>
        <v>139</v>
      </c>
      <c r="K76" s="13" t="s">
        <v>16</v>
      </c>
      <c r="L76" s="79">
        <f t="shared" si="8"/>
        <v>0</v>
      </c>
      <c r="M76" s="79">
        <f t="shared" si="12"/>
        <v>0</v>
      </c>
      <c r="N76" s="79">
        <f t="shared" si="12"/>
        <v>0</v>
      </c>
      <c r="O76" s="79">
        <f t="shared" si="12"/>
        <v>0</v>
      </c>
      <c r="P76" s="79">
        <f t="shared" si="12"/>
        <v>0.18705035971223022</v>
      </c>
      <c r="Q76" s="79">
        <f t="shared" si="12"/>
        <v>0.34532374100719426</v>
      </c>
      <c r="R76" s="80">
        <f t="shared" si="12"/>
        <v>0.46762589928057552</v>
      </c>
      <c r="S76" s="85">
        <f t="shared" si="11"/>
        <v>0.81294964028776984</v>
      </c>
    </row>
    <row r="77" spans="1:42" x14ac:dyDescent="0.25">
      <c r="A77" s="13" t="s">
        <v>17</v>
      </c>
      <c r="B77" s="28">
        <v>0</v>
      </c>
      <c r="C77" s="28">
        <v>0</v>
      </c>
      <c r="D77" s="28">
        <v>0</v>
      </c>
      <c r="E77" s="28">
        <v>3</v>
      </c>
      <c r="F77" s="28">
        <v>19</v>
      </c>
      <c r="G77" s="28">
        <v>29</v>
      </c>
      <c r="H77" s="28">
        <v>122</v>
      </c>
      <c r="I77" s="69">
        <f t="shared" si="10"/>
        <v>173</v>
      </c>
      <c r="K77" s="13" t="s">
        <v>17</v>
      </c>
      <c r="L77" s="79">
        <f t="shared" si="8"/>
        <v>0</v>
      </c>
      <c r="M77" s="79">
        <f t="shared" si="12"/>
        <v>0</v>
      </c>
      <c r="N77" s="79">
        <f t="shared" si="12"/>
        <v>0</v>
      </c>
      <c r="O77" s="79">
        <f t="shared" si="12"/>
        <v>1.7341040462427744E-2</v>
      </c>
      <c r="P77" s="79">
        <f t="shared" si="12"/>
        <v>0.10982658959537572</v>
      </c>
      <c r="Q77" s="79">
        <f t="shared" si="12"/>
        <v>0.16763005780346821</v>
      </c>
      <c r="R77" s="80">
        <f t="shared" si="12"/>
        <v>0.7052023121387283</v>
      </c>
      <c r="S77" s="85">
        <f t="shared" si="11"/>
        <v>0.87283236994219648</v>
      </c>
    </row>
    <row r="78" spans="1:42" x14ac:dyDescent="0.25">
      <c r="A78" s="13" t="s">
        <v>18</v>
      </c>
      <c r="B78" s="28">
        <v>0</v>
      </c>
      <c r="C78" s="28">
        <v>0</v>
      </c>
      <c r="D78" s="28">
        <v>0</v>
      </c>
      <c r="E78" s="28">
        <v>0</v>
      </c>
      <c r="F78" s="28">
        <v>10</v>
      </c>
      <c r="G78" s="28">
        <v>40</v>
      </c>
      <c r="H78" s="28">
        <v>35</v>
      </c>
      <c r="I78" s="69">
        <f t="shared" si="10"/>
        <v>85</v>
      </c>
      <c r="K78" s="13" t="s">
        <v>18</v>
      </c>
      <c r="L78" s="79">
        <f t="shared" si="8"/>
        <v>0</v>
      </c>
      <c r="M78" s="79">
        <f t="shared" si="12"/>
        <v>0</v>
      </c>
      <c r="N78" s="79">
        <f t="shared" si="12"/>
        <v>0</v>
      </c>
      <c r="O78" s="79">
        <f t="shared" si="12"/>
        <v>0</v>
      </c>
      <c r="P78" s="79">
        <f t="shared" si="12"/>
        <v>0.11764705882352941</v>
      </c>
      <c r="Q78" s="79">
        <f t="shared" si="12"/>
        <v>0.47058823529411764</v>
      </c>
      <c r="R78" s="80">
        <f t="shared" si="12"/>
        <v>0.41176470588235292</v>
      </c>
      <c r="S78" s="85">
        <f t="shared" si="11"/>
        <v>0.88235294117647056</v>
      </c>
    </row>
    <row r="79" spans="1:42" x14ac:dyDescent="0.25">
      <c r="A79" s="13" t="s">
        <v>19</v>
      </c>
      <c r="B79" s="28">
        <v>1</v>
      </c>
      <c r="C79" s="28">
        <v>0</v>
      </c>
      <c r="D79" s="28">
        <v>0</v>
      </c>
      <c r="E79" s="28">
        <v>0</v>
      </c>
      <c r="F79" s="28">
        <v>0</v>
      </c>
      <c r="G79" s="28">
        <v>12</v>
      </c>
      <c r="H79" s="28">
        <v>20</v>
      </c>
      <c r="I79" s="69">
        <f t="shared" si="10"/>
        <v>33</v>
      </c>
      <c r="K79" s="13" t="s">
        <v>19</v>
      </c>
      <c r="L79" s="79">
        <f t="shared" si="8"/>
        <v>3.0303030303030304E-2</v>
      </c>
      <c r="M79" s="79">
        <f t="shared" si="12"/>
        <v>0</v>
      </c>
      <c r="N79" s="79">
        <f t="shared" si="12"/>
        <v>0</v>
      </c>
      <c r="O79" s="79">
        <f t="shared" si="12"/>
        <v>0</v>
      </c>
      <c r="P79" s="79">
        <f t="shared" si="12"/>
        <v>0</v>
      </c>
      <c r="Q79" s="79">
        <f t="shared" si="12"/>
        <v>0.36363636363636365</v>
      </c>
      <c r="R79" s="80">
        <f t="shared" si="12"/>
        <v>0.60606060606060608</v>
      </c>
      <c r="S79" s="85">
        <f t="shared" si="11"/>
        <v>0.96969696969696972</v>
      </c>
    </row>
    <row r="80" spans="1:42" ht="15.75" thickBot="1" x14ac:dyDescent="0.3">
      <c r="A80" s="15" t="s">
        <v>51</v>
      </c>
      <c r="B80" s="41">
        <f t="shared" ref="B80:H80" si="13">SUM(B59:B79)</f>
        <v>185</v>
      </c>
      <c r="C80" s="41">
        <f t="shared" si="13"/>
        <v>92</v>
      </c>
      <c r="D80" s="41">
        <f t="shared" si="13"/>
        <v>129</v>
      </c>
      <c r="E80" s="41">
        <f t="shared" si="13"/>
        <v>243</v>
      </c>
      <c r="F80" s="41">
        <f t="shared" si="13"/>
        <v>1025</v>
      </c>
      <c r="G80" s="41">
        <f t="shared" si="13"/>
        <v>2677</v>
      </c>
      <c r="H80" s="41">
        <f t="shared" si="13"/>
        <v>3492</v>
      </c>
      <c r="I80" s="87">
        <f t="shared" si="10"/>
        <v>7843</v>
      </c>
      <c r="K80" s="66" t="s">
        <v>122</v>
      </c>
      <c r="L80" s="81">
        <f t="shared" si="8"/>
        <v>2.3587912788473799E-2</v>
      </c>
      <c r="M80" s="81">
        <f t="shared" si="12"/>
        <v>1.1730205278592375E-2</v>
      </c>
      <c r="N80" s="81">
        <f t="shared" si="12"/>
        <v>1.6447787836287135E-2</v>
      </c>
      <c r="O80" s="81">
        <f t="shared" si="12"/>
        <v>3.0983042203238557E-2</v>
      </c>
      <c r="P80" s="81">
        <f t="shared" si="12"/>
        <v>0.13068978707127374</v>
      </c>
      <c r="Q80" s="81">
        <f t="shared" si="12"/>
        <v>0.34132347316078032</v>
      </c>
      <c r="R80" s="82">
        <f t="shared" si="12"/>
        <v>0.44523779166135408</v>
      </c>
      <c r="S80" s="85">
        <f t="shared" si="11"/>
        <v>0.7865612648221344</v>
      </c>
    </row>
    <row r="81" spans="1:53" ht="13.9" customHeight="1" x14ac:dyDescent="0.25"/>
    <row r="82" spans="1:53" ht="13.9" customHeight="1" x14ac:dyDescent="0.25">
      <c r="A82" s="26"/>
      <c r="B82" s="26"/>
      <c r="C82" s="26"/>
      <c r="D82" s="26"/>
      <c r="E82" s="26"/>
      <c r="F82" s="26"/>
      <c r="G82" s="26"/>
      <c r="H82" s="26"/>
      <c r="I82" s="26"/>
    </row>
    <row r="83" spans="1:53" ht="15.75" x14ac:dyDescent="0.25">
      <c r="A83" s="2"/>
      <c r="B83" s="9"/>
      <c r="C83" s="9"/>
      <c r="D83" s="9"/>
      <c r="E83" s="9"/>
      <c r="F83" s="9"/>
      <c r="G83" s="9"/>
      <c r="H83" s="9"/>
      <c r="I83" s="9"/>
      <c r="L83" s="2"/>
      <c r="AK83" s="142"/>
    </row>
    <row r="84" spans="1:53" x14ac:dyDescent="0.25">
      <c r="A84" s="309" t="s">
        <v>112</v>
      </c>
      <c r="B84" s="309"/>
      <c r="C84" s="309"/>
      <c r="D84" s="309"/>
      <c r="E84" s="309"/>
      <c r="F84" s="309"/>
      <c r="G84" s="309"/>
      <c r="H84" s="309"/>
      <c r="AP84">
        <v>100</v>
      </c>
    </row>
    <row r="85" spans="1:53" x14ac:dyDescent="0.25">
      <c r="A85" s="309"/>
      <c r="B85" s="309"/>
      <c r="C85" s="309"/>
      <c r="D85" s="309"/>
      <c r="E85" s="309"/>
      <c r="F85" s="309"/>
      <c r="G85" s="309"/>
      <c r="H85" s="309"/>
    </row>
    <row r="86" spans="1:53" ht="15.75" thickBot="1" x14ac:dyDescent="0.3">
      <c r="A86" s="310"/>
      <c r="B86" s="310"/>
      <c r="C86" s="310"/>
      <c r="D86" s="310"/>
      <c r="E86" s="310"/>
    </row>
    <row r="87" spans="1:53" ht="14.65" customHeight="1" thickBot="1" x14ac:dyDescent="0.3">
      <c r="A87" s="305" t="s">
        <v>68</v>
      </c>
      <c r="B87" s="306"/>
      <c r="C87" s="306"/>
      <c r="D87" s="306"/>
      <c r="E87" s="307"/>
      <c r="AN87" s="72"/>
      <c r="AO87" s="73" t="s">
        <v>96</v>
      </c>
      <c r="AP87" s="73" t="s">
        <v>97</v>
      </c>
      <c r="AQ87" s="74" t="s">
        <v>123</v>
      </c>
      <c r="AT87" s="73" t="s">
        <v>96</v>
      </c>
      <c r="AU87" s="73" t="s">
        <v>97</v>
      </c>
      <c r="AV87" s="74" t="s">
        <v>123</v>
      </c>
    </row>
    <row r="88" spans="1:53" s="8" customFormat="1" ht="25.5" x14ac:dyDescent="0.25">
      <c r="A88" s="25"/>
      <c r="B88" s="10" t="s">
        <v>0</v>
      </c>
      <c r="C88" s="10" t="s">
        <v>27</v>
      </c>
      <c r="D88" s="10" t="s">
        <v>28</v>
      </c>
      <c r="E88" s="14" t="s">
        <v>43</v>
      </c>
      <c r="F88" s="6"/>
      <c r="G88"/>
      <c r="H88" s="72"/>
      <c r="I88" s="73" t="s">
        <v>96</v>
      </c>
      <c r="J88" s="73" t="s">
        <v>97</v>
      </c>
      <c r="K88" s="74" t="s">
        <v>98</v>
      </c>
      <c r="AL88" s="13" t="s">
        <v>466</v>
      </c>
      <c r="AM88" s="8">
        <v>1</v>
      </c>
      <c r="AN88" s="13" t="s">
        <v>466</v>
      </c>
      <c r="AO88" s="141">
        <v>2.6730444569499157</v>
      </c>
      <c r="AP88" s="141">
        <v>97.32695554305009</v>
      </c>
      <c r="AQ88" s="141"/>
      <c r="AS88" s="13" t="s">
        <v>466</v>
      </c>
      <c r="AT88" s="292">
        <f t="shared" ref="AT88:AT109" si="14">VLOOKUP(AS88,$AN$88:$AQ$109,2,0)</f>
        <v>2.6730444569499157</v>
      </c>
      <c r="AW88" s="13" t="s">
        <v>466</v>
      </c>
      <c r="AX88" t="s">
        <v>446</v>
      </c>
      <c r="AY88" s="13" t="s">
        <v>466</v>
      </c>
      <c r="AZ88" s="141">
        <v>2.6730444569499157</v>
      </c>
      <c r="BA88" s="141">
        <v>97.32695554305009</v>
      </c>
    </row>
    <row r="89" spans="1:53" x14ac:dyDescent="0.25">
      <c r="A89" s="13" t="s">
        <v>1</v>
      </c>
      <c r="B89" s="28">
        <v>2402</v>
      </c>
      <c r="C89" s="28">
        <v>805</v>
      </c>
      <c r="D89" s="28">
        <v>1122</v>
      </c>
      <c r="E89" s="29">
        <v>475</v>
      </c>
      <c r="F89" s="124"/>
      <c r="G89" s="9"/>
      <c r="H89" s="13" t="s">
        <v>1</v>
      </c>
      <c r="I89" s="75">
        <f>C89/$B89</f>
        <v>0.33513738551207328</v>
      </c>
      <c r="J89" s="75">
        <f t="shared" ref="J89:K104" si="15">D89/$B89</f>
        <v>0.46711074104912575</v>
      </c>
      <c r="K89" s="76">
        <f t="shared" si="15"/>
        <v>0.19775187343880099</v>
      </c>
      <c r="AL89" s="13" t="s">
        <v>467</v>
      </c>
      <c r="AM89">
        <v>2</v>
      </c>
      <c r="AN89" s="13" t="s">
        <v>467</v>
      </c>
      <c r="AO89" s="141">
        <v>3.7266143633071818</v>
      </c>
      <c r="AP89" s="141">
        <v>96.273385636692822</v>
      </c>
      <c r="AQ89" s="141"/>
      <c r="AS89" s="13" t="s">
        <v>467</v>
      </c>
      <c r="AT89" s="292">
        <f t="shared" si="14"/>
        <v>3.7266143633071818</v>
      </c>
      <c r="AW89" s="13" t="s">
        <v>467</v>
      </c>
      <c r="AX89" t="s">
        <v>447</v>
      </c>
      <c r="AY89" s="13" t="s">
        <v>467</v>
      </c>
      <c r="AZ89" s="141">
        <v>3.7266143633071818</v>
      </c>
      <c r="BA89" s="141">
        <v>96.273385636692822</v>
      </c>
    </row>
    <row r="90" spans="1:53" x14ac:dyDescent="0.25">
      <c r="A90" s="13" t="s">
        <v>2</v>
      </c>
      <c r="B90" s="28">
        <v>5382</v>
      </c>
      <c r="C90" s="28">
        <v>567</v>
      </c>
      <c r="D90" s="28">
        <v>4815</v>
      </c>
      <c r="E90" s="29">
        <v>0</v>
      </c>
      <c r="F90" s="9"/>
      <c r="G90" s="9"/>
      <c r="H90" s="13" t="s">
        <v>2</v>
      </c>
      <c r="I90" s="75">
        <f t="shared" ref="I90:K110" si="16">C90/$B90</f>
        <v>0.10535117056856187</v>
      </c>
      <c r="J90" s="75">
        <f t="shared" si="15"/>
        <v>0.89464882943143809</v>
      </c>
      <c r="K90" s="76">
        <f t="shared" si="15"/>
        <v>0</v>
      </c>
      <c r="AL90" s="13" t="s">
        <v>468</v>
      </c>
      <c r="AM90">
        <v>3</v>
      </c>
      <c r="AN90" s="13" t="s">
        <v>468</v>
      </c>
      <c r="AO90" s="141">
        <v>6.2608695652173916</v>
      </c>
      <c r="AP90" s="141">
        <v>93.739130434782609</v>
      </c>
      <c r="AQ90" s="141"/>
      <c r="AS90" s="13" t="s">
        <v>468</v>
      </c>
      <c r="AT90" s="292">
        <f t="shared" si="14"/>
        <v>6.2608695652173916</v>
      </c>
      <c r="AW90" s="13" t="s">
        <v>468</v>
      </c>
      <c r="AX90" t="s">
        <v>448</v>
      </c>
      <c r="AY90" s="13" t="s">
        <v>468</v>
      </c>
      <c r="AZ90" s="141">
        <v>6.2608695652173916</v>
      </c>
      <c r="BA90" s="141">
        <v>93.739130434782609</v>
      </c>
    </row>
    <row r="91" spans="1:53" x14ac:dyDescent="0.25">
      <c r="A91" s="13" t="s">
        <v>20</v>
      </c>
      <c r="B91" s="28">
        <v>7805</v>
      </c>
      <c r="C91" s="28">
        <v>1650</v>
      </c>
      <c r="D91" s="28">
        <v>6155</v>
      </c>
      <c r="E91" s="29">
        <v>0</v>
      </c>
      <c r="F91" s="9"/>
      <c r="G91" s="9"/>
      <c r="H91" s="13" t="s">
        <v>20</v>
      </c>
      <c r="I91" s="75">
        <f t="shared" si="16"/>
        <v>0.2114029468289558</v>
      </c>
      <c r="J91" s="75">
        <f t="shared" si="15"/>
        <v>0.78859705317104423</v>
      </c>
      <c r="K91" s="76">
        <f t="shared" si="15"/>
        <v>0</v>
      </c>
      <c r="AL91" s="13" t="s">
        <v>501</v>
      </c>
      <c r="AM91">
        <v>4</v>
      </c>
      <c r="AN91" s="13" t="s">
        <v>502</v>
      </c>
      <c r="AO91" s="141">
        <v>12.977798123140309</v>
      </c>
      <c r="AP91" s="141">
        <v>87.022201876859697</v>
      </c>
      <c r="AQ91" s="141"/>
      <c r="AS91" s="13" t="s">
        <v>470</v>
      </c>
      <c r="AT91" s="292" t="e">
        <f t="shared" si="14"/>
        <v>#N/A</v>
      </c>
      <c r="AW91" s="13" t="s">
        <v>502</v>
      </c>
      <c r="AX91" t="s">
        <v>449</v>
      </c>
      <c r="AY91" s="13" t="s">
        <v>501</v>
      </c>
      <c r="AZ91" s="141">
        <v>10.535117056856187</v>
      </c>
      <c r="BA91" s="141">
        <v>89.464882943143806</v>
      </c>
    </row>
    <row r="92" spans="1:53" x14ac:dyDescent="0.25">
      <c r="A92" s="13" t="s">
        <v>3</v>
      </c>
      <c r="B92" s="28">
        <v>6627</v>
      </c>
      <c r="C92" s="28">
        <v>1434</v>
      </c>
      <c r="D92" s="28">
        <v>5189</v>
      </c>
      <c r="E92" s="29">
        <v>4</v>
      </c>
      <c r="F92" s="9"/>
      <c r="G92" s="9"/>
      <c r="H92" s="13" t="s">
        <v>3</v>
      </c>
      <c r="I92" s="75">
        <f t="shared" si="16"/>
        <v>0.21638750565866907</v>
      </c>
      <c r="J92" s="75">
        <f t="shared" si="15"/>
        <v>0.78300890297268744</v>
      </c>
      <c r="K92" s="76">
        <f t="shared" si="15"/>
        <v>6.0359136864342839E-4</v>
      </c>
      <c r="AL92" s="13" t="s">
        <v>502</v>
      </c>
      <c r="AM92">
        <v>5</v>
      </c>
      <c r="AN92" s="13" t="s">
        <v>504</v>
      </c>
      <c r="AO92" s="141">
        <v>13.79215035931454</v>
      </c>
      <c r="AP92" s="141">
        <v>86.207849640685467</v>
      </c>
      <c r="AQ92" s="141"/>
      <c r="AS92" s="13" t="s">
        <v>472</v>
      </c>
      <c r="AT92" s="292" t="e">
        <f t="shared" si="14"/>
        <v>#N/A</v>
      </c>
      <c r="AW92" s="13" t="s">
        <v>504</v>
      </c>
      <c r="AX92" t="s">
        <v>450</v>
      </c>
      <c r="AY92" s="13" t="s">
        <v>502</v>
      </c>
      <c r="AZ92" s="141">
        <v>12.977798123140309</v>
      </c>
      <c r="BA92" s="141">
        <v>87.022201876859697</v>
      </c>
    </row>
    <row r="93" spans="1:53" x14ac:dyDescent="0.25">
      <c r="A93" s="13" t="s">
        <v>4</v>
      </c>
      <c r="B93" s="28">
        <v>2103</v>
      </c>
      <c r="C93" s="28">
        <v>612</v>
      </c>
      <c r="D93" s="28">
        <v>1491</v>
      </c>
      <c r="E93" s="29">
        <v>0</v>
      </c>
      <c r="F93" s="9"/>
      <c r="G93" s="9"/>
      <c r="H93" s="13" t="s">
        <v>4</v>
      </c>
      <c r="I93" s="75">
        <f t="shared" si="16"/>
        <v>0.29101283880171186</v>
      </c>
      <c r="J93" s="75">
        <f t="shared" si="15"/>
        <v>0.7089871611982882</v>
      </c>
      <c r="K93" s="76">
        <f t="shared" si="15"/>
        <v>0</v>
      </c>
      <c r="AL93" s="13" t="s">
        <v>503</v>
      </c>
      <c r="AM93">
        <v>6</v>
      </c>
      <c r="AN93" s="13" t="s">
        <v>514</v>
      </c>
      <c r="AO93" s="141">
        <v>35.222672064777328</v>
      </c>
      <c r="AP93" s="141">
        <v>64.777327935222672</v>
      </c>
      <c r="AQ93" s="141"/>
      <c r="AS93" s="13" t="s">
        <v>481</v>
      </c>
      <c r="AT93" s="292" t="e">
        <f t="shared" si="14"/>
        <v>#N/A</v>
      </c>
      <c r="AW93" s="13" t="s">
        <v>514</v>
      </c>
      <c r="AX93" t="s">
        <v>451</v>
      </c>
      <c r="AY93" s="13" t="s">
        <v>503</v>
      </c>
      <c r="AZ93" s="141">
        <v>13.328415098979466</v>
      </c>
      <c r="BA93" s="141">
        <v>86.671584901020537</v>
      </c>
    </row>
    <row r="94" spans="1:53" x14ac:dyDescent="0.25">
      <c r="A94" s="13" t="s">
        <v>5</v>
      </c>
      <c r="B94" s="28">
        <v>3114</v>
      </c>
      <c r="C94" s="28">
        <v>864</v>
      </c>
      <c r="D94" s="28">
        <v>2220</v>
      </c>
      <c r="E94" s="29">
        <v>30</v>
      </c>
      <c r="F94" s="9"/>
      <c r="G94" s="9"/>
      <c r="H94" s="13" t="s">
        <v>5</v>
      </c>
      <c r="I94" s="75">
        <f t="shared" si="16"/>
        <v>0.2774566473988439</v>
      </c>
      <c r="J94" s="75">
        <f t="shared" si="15"/>
        <v>0.71290944123314071</v>
      </c>
      <c r="K94" s="76">
        <f t="shared" si="15"/>
        <v>9.6339113680154135E-3</v>
      </c>
      <c r="AL94" s="13" t="s">
        <v>504</v>
      </c>
      <c r="AM94">
        <v>7</v>
      </c>
      <c r="AN94" s="13" t="s">
        <v>510</v>
      </c>
      <c r="AO94" s="141">
        <v>27.151476659256907</v>
      </c>
      <c r="AP94" s="141">
        <v>72.848523340743085</v>
      </c>
      <c r="AQ94" s="140"/>
      <c r="AS94" s="13" t="s">
        <v>477</v>
      </c>
      <c r="AT94" s="292" t="e">
        <f t="shared" si="14"/>
        <v>#N/A</v>
      </c>
      <c r="AW94" s="13" t="s">
        <v>510</v>
      </c>
      <c r="AX94" t="s">
        <v>452</v>
      </c>
      <c r="AY94" s="13" t="s">
        <v>504</v>
      </c>
      <c r="AZ94" s="141">
        <v>13.79215035931454</v>
      </c>
      <c r="BA94" s="141">
        <v>86.207849640685467</v>
      </c>
    </row>
    <row r="95" spans="1:53" ht="15.75" thickBot="1" x14ac:dyDescent="0.3">
      <c r="A95" s="13" t="s">
        <v>6</v>
      </c>
      <c r="B95" s="54">
        <v>8133</v>
      </c>
      <c r="C95" s="54">
        <v>1084</v>
      </c>
      <c r="D95" s="54">
        <v>7049</v>
      </c>
      <c r="E95" s="54">
        <v>0</v>
      </c>
      <c r="F95" s="9"/>
      <c r="G95" s="9"/>
      <c r="H95" s="13" t="s">
        <v>6</v>
      </c>
      <c r="I95" s="75">
        <f t="shared" si="16"/>
        <v>0.13328415098979465</v>
      </c>
      <c r="J95" s="75">
        <f t="shared" si="15"/>
        <v>0.86671584901020537</v>
      </c>
      <c r="K95" s="76">
        <f t="shared" si="15"/>
        <v>0</v>
      </c>
      <c r="AL95" s="66" t="s">
        <v>505</v>
      </c>
      <c r="AM95">
        <v>8</v>
      </c>
      <c r="AN95" s="13" t="s">
        <v>513</v>
      </c>
      <c r="AO95" s="141">
        <v>29.101283880171184</v>
      </c>
      <c r="AP95" s="141">
        <v>70.898716119828819</v>
      </c>
      <c r="AQ95" s="141"/>
      <c r="AS95" s="13" t="s">
        <v>480</v>
      </c>
      <c r="AT95" s="292" t="e">
        <f t="shared" si="14"/>
        <v>#N/A</v>
      </c>
      <c r="AW95" s="13" t="s">
        <v>513</v>
      </c>
      <c r="AX95" t="s">
        <v>453</v>
      </c>
      <c r="AY95" s="66" t="s">
        <v>505</v>
      </c>
      <c r="AZ95" s="141">
        <v>17.694272163444001</v>
      </c>
      <c r="BA95" s="141">
        <v>82.305727836556002</v>
      </c>
    </row>
    <row r="96" spans="1:53" x14ac:dyDescent="0.25">
      <c r="A96" s="13" t="s">
        <v>7</v>
      </c>
      <c r="B96" s="28">
        <v>6670</v>
      </c>
      <c r="C96" s="28">
        <v>1218</v>
      </c>
      <c r="D96" s="28">
        <v>5452</v>
      </c>
      <c r="E96" s="29">
        <v>0</v>
      </c>
      <c r="F96" s="9"/>
      <c r="G96" s="9"/>
      <c r="H96" s="13" t="s">
        <v>7</v>
      </c>
      <c r="I96" s="75">
        <f t="shared" si="16"/>
        <v>0.18260869565217391</v>
      </c>
      <c r="J96" s="75">
        <f t="shared" si="15"/>
        <v>0.81739130434782614</v>
      </c>
      <c r="K96" s="76">
        <f t="shared" si="15"/>
        <v>0</v>
      </c>
      <c r="AL96" s="13" t="s">
        <v>506</v>
      </c>
      <c r="AM96">
        <v>9</v>
      </c>
      <c r="AN96" s="13" t="s">
        <v>501</v>
      </c>
      <c r="AO96" s="141">
        <v>10.535117056856187</v>
      </c>
      <c r="AP96" s="141">
        <v>89.464882943143806</v>
      </c>
      <c r="AQ96" s="141"/>
      <c r="AS96" s="13" t="s">
        <v>469</v>
      </c>
      <c r="AT96" s="292" t="e">
        <f t="shared" si="14"/>
        <v>#N/A</v>
      </c>
      <c r="AW96" s="13" t="s">
        <v>501</v>
      </c>
      <c r="AX96" t="s">
        <v>454</v>
      </c>
      <c r="AY96" s="13" t="s">
        <v>506</v>
      </c>
      <c r="AZ96" s="141">
        <v>18.260869565217391</v>
      </c>
      <c r="BA96" s="141">
        <v>81.739130434782609</v>
      </c>
    </row>
    <row r="97" spans="1:53" x14ac:dyDescent="0.25">
      <c r="A97" s="13" t="s">
        <v>8</v>
      </c>
      <c r="B97" s="28">
        <v>3618</v>
      </c>
      <c r="C97" s="28">
        <v>499</v>
      </c>
      <c r="D97" s="28">
        <v>3119</v>
      </c>
      <c r="E97" s="29">
        <v>0</v>
      </c>
      <c r="F97" s="9"/>
      <c r="G97" s="9"/>
      <c r="H97" s="13" t="s">
        <v>8</v>
      </c>
      <c r="I97" s="75">
        <f t="shared" si="16"/>
        <v>0.13792150359314539</v>
      </c>
      <c r="J97" s="75">
        <f t="shared" si="15"/>
        <v>0.86207849640685463</v>
      </c>
      <c r="K97" s="76">
        <f t="shared" si="15"/>
        <v>0</v>
      </c>
      <c r="AL97" s="13" t="s">
        <v>507</v>
      </c>
      <c r="AM97">
        <v>10</v>
      </c>
      <c r="AN97" s="13" t="s">
        <v>515</v>
      </c>
      <c r="AO97" s="141">
        <v>36.645777379886603</v>
      </c>
      <c r="AP97" s="141">
        <v>63.354222620113397</v>
      </c>
      <c r="AQ97" s="141"/>
      <c r="AS97" s="13" t="s">
        <v>482</v>
      </c>
      <c r="AT97" s="292" t="e">
        <f t="shared" si="14"/>
        <v>#N/A</v>
      </c>
      <c r="AW97" s="13" t="s">
        <v>515</v>
      </c>
      <c r="AX97" t="s">
        <v>455</v>
      </c>
      <c r="AY97" s="13" t="s">
        <v>507</v>
      </c>
      <c r="AZ97" s="141">
        <v>21.140294682895579</v>
      </c>
      <c r="BA97" s="141">
        <v>78.859705317104428</v>
      </c>
    </row>
    <row r="98" spans="1:53" x14ac:dyDescent="0.25">
      <c r="A98" s="13" t="s">
        <v>9</v>
      </c>
      <c r="B98" s="28">
        <v>4369</v>
      </c>
      <c r="C98" s="28">
        <v>567</v>
      </c>
      <c r="D98" s="28">
        <v>3802</v>
      </c>
      <c r="E98" s="29">
        <v>0</v>
      </c>
      <c r="F98" s="9"/>
      <c r="G98" s="9"/>
      <c r="H98" s="13" t="s">
        <v>9</v>
      </c>
      <c r="I98" s="75">
        <f t="shared" si="16"/>
        <v>0.12977798123140308</v>
      </c>
      <c r="J98" s="75">
        <f t="shared" si="15"/>
        <v>0.87022201876859695</v>
      </c>
      <c r="K98" s="76">
        <f t="shared" si="15"/>
        <v>0</v>
      </c>
      <c r="AL98" s="13" t="s">
        <v>508</v>
      </c>
      <c r="AM98">
        <v>11</v>
      </c>
      <c r="AN98" s="13" t="s">
        <v>516</v>
      </c>
      <c r="AO98" s="141">
        <v>33.513738551207325</v>
      </c>
      <c r="AP98" s="141">
        <v>46.711074104912576</v>
      </c>
      <c r="AQ98" s="141">
        <v>19.775187343880098</v>
      </c>
      <c r="AS98" s="13" t="s">
        <v>483</v>
      </c>
      <c r="AT98" s="292" t="e">
        <f t="shared" si="14"/>
        <v>#N/A</v>
      </c>
      <c r="AW98" s="13" t="s">
        <v>516</v>
      </c>
      <c r="AX98" t="s">
        <v>456</v>
      </c>
      <c r="AY98" s="13" t="s">
        <v>508</v>
      </c>
      <c r="AZ98" s="141">
        <v>21.638750565866907</v>
      </c>
      <c r="BA98" s="141">
        <v>78.300890297268751</v>
      </c>
    </row>
    <row r="99" spans="1:53" x14ac:dyDescent="0.25">
      <c r="A99" s="13" t="s">
        <v>10</v>
      </c>
      <c r="B99" s="28">
        <v>3149</v>
      </c>
      <c r="C99" s="28">
        <v>855</v>
      </c>
      <c r="D99" s="28">
        <v>2294</v>
      </c>
      <c r="E99" s="29">
        <v>0</v>
      </c>
      <c r="F99" s="9"/>
      <c r="G99" s="9"/>
      <c r="H99" s="13" t="s">
        <v>10</v>
      </c>
      <c r="I99" s="75">
        <f t="shared" si="16"/>
        <v>0.27151476659256907</v>
      </c>
      <c r="J99" s="75">
        <f t="shared" si="15"/>
        <v>0.72848523340743088</v>
      </c>
      <c r="K99" s="76">
        <f t="shared" si="15"/>
        <v>0</v>
      </c>
      <c r="AL99" s="13" t="s">
        <v>509</v>
      </c>
      <c r="AM99">
        <v>12</v>
      </c>
      <c r="AN99" s="13" t="s">
        <v>512</v>
      </c>
      <c r="AO99" s="141">
        <v>27.74566473988439</v>
      </c>
      <c r="AP99" s="141">
        <v>71.290944123314077</v>
      </c>
      <c r="AQ99" s="140">
        <v>0.96339113680154131</v>
      </c>
      <c r="AS99" s="13" t="s">
        <v>479</v>
      </c>
      <c r="AT99" s="292" t="e">
        <f t="shared" si="14"/>
        <v>#N/A</v>
      </c>
      <c r="AW99" s="13" t="s">
        <v>512</v>
      </c>
      <c r="AX99" t="s">
        <v>457</v>
      </c>
      <c r="AY99" s="13" t="s">
        <v>509</v>
      </c>
      <c r="AZ99" s="141">
        <v>25.337837837837839</v>
      </c>
      <c r="BA99" s="141">
        <v>74.662162162162161</v>
      </c>
    </row>
    <row r="100" spans="1:53" x14ac:dyDescent="0.25">
      <c r="A100" s="13" t="s">
        <v>11</v>
      </c>
      <c r="B100" s="28">
        <v>3699</v>
      </c>
      <c r="C100" s="28">
        <v>1010</v>
      </c>
      <c r="D100" s="28">
        <v>2668</v>
      </c>
      <c r="E100" s="29">
        <v>21</v>
      </c>
      <c r="F100" s="9"/>
      <c r="G100" s="9"/>
      <c r="H100" s="13" t="s">
        <v>11</v>
      </c>
      <c r="I100" s="75">
        <f t="shared" si="16"/>
        <v>0.27304676939713435</v>
      </c>
      <c r="J100" s="75">
        <f t="shared" si="15"/>
        <v>0.72127602054609352</v>
      </c>
      <c r="K100" s="76">
        <f t="shared" si="15"/>
        <v>5.6772100567721003E-3</v>
      </c>
      <c r="U100" s="10" t="s">
        <v>27</v>
      </c>
      <c r="V100" s="10" t="s">
        <v>28</v>
      </c>
      <c r="AL100" s="13" t="s">
        <v>510</v>
      </c>
      <c r="AM100">
        <v>13</v>
      </c>
      <c r="AN100" s="13" t="s">
        <v>518</v>
      </c>
      <c r="AO100" s="141">
        <v>59.036144578313255</v>
      </c>
      <c r="AP100" s="141">
        <v>40.963855421686745</v>
      </c>
      <c r="AQ100" s="141"/>
      <c r="AS100" s="13" t="s">
        <v>485</v>
      </c>
      <c r="AT100" s="292" t="e">
        <f t="shared" si="14"/>
        <v>#N/A</v>
      </c>
      <c r="AW100" s="13" t="s">
        <v>518</v>
      </c>
      <c r="AX100" t="s">
        <v>457</v>
      </c>
      <c r="AY100" s="13" t="s">
        <v>510</v>
      </c>
      <c r="AZ100" s="141">
        <v>27.151476659256907</v>
      </c>
      <c r="BA100" s="141">
        <v>72.848523340743085</v>
      </c>
    </row>
    <row r="101" spans="1:53" x14ac:dyDescent="0.25">
      <c r="A101" s="13" t="s">
        <v>12</v>
      </c>
      <c r="B101" s="28">
        <v>6628</v>
      </c>
      <c r="C101" s="28">
        <v>247</v>
      </c>
      <c r="D101" s="28">
        <v>6381</v>
      </c>
      <c r="E101" s="29">
        <v>0</v>
      </c>
      <c r="F101" s="9"/>
      <c r="G101" s="9"/>
      <c r="H101" s="13" t="s">
        <v>12</v>
      </c>
      <c r="I101" s="75">
        <f t="shared" si="16"/>
        <v>3.7266143633071819E-2</v>
      </c>
      <c r="J101" s="75">
        <f t="shared" si="15"/>
        <v>0.96273385636692821</v>
      </c>
      <c r="K101" s="76">
        <f t="shared" si="15"/>
        <v>0</v>
      </c>
      <c r="T101" s="13" t="s">
        <v>132</v>
      </c>
      <c r="U101" s="28">
        <v>247</v>
      </c>
      <c r="V101" s="28">
        <v>6381</v>
      </c>
      <c r="AL101" s="13" t="s">
        <v>511</v>
      </c>
      <c r="AM101">
        <v>14</v>
      </c>
      <c r="AN101" s="13" t="s">
        <v>503</v>
      </c>
      <c r="AO101" s="141">
        <v>13.328415098979466</v>
      </c>
      <c r="AP101" s="141">
        <v>86.671584901020537</v>
      </c>
      <c r="AQ101" s="141"/>
      <c r="AS101" s="13" t="s">
        <v>471</v>
      </c>
      <c r="AT101" s="292" t="e">
        <f t="shared" si="14"/>
        <v>#N/A</v>
      </c>
      <c r="AW101" s="13" t="s">
        <v>503</v>
      </c>
      <c r="AX101" t="s">
        <v>458</v>
      </c>
      <c r="AY101" s="13" t="s">
        <v>511</v>
      </c>
      <c r="AZ101" s="141">
        <v>27.304676939713435</v>
      </c>
      <c r="BA101" s="141">
        <v>72.127602054609355</v>
      </c>
    </row>
    <row r="102" spans="1:53" x14ac:dyDescent="0.25">
      <c r="A102" s="13" t="s">
        <v>21</v>
      </c>
      <c r="B102" s="28">
        <v>4600</v>
      </c>
      <c r="C102" s="28">
        <v>288</v>
      </c>
      <c r="D102" s="28">
        <v>4312</v>
      </c>
      <c r="E102" s="29">
        <v>0</v>
      </c>
      <c r="F102" s="9"/>
      <c r="G102" s="9"/>
      <c r="H102" s="13" t="s">
        <v>21</v>
      </c>
      <c r="I102" s="75">
        <f t="shared" si="16"/>
        <v>6.2608695652173918E-2</v>
      </c>
      <c r="J102" s="75">
        <f t="shared" si="15"/>
        <v>0.93739130434782614</v>
      </c>
      <c r="K102" s="76">
        <f t="shared" si="15"/>
        <v>0</v>
      </c>
      <c r="AL102" s="13" t="s">
        <v>512</v>
      </c>
      <c r="AM102">
        <v>15</v>
      </c>
      <c r="AN102" s="13" t="s">
        <v>517</v>
      </c>
      <c r="AO102" s="141">
        <v>57.257769652650822</v>
      </c>
      <c r="AP102" s="141">
        <v>42.705667276051187</v>
      </c>
      <c r="AQ102" s="141"/>
      <c r="AS102" s="13" t="s">
        <v>484</v>
      </c>
      <c r="AT102" s="292" t="e">
        <f t="shared" si="14"/>
        <v>#N/A</v>
      </c>
      <c r="AW102" s="13" t="s">
        <v>517</v>
      </c>
      <c r="AX102" t="s">
        <v>459</v>
      </c>
      <c r="AY102" s="13" t="s">
        <v>512</v>
      </c>
      <c r="AZ102" s="141">
        <v>27.74566473988439</v>
      </c>
      <c r="BA102" s="141">
        <v>71.290944123314077</v>
      </c>
    </row>
    <row r="103" spans="1:53" x14ac:dyDescent="0.25">
      <c r="A103" s="13" t="s">
        <v>13</v>
      </c>
      <c r="B103" s="28">
        <v>4736</v>
      </c>
      <c r="C103" s="28">
        <v>1200</v>
      </c>
      <c r="D103" s="28">
        <v>3536</v>
      </c>
      <c r="E103" s="29">
        <v>0</v>
      </c>
      <c r="F103" s="9"/>
      <c r="G103" s="9"/>
      <c r="H103" s="13" t="s">
        <v>13</v>
      </c>
      <c r="I103" s="75">
        <f t="shared" si="16"/>
        <v>0.2533783783783784</v>
      </c>
      <c r="J103" s="75">
        <f t="shared" si="15"/>
        <v>0.7466216216216216</v>
      </c>
      <c r="K103" s="76">
        <f t="shared" si="15"/>
        <v>0</v>
      </c>
      <c r="AL103" s="13" t="s">
        <v>513</v>
      </c>
      <c r="AM103">
        <v>16</v>
      </c>
      <c r="AN103" s="13" t="s">
        <v>511</v>
      </c>
      <c r="AO103" s="141">
        <v>27.304676939713435</v>
      </c>
      <c r="AP103" s="141">
        <v>72.127602054609355</v>
      </c>
      <c r="AQ103" s="140">
        <v>0.56772100567721007</v>
      </c>
      <c r="AS103" s="13" t="s">
        <v>478</v>
      </c>
      <c r="AT103" s="292" t="e">
        <f t="shared" si="14"/>
        <v>#N/A</v>
      </c>
      <c r="AW103" s="13" t="s">
        <v>511</v>
      </c>
      <c r="AX103" t="s">
        <v>460</v>
      </c>
      <c r="AY103" s="13" t="s">
        <v>513</v>
      </c>
      <c r="AZ103" s="141">
        <v>29.101283880171184</v>
      </c>
      <c r="BA103" s="141">
        <v>70.898716119828819</v>
      </c>
    </row>
    <row r="104" spans="1:53" x14ac:dyDescent="0.25">
      <c r="A104" s="13" t="s">
        <v>14</v>
      </c>
      <c r="B104" s="28">
        <v>3554</v>
      </c>
      <c r="C104" s="28">
        <v>95</v>
      </c>
      <c r="D104" s="28">
        <v>3459</v>
      </c>
      <c r="E104" s="29">
        <v>0</v>
      </c>
      <c r="F104" s="9"/>
      <c r="G104" s="9"/>
      <c r="H104" s="13" t="s">
        <v>14</v>
      </c>
      <c r="I104" s="75">
        <f t="shared" si="16"/>
        <v>2.6730444569499155E-2</v>
      </c>
      <c r="J104" s="75">
        <f t="shared" si="15"/>
        <v>0.97326955543050087</v>
      </c>
      <c r="K104" s="76">
        <f t="shared" si="15"/>
        <v>0</v>
      </c>
      <c r="AL104" s="13" t="s">
        <v>514</v>
      </c>
      <c r="AM104">
        <v>17</v>
      </c>
      <c r="AN104" s="13" t="s">
        <v>508</v>
      </c>
      <c r="AO104" s="141">
        <v>21.638750565866907</v>
      </c>
      <c r="AP104" s="141">
        <v>78.300890297268751</v>
      </c>
      <c r="AQ104" s="140"/>
      <c r="AS104" s="13" t="s">
        <v>486</v>
      </c>
      <c r="AT104" s="292" t="e">
        <f t="shared" si="14"/>
        <v>#N/A</v>
      </c>
      <c r="AW104" s="13" t="s">
        <v>508</v>
      </c>
      <c r="AX104" t="s">
        <v>461</v>
      </c>
      <c r="AY104" s="13" t="s">
        <v>514</v>
      </c>
      <c r="AZ104" s="141">
        <v>35.222672064777328</v>
      </c>
      <c r="BA104" s="141">
        <v>64.777327935222672</v>
      </c>
    </row>
    <row r="105" spans="1:53" x14ac:dyDescent="0.25">
      <c r="A105" s="13" t="s">
        <v>15</v>
      </c>
      <c r="B105" s="28">
        <v>3351</v>
      </c>
      <c r="C105" s="28">
        <v>1228</v>
      </c>
      <c r="D105" s="28">
        <v>2123</v>
      </c>
      <c r="E105" s="29">
        <v>0</v>
      </c>
      <c r="F105" s="9"/>
      <c r="G105" s="9"/>
      <c r="H105" s="13" t="s">
        <v>15</v>
      </c>
      <c r="I105" s="75">
        <f t="shared" si="16"/>
        <v>0.36645777379886602</v>
      </c>
      <c r="J105" s="75">
        <f t="shared" si="16"/>
        <v>0.63354222620113398</v>
      </c>
      <c r="K105" s="76">
        <f t="shared" si="16"/>
        <v>0</v>
      </c>
      <c r="AL105" s="13" t="s">
        <v>515</v>
      </c>
      <c r="AM105">
        <v>18</v>
      </c>
      <c r="AN105" s="13" t="s">
        <v>509</v>
      </c>
      <c r="AO105" s="141">
        <v>25.337837837837839</v>
      </c>
      <c r="AP105" s="141">
        <v>74.662162162162161</v>
      </c>
      <c r="AQ105" s="140"/>
      <c r="AS105" s="13" t="s">
        <v>476</v>
      </c>
      <c r="AT105" s="292" t="e">
        <f t="shared" si="14"/>
        <v>#N/A</v>
      </c>
      <c r="AW105" s="13" t="s">
        <v>509</v>
      </c>
      <c r="AX105" t="s">
        <v>462</v>
      </c>
      <c r="AY105" s="13" t="s">
        <v>515</v>
      </c>
      <c r="AZ105" s="141">
        <v>36.645777379886603</v>
      </c>
      <c r="BA105" s="141">
        <v>63.354222620113397</v>
      </c>
    </row>
    <row r="106" spans="1:53" x14ac:dyDescent="0.25">
      <c r="A106" s="13" t="s">
        <v>16</v>
      </c>
      <c r="B106" s="28">
        <v>2741</v>
      </c>
      <c r="C106" s="28">
        <v>485</v>
      </c>
      <c r="D106" s="28">
        <v>2256</v>
      </c>
      <c r="E106" s="29">
        <v>0</v>
      </c>
      <c r="F106" s="9"/>
      <c r="G106" s="9"/>
      <c r="H106" s="13" t="s">
        <v>16</v>
      </c>
      <c r="I106" s="75">
        <f t="shared" si="16"/>
        <v>0.17694272163444</v>
      </c>
      <c r="J106" s="75">
        <f t="shared" si="16"/>
        <v>0.82305727836555997</v>
      </c>
      <c r="K106" s="76">
        <f t="shared" si="16"/>
        <v>0</v>
      </c>
      <c r="AL106" s="13" t="s">
        <v>516</v>
      </c>
      <c r="AM106">
        <v>19</v>
      </c>
      <c r="AN106" s="13" t="s">
        <v>507</v>
      </c>
      <c r="AO106" s="141">
        <v>21.140294682895579</v>
      </c>
      <c r="AP106" s="141">
        <v>78.859705317104428</v>
      </c>
      <c r="AQ106" s="140"/>
      <c r="AS106" s="135" t="s">
        <v>124</v>
      </c>
      <c r="AT106" s="292">
        <f t="shared" si="14"/>
        <v>19.137918969981108</v>
      </c>
      <c r="AW106" s="13" t="s">
        <v>507</v>
      </c>
      <c r="AX106" t="s">
        <v>463</v>
      </c>
      <c r="AY106" s="13" t="s">
        <v>516</v>
      </c>
      <c r="AZ106" s="141">
        <v>33.513738551207325</v>
      </c>
      <c r="BA106" s="141">
        <v>46.711074104912576</v>
      </c>
    </row>
    <row r="107" spans="1:53" x14ac:dyDescent="0.25">
      <c r="A107" s="13" t="s">
        <v>17</v>
      </c>
      <c r="B107" s="28">
        <v>2735</v>
      </c>
      <c r="C107" s="28">
        <v>1566</v>
      </c>
      <c r="D107" s="28">
        <v>1168</v>
      </c>
      <c r="E107" s="29">
        <v>1</v>
      </c>
      <c r="F107" s="9"/>
      <c r="G107" s="9"/>
      <c r="H107" s="13" t="s">
        <v>17</v>
      </c>
      <c r="I107" s="75">
        <f t="shared" si="16"/>
        <v>0.57257769652650825</v>
      </c>
      <c r="J107" s="75">
        <f t="shared" si="16"/>
        <v>0.4270566727605119</v>
      </c>
      <c r="K107" s="76">
        <f t="shared" si="16"/>
        <v>3.6563071297989033E-4</v>
      </c>
      <c r="AL107" s="13" t="s">
        <v>517</v>
      </c>
      <c r="AM107">
        <v>20</v>
      </c>
      <c r="AN107" s="13" t="s">
        <v>506</v>
      </c>
      <c r="AO107" s="141">
        <v>18.260869565217391</v>
      </c>
      <c r="AP107" s="141">
        <v>81.739130434782609</v>
      </c>
      <c r="AQ107" s="141"/>
      <c r="AS107" s="13" t="s">
        <v>474</v>
      </c>
      <c r="AT107" s="292" t="e">
        <f t="shared" si="14"/>
        <v>#N/A</v>
      </c>
      <c r="AW107" s="13" t="s">
        <v>506</v>
      </c>
      <c r="AX107" t="s">
        <v>464</v>
      </c>
      <c r="AY107" s="13" t="s">
        <v>517</v>
      </c>
      <c r="AZ107" s="141">
        <v>57.257769652650822</v>
      </c>
      <c r="BA107" s="141">
        <v>42.705667276051187</v>
      </c>
    </row>
    <row r="108" spans="1:53" ht="15.75" thickBot="1" x14ac:dyDescent="0.3">
      <c r="A108" s="13" t="s">
        <v>18</v>
      </c>
      <c r="B108" s="28">
        <v>247</v>
      </c>
      <c r="C108" s="28">
        <v>87</v>
      </c>
      <c r="D108" s="28">
        <v>160</v>
      </c>
      <c r="E108" s="29">
        <v>0</v>
      </c>
      <c r="F108" s="9"/>
      <c r="G108" s="9"/>
      <c r="H108" s="13" t="s">
        <v>18</v>
      </c>
      <c r="I108" s="75">
        <f t="shared" si="16"/>
        <v>0.35222672064777327</v>
      </c>
      <c r="J108" s="75">
        <f t="shared" si="16"/>
        <v>0.64777327935222673</v>
      </c>
      <c r="K108" s="76">
        <f t="shared" si="16"/>
        <v>0</v>
      </c>
      <c r="AL108" s="13" t="s">
        <v>518</v>
      </c>
      <c r="AM108">
        <v>21</v>
      </c>
      <c r="AN108" s="66" t="s">
        <v>505</v>
      </c>
      <c r="AO108" s="141">
        <v>17.694272163444001</v>
      </c>
      <c r="AP108" s="141">
        <v>82.305727836556002</v>
      </c>
      <c r="AQ108" s="141"/>
      <c r="AS108" s="13" t="s">
        <v>473</v>
      </c>
      <c r="AT108" s="292" t="e">
        <f t="shared" si="14"/>
        <v>#N/A</v>
      </c>
      <c r="AW108" s="13" t="s">
        <v>505</v>
      </c>
      <c r="AX108" t="s">
        <v>465</v>
      </c>
      <c r="AY108" s="13" t="s">
        <v>518</v>
      </c>
      <c r="AZ108" s="141">
        <v>59.036144578313255</v>
      </c>
      <c r="BA108" s="141">
        <v>40.963855421686745</v>
      </c>
    </row>
    <row r="109" spans="1:53" ht="15.75" thickBot="1" x14ac:dyDescent="0.3">
      <c r="A109" s="13" t="s">
        <v>19</v>
      </c>
      <c r="B109" s="28">
        <v>83</v>
      </c>
      <c r="C109" s="28">
        <v>49</v>
      </c>
      <c r="D109" s="28">
        <v>34</v>
      </c>
      <c r="E109" s="29">
        <v>0</v>
      </c>
      <c r="F109" s="9"/>
      <c r="G109" s="9"/>
      <c r="H109" s="13" t="s">
        <v>19</v>
      </c>
      <c r="I109" s="75">
        <f t="shared" si="16"/>
        <v>0.59036144578313254</v>
      </c>
      <c r="J109" s="75">
        <f t="shared" si="16"/>
        <v>0.40963855421686746</v>
      </c>
      <c r="K109" s="76">
        <f t="shared" si="16"/>
        <v>0</v>
      </c>
      <c r="AL109" s="135" t="s">
        <v>124</v>
      </c>
      <c r="AN109" s="135" t="s">
        <v>124</v>
      </c>
      <c r="AO109" s="141">
        <v>19.137918969981108</v>
      </c>
      <c r="AP109" s="141">
        <v>80.242810160240708</v>
      </c>
      <c r="AQ109" s="140">
        <v>0.61927086977818213</v>
      </c>
      <c r="AS109" s="66" t="s">
        <v>475</v>
      </c>
      <c r="AT109" s="292" t="e">
        <f t="shared" si="14"/>
        <v>#N/A</v>
      </c>
      <c r="AW109" s="135" t="s">
        <v>124</v>
      </c>
      <c r="AY109" s="135" t="s">
        <v>124</v>
      </c>
      <c r="AZ109" s="141">
        <v>19.137918969981108</v>
      </c>
      <c r="BA109" s="141">
        <v>80.242810160240708</v>
      </c>
    </row>
    <row r="110" spans="1:53" ht="15.75" thickBot="1" x14ac:dyDescent="0.3">
      <c r="A110" s="15" t="s">
        <v>51</v>
      </c>
      <c r="B110" s="39">
        <f>SUM(B89:B109)</f>
        <v>85746</v>
      </c>
      <c r="C110" s="39">
        <f>SUM(C89:C109)</f>
        <v>16410</v>
      </c>
      <c r="D110" s="39">
        <f>SUM(D89:D109)</f>
        <v>68805</v>
      </c>
      <c r="E110" s="40">
        <f>SUM(E89:E109)</f>
        <v>531</v>
      </c>
      <c r="H110" s="15" t="s">
        <v>122</v>
      </c>
      <c r="I110" s="77">
        <f t="shared" si="16"/>
        <v>0.19137918969981108</v>
      </c>
      <c r="J110" s="77">
        <f t="shared" si="16"/>
        <v>0.80242810160240707</v>
      </c>
      <c r="K110" s="78">
        <f t="shared" si="16"/>
        <v>6.1927086977818209E-3</v>
      </c>
    </row>
    <row r="111" spans="1:53" x14ac:dyDescent="0.25">
      <c r="A111" s="84"/>
      <c r="B111" s="9"/>
      <c r="C111" s="9"/>
      <c r="D111" s="9"/>
      <c r="E111" s="9"/>
      <c r="F111" s="9"/>
      <c r="G111" s="9"/>
      <c r="H111" s="9"/>
      <c r="I111" s="9"/>
      <c r="J111" s="9"/>
      <c r="K111" s="9"/>
      <c r="L111" s="9"/>
      <c r="R111" s="84"/>
      <c r="S111" s="85"/>
      <c r="T111" s="85"/>
      <c r="U111" s="85"/>
      <c r="V111" s="85"/>
      <c r="W111" s="85"/>
      <c r="X111" s="85"/>
      <c r="Y111" s="85"/>
      <c r="Z111" s="85"/>
      <c r="AA111" s="85"/>
      <c r="AB111" s="85"/>
      <c r="AC111" s="85"/>
      <c r="AD111" s="85"/>
      <c r="AE111" s="85"/>
    </row>
    <row r="112" spans="1:53" ht="15.75" thickBot="1" x14ac:dyDescent="0.3">
      <c r="A112" s="26"/>
      <c r="B112" s="26"/>
      <c r="C112" s="26"/>
      <c r="D112" s="26"/>
      <c r="E112" s="26"/>
      <c r="AN112" s="13" t="s">
        <v>466</v>
      </c>
    </row>
    <row r="113" spans="1:40" x14ac:dyDescent="0.25">
      <c r="A113" s="305" t="s">
        <v>101</v>
      </c>
      <c r="B113" s="306"/>
      <c r="C113" s="306"/>
      <c r="D113" s="306"/>
      <c r="E113" s="306"/>
      <c r="F113" s="307"/>
      <c r="AN113" s="13" t="s">
        <v>467</v>
      </c>
    </row>
    <row r="114" spans="1:40" ht="25.5" x14ac:dyDescent="0.25">
      <c r="A114" s="24"/>
      <c r="B114" s="17" t="s">
        <v>22</v>
      </c>
      <c r="C114" s="10" t="s">
        <v>23</v>
      </c>
      <c r="D114" s="10" t="s">
        <v>24</v>
      </c>
      <c r="E114" s="10" t="s">
        <v>25</v>
      </c>
      <c r="F114" s="34" t="s">
        <v>26</v>
      </c>
      <c r="AN114" s="13" t="s">
        <v>468</v>
      </c>
    </row>
    <row r="115" spans="1:40" x14ac:dyDescent="0.25">
      <c r="A115" s="13" t="s">
        <v>1</v>
      </c>
      <c r="B115" s="36">
        <v>5.6121495327102799</v>
      </c>
      <c r="C115" s="36">
        <v>4.4442784009295284</v>
      </c>
      <c r="D115" s="36">
        <v>0.7919030622805322</v>
      </c>
      <c r="E115" s="36">
        <v>0.17773412736892602</v>
      </c>
      <c r="F115" s="35">
        <v>3.1669528107369005E-2</v>
      </c>
      <c r="G115" s="50"/>
      <c r="H115" s="9"/>
      <c r="N115">
        <v>1</v>
      </c>
      <c r="O115" s="13" t="s">
        <v>466</v>
      </c>
      <c r="P115" t="s">
        <v>526</v>
      </c>
      <c r="Q115" s="140">
        <v>5.3524096385542173</v>
      </c>
      <c r="R115">
        <v>2.3340222891654103</v>
      </c>
      <c r="S115">
        <v>2.3340222891654103</v>
      </c>
      <c r="T115" s="289">
        <f t="shared" ref="T115:T135" si="17">R115/Q115</f>
        <v>0.43606944288290161</v>
      </c>
      <c r="AN115" s="13" t="s">
        <v>469</v>
      </c>
    </row>
    <row r="116" spans="1:40" x14ac:dyDescent="0.25">
      <c r="A116" s="13" t="s">
        <v>2</v>
      </c>
      <c r="B116" s="36">
        <v>7.3025780189959297</v>
      </c>
      <c r="C116" s="36">
        <v>3.5288790545802784</v>
      </c>
      <c r="D116" s="36">
        <v>0.48323743278068843</v>
      </c>
      <c r="E116" s="36">
        <v>9.4280309309781485E-2</v>
      </c>
      <c r="F116" s="35">
        <v>1.2910551460666844E-2</v>
      </c>
      <c r="G116" s="50"/>
      <c r="H116" s="50"/>
      <c r="N116">
        <v>2</v>
      </c>
      <c r="O116" s="13" t="s">
        <v>467</v>
      </c>
      <c r="P116" t="s">
        <v>535</v>
      </c>
      <c r="Q116" s="140">
        <v>8.4005069708491753</v>
      </c>
      <c r="R116">
        <v>5.9529040404955342</v>
      </c>
      <c r="S116">
        <v>5.9529040404955342</v>
      </c>
      <c r="T116" s="289">
        <f t="shared" si="17"/>
        <v>0.70863628363774545</v>
      </c>
      <c r="AN116" s="13" t="s">
        <v>470</v>
      </c>
    </row>
    <row r="117" spans="1:40" x14ac:dyDescent="0.25">
      <c r="A117" s="13" t="s">
        <v>20</v>
      </c>
      <c r="B117" s="36">
        <v>11.070921985815604</v>
      </c>
      <c r="C117" s="36">
        <v>4.6162091278486796</v>
      </c>
      <c r="D117" s="36">
        <v>0.4169670000170812</v>
      </c>
      <c r="E117" s="36">
        <v>0.10241300115214916</v>
      </c>
      <c r="F117" s="35">
        <v>9.2506298286054011E-3</v>
      </c>
      <c r="G117" s="50"/>
      <c r="H117" s="50"/>
      <c r="N117">
        <v>3</v>
      </c>
      <c r="O117" s="13" t="s">
        <v>468</v>
      </c>
      <c r="P117" t="s">
        <v>520</v>
      </c>
      <c r="Q117" s="140">
        <v>6.5155807365439093</v>
      </c>
      <c r="R117">
        <v>2.3636704852954353</v>
      </c>
      <c r="S117">
        <v>2.3636704852954353</v>
      </c>
      <c r="T117" s="289">
        <f t="shared" si="17"/>
        <v>0.36277203535186464</v>
      </c>
      <c r="AN117" s="13" t="s">
        <v>471</v>
      </c>
    </row>
    <row r="118" spans="1:40" x14ac:dyDescent="0.25">
      <c r="A118" s="13" t="s">
        <v>3</v>
      </c>
      <c r="B118" s="36">
        <v>9.3075842696629216</v>
      </c>
      <c r="C118" s="36">
        <v>3.0553214710434693</v>
      </c>
      <c r="D118" s="36">
        <v>0.32826148896679497</v>
      </c>
      <c r="E118" s="36">
        <v>7.3562164267763172E-2</v>
      </c>
      <c r="F118" s="35">
        <v>7.9034647591138332E-3</v>
      </c>
      <c r="G118" s="50"/>
      <c r="H118" s="50"/>
      <c r="N118">
        <v>4</v>
      </c>
      <c r="O118" s="13" t="s">
        <v>469</v>
      </c>
      <c r="P118" t="s">
        <v>527</v>
      </c>
      <c r="Q118" s="140">
        <v>6.1622002820874471</v>
      </c>
      <c r="R118">
        <v>2.831353554476852</v>
      </c>
      <c r="S118">
        <v>2.831353554476852</v>
      </c>
      <c r="T118" s="289">
        <f t="shared" si="17"/>
        <v>0.45947119938752301</v>
      </c>
      <c r="AN118" s="13" t="s">
        <v>472</v>
      </c>
    </row>
    <row r="119" spans="1:40" x14ac:dyDescent="0.25">
      <c r="A119" s="13" t="s">
        <v>4</v>
      </c>
      <c r="B119" s="36">
        <v>5.2706766917293235</v>
      </c>
      <c r="C119" s="36">
        <v>2.5645581630175815</v>
      </c>
      <c r="D119" s="36">
        <v>0.48657094961674513</v>
      </c>
      <c r="E119" s="36">
        <v>0.10960969975637319</v>
      </c>
      <c r="F119" s="35">
        <v>2.0796134190581503E-2</v>
      </c>
      <c r="G119" s="50"/>
      <c r="H119" s="50"/>
      <c r="N119">
        <v>5</v>
      </c>
      <c r="O119" s="13" t="s">
        <v>470</v>
      </c>
      <c r="P119" t="s">
        <v>522</v>
      </c>
      <c r="Q119" s="140">
        <v>4.741808650065531</v>
      </c>
      <c r="R119">
        <v>1.9641616445728975</v>
      </c>
      <c r="S119">
        <v>1.9641616445728975</v>
      </c>
      <c r="T119" s="289">
        <f t="shared" si="17"/>
        <v>0.41422203836625782</v>
      </c>
      <c r="AN119" s="13" t="s">
        <v>473</v>
      </c>
    </row>
    <row r="120" spans="1:40" x14ac:dyDescent="0.25">
      <c r="A120" s="13" t="s">
        <v>5</v>
      </c>
      <c r="B120" s="36">
        <v>6.6680942184154173</v>
      </c>
      <c r="C120" s="36">
        <v>3.7843216645261695</v>
      </c>
      <c r="D120" s="36">
        <v>0.56752672361391177</v>
      </c>
      <c r="E120" s="36">
        <v>0.1329183101455513</v>
      </c>
      <c r="F120" s="35">
        <v>1.9933478111102267E-2</v>
      </c>
      <c r="G120" s="50"/>
      <c r="H120" s="51"/>
      <c r="N120">
        <v>6</v>
      </c>
      <c r="O120" s="13" t="s">
        <v>471</v>
      </c>
      <c r="P120" t="s">
        <v>532</v>
      </c>
      <c r="Q120" s="140">
        <v>2.2252252252252251</v>
      </c>
      <c r="R120">
        <v>1.3694835673854944</v>
      </c>
      <c r="S120">
        <v>1.3694835673854944</v>
      </c>
      <c r="T120" s="289">
        <f t="shared" si="17"/>
        <v>0.61543593514084971</v>
      </c>
      <c r="AN120" s="13" t="s">
        <v>474</v>
      </c>
    </row>
    <row r="121" spans="1:40" x14ac:dyDescent="0.25">
      <c r="A121" s="13" t="s">
        <v>6</v>
      </c>
      <c r="B121" s="36">
        <v>10.413572343149808</v>
      </c>
      <c r="C121" s="36">
        <v>4.0941546536775499</v>
      </c>
      <c r="D121" s="36">
        <v>0.39315563562303785</v>
      </c>
      <c r="E121" s="36">
        <v>8.8980517863287423E-2</v>
      </c>
      <c r="F121" s="35">
        <v>8.5446679517063168E-3</v>
      </c>
      <c r="G121" s="50"/>
      <c r="H121" s="51"/>
      <c r="N121">
        <v>7</v>
      </c>
      <c r="O121" s="13" t="s">
        <v>472</v>
      </c>
      <c r="P121" t="s">
        <v>510</v>
      </c>
      <c r="Q121" s="140">
        <v>5.2747068676716919</v>
      </c>
      <c r="R121">
        <v>2.8199320101443348</v>
      </c>
      <c r="S121">
        <v>2.8199320101443348</v>
      </c>
      <c r="T121" s="289">
        <f t="shared" si="17"/>
        <v>0.53461397588319082</v>
      </c>
      <c r="AN121" s="13" t="s">
        <v>475</v>
      </c>
    </row>
    <row r="122" spans="1:40" x14ac:dyDescent="0.25">
      <c r="A122" s="13" t="s">
        <v>7</v>
      </c>
      <c r="B122" s="36">
        <v>9.367977528089888</v>
      </c>
      <c r="C122" s="36">
        <v>5.2190521176161706</v>
      </c>
      <c r="D122" s="36">
        <v>0.55711620805737827</v>
      </c>
      <c r="E122" s="36">
        <v>0.12525203427026629</v>
      </c>
      <c r="F122" s="35">
        <v>1.3370232143992444E-2</v>
      </c>
      <c r="G122" s="50"/>
      <c r="N122">
        <v>8</v>
      </c>
      <c r="O122" s="13" t="s">
        <v>473</v>
      </c>
      <c r="P122" t="s">
        <v>529</v>
      </c>
      <c r="Q122" s="140">
        <v>5.2706766917293235</v>
      </c>
      <c r="R122">
        <v>2.5645581630175815</v>
      </c>
      <c r="S122">
        <v>2.5645581630175815</v>
      </c>
      <c r="T122" s="289">
        <f t="shared" si="17"/>
        <v>0.48657094961674513</v>
      </c>
      <c r="AN122" s="13" t="s">
        <v>486</v>
      </c>
    </row>
    <row r="123" spans="1:40" x14ac:dyDescent="0.25">
      <c r="A123" s="13" t="s">
        <v>8</v>
      </c>
      <c r="B123" s="36">
        <v>4.741808650065531</v>
      </c>
      <c r="C123" s="36">
        <v>1.9641616445728975</v>
      </c>
      <c r="D123" s="36">
        <v>0.41422203836625782</v>
      </c>
      <c r="E123" s="36">
        <v>6.4002806217475589E-2</v>
      </c>
      <c r="F123" s="35">
        <v>1.3497551449401292E-2</v>
      </c>
      <c r="G123" s="50"/>
      <c r="N123">
        <v>9</v>
      </c>
      <c r="O123" s="13" t="s">
        <v>474</v>
      </c>
      <c r="P123" t="s">
        <v>528</v>
      </c>
      <c r="Q123" s="140">
        <v>7.3025780189959297</v>
      </c>
      <c r="R123">
        <v>3.5288790545802784</v>
      </c>
      <c r="S123">
        <v>3.5288790545802784</v>
      </c>
      <c r="T123" s="289">
        <f t="shared" si="17"/>
        <v>0.48323743278068843</v>
      </c>
      <c r="AN123" s="13" t="s">
        <v>476</v>
      </c>
    </row>
    <row r="124" spans="1:40" x14ac:dyDescent="0.25">
      <c r="A124" s="13" t="s">
        <v>9</v>
      </c>
      <c r="B124" s="36">
        <v>6.1622002820874471</v>
      </c>
      <c r="C124" s="36">
        <v>2.831353554476852</v>
      </c>
      <c r="D124" s="36">
        <v>0.45947119938752301</v>
      </c>
      <c r="E124" s="36">
        <v>8.3957433206510751E-2</v>
      </c>
      <c r="F124" s="35">
        <v>1.3624586894807993E-2</v>
      </c>
      <c r="G124" s="50"/>
      <c r="N124">
        <v>10</v>
      </c>
      <c r="O124" s="13" t="s">
        <v>475</v>
      </c>
      <c r="P124" t="s">
        <v>530</v>
      </c>
      <c r="Q124" s="140">
        <v>12.010752688172044</v>
      </c>
      <c r="R124">
        <v>6.6225072526215873</v>
      </c>
      <c r="S124">
        <v>6.6225072526215873</v>
      </c>
      <c r="T124" s="289">
        <f t="shared" si="17"/>
        <v>0.551381534909407</v>
      </c>
      <c r="AN124" s="13" t="s">
        <v>477</v>
      </c>
    </row>
    <row r="125" spans="1:40" x14ac:dyDescent="0.25">
      <c r="A125" s="13" t="s">
        <v>10</v>
      </c>
      <c r="B125" s="36">
        <v>5.2747068676716919</v>
      </c>
      <c r="C125" s="36">
        <v>2.8199320101443348</v>
      </c>
      <c r="D125" s="36">
        <v>0.53461397588319082</v>
      </c>
      <c r="E125" s="36">
        <v>9.8493683227887305E-2</v>
      </c>
      <c r="F125" s="35">
        <v>1.8672825940631538E-2</v>
      </c>
      <c r="G125" s="50"/>
      <c r="N125">
        <v>11</v>
      </c>
      <c r="O125" s="13" t="s">
        <v>486</v>
      </c>
      <c r="P125" t="s">
        <v>536</v>
      </c>
      <c r="Q125" s="140">
        <v>5.6121495327102799</v>
      </c>
      <c r="R125">
        <v>4.4442784009295284</v>
      </c>
      <c r="S125">
        <v>4.4442784009295284</v>
      </c>
      <c r="T125" s="289">
        <f t="shared" si="17"/>
        <v>0.7919030622805322</v>
      </c>
      <c r="AN125" s="13" t="s">
        <v>478</v>
      </c>
    </row>
    <row r="126" spans="1:40" x14ac:dyDescent="0.25">
      <c r="A126" s="13" t="s">
        <v>11</v>
      </c>
      <c r="B126" s="36">
        <v>5.2025316455696204</v>
      </c>
      <c r="C126" s="36">
        <v>4.3314175258691812</v>
      </c>
      <c r="D126" s="36">
        <v>0.83255957309894235</v>
      </c>
      <c r="E126" s="36">
        <v>0.13958667268909616</v>
      </c>
      <c r="F126" s="35">
        <v>2.6830528327101207E-2</v>
      </c>
      <c r="G126" s="50"/>
      <c r="N126">
        <v>12</v>
      </c>
      <c r="O126" s="13" t="s">
        <v>476</v>
      </c>
      <c r="P126" t="s">
        <v>512</v>
      </c>
      <c r="Q126" s="140">
        <v>6.6680942184154173</v>
      </c>
      <c r="R126">
        <v>3.7843216645261695</v>
      </c>
      <c r="S126">
        <v>3.7843216645261695</v>
      </c>
      <c r="T126" s="289">
        <f t="shared" si="17"/>
        <v>0.56752672361391177</v>
      </c>
      <c r="AN126" s="13" t="s">
        <v>479</v>
      </c>
    </row>
    <row r="127" spans="1:40" x14ac:dyDescent="0.25">
      <c r="A127" s="13" t="s">
        <v>12</v>
      </c>
      <c r="B127" s="36">
        <v>8.4005069708491753</v>
      </c>
      <c r="C127" s="36">
        <v>5.9529040404955342</v>
      </c>
      <c r="D127" s="36">
        <v>0.70863628363774545</v>
      </c>
      <c r="E127" s="36">
        <v>0.14331567825566285</v>
      </c>
      <c r="F127" s="35">
        <v>1.7060360613113761E-2</v>
      </c>
      <c r="G127" s="50"/>
      <c r="N127">
        <v>13</v>
      </c>
      <c r="O127" s="13" t="s">
        <v>538</v>
      </c>
      <c r="P127" t="s">
        <v>534</v>
      </c>
      <c r="Q127" s="140">
        <v>1.8444444444444446</v>
      </c>
      <c r="R127">
        <v>1.1786262730818944</v>
      </c>
      <c r="S127">
        <v>1.1786262730818944</v>
      </c>
      <c r="T127" s="289">
        <f t="shared" si="17"/>
        <v>0.63901424444199084</v>
      </c>
      <c r="AN127" s="13" t="s">
        <v>480</v>
      </c>
    </row>
    <row r="128" spans="1:40" x14ac:dyDescent="0.25">
      <c r="A128" s="13" t="s">
        <v>21</v>
      </c>
      <c r="B128" s="36">
        <v>6.5155807365439093</v>
      </c>
      <c r="C128" s="36">
        <v>2.3636704852954353</v>
      </c>
      <c r="D128" s="36">
        <v>0.36277203535186464</v>
      </c>
      <c r="E128" s="36">
        <v>6.8306823211280579E-2</v>
      </c>
      <c r="F128" s="35">
        <v>1.0483612431992194E-2</v>
      </c>
      <c r="G128" s="50"/>
      <c r="N128">
        <v>14</v>
      </c>
      <c r="O128" s="13" t="s">
        <v>478</v>
      </c>
      <c r="P128" t="s">
        <v>521</v>
      </c>
      <c r="Q128" s="140">
        <v>10.413572343149808</v>
      </c>
      <c r="R128">
        <v>4.0941546536775499</v>
      </c>
      <c r="S128">
        <v>4.0941546536775499</v>
      </c>
      <c r="T128" s="289">
        <f t="shared" si="17"/>
        <v>0.39315563562303785</v>
      </c>
      <c r="AN128" s="13" t="s">
        <v>481</v>
      </c>
    </row>
    <row r="129" spans="1:50" x14ac:dyDescent="0.25">
      <c r="A129" s="13" t="s">
        <v>13</v>
      </c>
      <c r="B129" s="36">
        <v>5.854140914709518</v>
      </c>
      <c r="C129" s="36">
        <v>2.467135136557177</v>
      </c>
      <c r="D129" s="36">
        <v>0.42143419034517654</v>
      </c>
      <c r="E129" s="36">
        <v>7.0265665351237072E-2</v>
      </c>
      <c r="F129" s="35">
        <v>1.2002728730817312E-2</v>
      </c>
      <c r="G129" s="50"/>
      <c r="N129">
        <v>15</v>
      </c>
      <c r="O129" s="13" t="s">
        <v>479</v>
      </c>
      <c r="P129" t="s">
        <v>525</v>
      </c>
      <c r="Q129" s="140">
        <v>10.243445692883896</v>
      </c>
      <c r="R129">
        <v>4.4373710570904237</v>
      </c>
      <c r="S129">
        <v>4.4373710570904237</v>
      </c>
      <c r="T129" s="289">
        <f t="shared" si="17"/>
        <v>0.43319125127720037</v>
      </c>
      <c r="AN129" s="13" t="s">
        <v>482</v>
      </c>
    </row>
    <row r="130" spans="1:50" x14ac:dyDescent="0.25">
      <c r="A130" s="13" t="s">
        <v>14</v>
      </c>
      <c r="B130" s="36">
        <v>5.3524096385542173</v>
      </c>
      <c r="C130" s="36">
        <v>2.3340222891654103</v>
      </c>
      <c r="D130" s="36">
        <v>0.43606944288290161</v>
      </c>
      <c r="E130" s="36">
        <v>7.67365657038626E-2</v>
      </c>
      <c r="F130" s="37">
        <v>1.4336826006574216E-2</v>
      </c>
      <c r="G130" s="50"/>
      <c r="N130">
        <v>16</v>
      </c>
      <c r="O130" s="13" t="s">
        <v>480</v>
      </c>
      <c r="P130" t="s">
        <v>537</v>
      </c>
      <c r="Q130" s="140">
        <v>5.2025316455696204</v>
      </c>
      <c r="R130">
        <v>4.3314175258691812</v>
      </c>
      <c r="S130">
        <v>4.3314175258691812</v>
      </c>
      <c r="T130" s="289">
        <f t="shared" si="17"/>
        <v>0.83255957309894235</v>
      </c>
      <c r="AN130" s="13" t="s">
        <v>483</v>
      </c>
    </row>
    <row r="131" spans="1:50" ht="15.75" thickBot="1" x14ac:dyDescent="0.3">
      <c r="A131" s="13" t="s">
        <v>15</v>
      </c>
      <c r="B131" s="36">
        <v>12.010752688172044</v>
      </c>
      <c r="C131" s="36">
        <v>6.6225072526215873</v>
      </c>
      <c r="D131" s="36">
        <v>0.551381534909407</v>
      </c>
      <c r="E131" s="36">
        <v>0.22422875213718735</v>
      </c>
      <c r="F131" s="35">
        <v>1.8669000849380862E-2</v>
      </c>
      <c r="G131" s="50"/>
      <c r="N131">
        <v>17</v>
      </c>
      <c r="O131" s="66" t="s">
        <v>481</v>
      </c>
      <c r="P131" t="s">
        <v>519</v>
      </c>
      <c r="Q131" s="140">
        <v>9.3075842696629216</v>
      </c>
      <c r="R131">
        <v>3.0553214710434693</v>
      </c>
      <c r="S131">
        <v>3.0553214710434693</v>
      </c>
      <c r="T131" s="289">
        <f t="shared" si="17"/>
        <v>0.32826148896679497</v>
      </c>
      <c r="AN131" s="13" t="s">
        <v>484</v>
      </c>
    </row>
    <row r="132" spans="1:50" ht="15.75" thickBot="1" x14ac:dyDescent="0.3">
      <c r="A132" s="13" t="s">
        <v>16</v>
      </c>
      <c r="B132" s="36">
        <v>8.7852564102564106</v>
      </c>
      <c r="C132" s="36">
        <v>5.4950080922706031</v>
      </c>
      <c r="D132" s="36">
        <v>0.62548067303481503</v>
      </c>
      <c r="E132" s="36">
        <v>0.20571686149413324</v>
      </c>
      <c r="F132" s="35">
        <v>2.3416147678281492E-2</v>
      </c>
      <c r="G132" s="50"/>
      <c r="N132">
        <v>18</v>
      </c>
      <c r="O132" s="13" t="s">
        <v>482</v>
      </c>
      <c r="P132" t="s">
        <v>524</v>
      </c>
      <c r="Q132" s="140">
        <v>5.854140914709518</v>
      </c>
      <c r="R132">
        <v>2.467135136557177</v>
      </c>
      <c r="S132">
        <v>2.467135136557177</v>
      </c>
      <c r="T132" s="289">
        <f t="shared" si="17"/>
        <v>0.42143419034517654</v>
      </c>
      <c r="AN132" s="66" t="s">
        <v>485</v>
      </c>
      <c r="AT132" t="s">
        <v>519</v>
      </c>
      <c r="AU132" s="140">
        <v>9.3075842696629216</v>
      </c>
      <c r="AV132">
        <v>3.0553214710434693</v>
      </c>
      <c r="AW132">
        <v>3.0553214710434693</v>
      </c>
      <c r="AX132" s="289">
        <f t="shared" ref="AX132:AX153" si="18">AV132/AU132</f>
        <v>0.32826148896679497</v>
      </c>
    </row>
    <row r="133" spans="1:50" x14ac:dyDescent="0.25">
      <c r="A133" s="13" t="s">
        <v>17</v>
      </c>
      <c r="B133" s="36">
        <v>10.243445692883896</v>
      </c>
      <c r="C133" s="36">
        <v>4.4373710570904237</v>
      </c>
      <c r="D133" s="36">
        <v>0.43319125127720037</v>
      </c>
      <c r="E133" s="36">
        <v>0.16630417508373904</v>
      </c>
      <c r="F133" s="35">
        <v>1.6235179066675803E-2</v>
      </c>
      <c r="G133" s="50"/>
      <c r="N133">
        <v>19</v>
      </c>
      <c r="O133" s="13" t="s">
        <v>483</v>
      </c>
      <c r="P133" t="s">
        <v>523</v>
      </c>
      <c r="Q133" s="140">
        <v>11.070921985815604</v>
      </c>
      <c r="R133">
        <v>4.6162091278486796</v>
      </c>
      <c r="S133">
        <v>4.6162091278486796</v>
      </c>
      <c r="T133" s="289">
        <f t="shared" si="17"/>
        <v>0.4169670000170812</v>
      </c>
      <c r="AN133" s="135" t="s">
        <v>124</v>
      </c>
      <c r="AT133" t="s">
        <v>520</v>
      </c>
      <c r="AU133" s="140">
        <v>6.5155807365439093</v>
      </c>
      <c r="AV133">
        <v>2.3636704852954353</v>
      </c>
      <c r="AW133">
        <v>2.3636704852954353</v>
      </c>
      <c r="AX133" s="289">
        <f t="shared" si="18"/>
        <v>0.36277203535186464</v>
      </c>
    </row>
    <row r="134" spans="1:50" x14ac:dyDescent="0.25">
      <c r="A134" s="13" t="s">
        <v>18</v>
      </c>
      <c r="B134" s="36">
        <v>2.2252252252252251</v>
      </c>
      <c r="C134" s="36">
        <v>1.3694835673854944</v>
      </c>
      <c r="D134" s="36">
        <v>0.61543593514084971</v>
      </c>
      <c r="E134" s="36">
        <v>0.17079077930632794</v>
      </c>
      <c r="F134" s="98">
        <v>7.6752131591102848E-2</v>
      </c>
      <c r="G134" s="50"/>
      <c r="N134">
        <v>20</v>
      </c>
      <c r="O134" s="13" t="s">
        <v>484</v>
      </c>
      <c r="P134" t="s">
        <v>531</v>
      </c>
      <c r="Q134" s="140">
        <v>9.367977528089888</v>
      </c>
      <c r="R134">
        <v>5.2190521176161706</v>
      </c>
      <c r="S134">
        <v>5.2190521176161706</v>
      </c>
      <c r="T134" s="289">
        <f t="shared" si="17"/>
        <v>0.55711620805737827</v>
      </c>
      <c r="AT134" t="s">
        <v>521</v>
      </c>
      <c r="AU134" s="140">
        <v>10.413572343149808</v>
      </c>
      <c r="AV134">
        <v>4.0941546536775499</v>
      </c>
      <c r="AW134">
        <v>4.0941546536775499</v>
      </c>
      <c r="AX134" s="289">
        <f t="shared" si="18"/>
        <v>0.39315563562303785</v>
      </c>
    </row>
    <row r="135" spans="1:50" x14ac:dyDescent="0.25">
      <c r="A135" s="13" t="s">
        <v>19</v>
      </c>
      <c r="B135" s="36">
        <v>1.8444444444444446</v>
      </c>
      <c r="C135" s="36">
        <v>1.1786262730818944</v>
      </c>
      <c r="D135" s="36">
        <v>0.63901424444199084</v>
      </c>
      <c r="E135" s="36">
        <v>0.25356723971171202</v>
      </c>
      <c r="F135" s="98">
        <v>0.13747621430153062</v>
      </c>
      <c r="G135" s="50"/>
      <c r="N135">
        <v>21</v>
      </c>
      <c r="O135" s="13" t="s">
        <v>485</v>
      </c>
      <c r="P135" t="s">
        <v>533</v>
      </c>
      <c r="Q135" s="140">
        <v>8.7852564102564106</v>
      </c>
      <c r="R135">
        <v>5.4950080922706031</v>
      </c>
      <c r="S135">
        <v>5.4950080922706031</v>
      </c>
      <c r="T135" s="289">
        <f t="shared" si="17"/>
        <v>0.62548067303481503</v>
      </c>
      <c r="AT135" t="s">
        <v>522</v>
      </c>
      <c r="AU135" s="140">
        <v>4.741808650065531</v>
      </c>
      <c r="AV135">
        <v>1.9641616445728975</v>
      </c>
      <c r="AW135">
        <v>1.9641616445728975</v>
      </c>
      <c r="AX135" s="289">
        <f t="shared" si="18"/>
        <v>0.41422203836625782</v>
      </c>
    </row>
    <row r="136" spans="1:50" ht="15.75" thickBot="1" x14ac:dyDescent="0.3">
      <c r="A136" s="15" t="s">
        <v>121</v>
      </c>
      <c r="B136" s="43">
        <f>AVERAGE(B115:B135)</f>
        <v>7.029836416933442</v>
      </c>
      <c r="C136" s="43">
        <f>AVERAGE(C115:C135)</f>
        <v>3.5940175039174398</v>
      </c>
      <c r="D136" s="43">
        <f>AVERAGE(D115:D135)</f>
        <v>0.52662004184352551</v>
      </c>
      <c r="E136" s="43">
        <f>AVERAGE(E115:E135)</f>
        <v>0.12714396665381955</v>
      </c>
      <c r="F136" s="44">
        <f>AVERAGE(F115:F135)</f>
        <v>2.4925541925454701E-2</v>
      </c>
      <c r="P136" t="s">
        <v>124</v>
      </c>
      <c r="Q136" s="140">
        <v>7.029836416933442</v>
      </c>
      <c r="R136">
        <v>3.5940175039174398</v>
      </c>
      <c r="S136">
        <v>3.5940175039174398</v>
      </c>
      <c r="T136" s="289">
        <f t="shared" ref="T136" si="19">R136/Q136</f>
        <v>0.51125193969808236</v>
      </c>
      <c r="AT136" t="s">
        <v>523</v>
      </c>
      <c r="AU136" s="140">
        <v>11.070921985815604</v>
      </c>
      <c r="AV136">
        <v>4.6162091278486796</v>
      </c>
      <c r="AW136">
        <v>4.6162091278486796</v>
      </c>
      <c r="AX136" s="289">
        <f t="shared" si="18"/>
        <v>0.4169670000170812</v>
      </c>
    </row>
    <row r="137" spans="1:50" x14ac:dyDescent="0.25">
      <c r="A137" s="26"/>
      <c r="B137" s="26"/>
      <c r="C137" s="26"/>
      <c r="D137" s="26"/>
      <c r="E137" s="26"/>
      <c r="Q137" s="140"/>
      <c r="T137" s="289"/>
      <c r="AT137" t="s">
        <v>524</v>
      </c>
      <c r="AU137" s="140">
        <v>5.854140914709518</v>
      </c>
      <c r="AV137">
        <v>2.467135136557177</v>
      </c>
      <c r="AW137">
        <v>2.467135136557177</v>
      </c>
      <c r="AX137" s="289">
        <f t="shared" si="18"/>
        <v>0.42143419034517654</v>
      </c>
    </row>
    <row r="138" spans="1:50" x14ac:dyDescent="0.25">
      <c r="A138" s="309" t="s">
        <v>113</v>
      </c>
      <c r="B138" s="309"/>
      <c r="C138" s="309"/>
      <c r="D138" s="309"/>
      <c r="E138" s="309"/>
      <c r="F138" s="309"/>
      <c r="G138" s="309"/>
      <c r="H138" s="309"/>
      <c r="AT138" t="s">
        <v>525</v>
      </c>
      <c r="AU138" s="140">
        <v>10.243445692883896</v>
      </c>
      <c r="AV138">
        <v>4.4373710570904237</v>
      </c>
      <c r="AW138">
        <v>4.4373710570904237</v>
      </c>
      <c r="AX138" s="289">
        <f t="shared" si="18"/>
        <v>0.43319125127720037</v>
      </c>
    </row>
    <row r="139" spans="1:50" x14ac:dyDescent="0.25">
      <c r="A139" s="309"/>
      <c r="B139" s="309"/>
      <c r="C139" s="309"/>
      <c r="D139" s="309"/>
      <c r="E139" s="309"/>
      <c r="F139" s="309"/>
      <c r="G139" s="309"/>
      <c r="H139" s="309"/>
      <c r="AT139" t="s">
        <v>526</v>
      </c>
      <c r="AU139" s="140">
        <v>5.3524096385542173</v>
      </c>
      <c r="AV139">
        <v>2.3340222891654103</v>
      </c>
      <c r="AW139">
        <v>2.3340222891654103</v>
      </c>
      <c r="AX139" s="289">
        <f t="shared" si="18"/>
        <v>0.43606944288290161</v>
      </c>
    </row>
    <row r="140" spans="1:50" ht="15.75" thickBot="1" x14ac:dyDescent="0.3">
      <c r="A140" s="26"/>
      <c r="B140" s="26"/>
      <c r="C140" s="26"/>
      <c r="D140" s="26"/>
      <c r="E140" s="26"/>
      <c r="AT140" t="s">
        <v>527</v>
      </c>
      <c r="AU140" s="140">
        <v>6.1622002820874471</v>
      </c>
      <c r="AV140">
        <v>2.831353554476852</v>
      </c>
      <c r="AW140">
        <v>2.831353554476852</v>
      </c>
      <c r="AX140" s="289">
        <f t="shared" si="18"/>
        <v>0.45947119938752301</v>
      </c>
    </row>
    <row r="141" spans="1:50" x14ac:dyDescent="0.25">
      <c r="A141" s="305" t="s">
        <v>73</v>
      </c>
      <c r="B141" s="306"/>
      <c r="C141" s="306"/>
      <c r="D141" s="306"/>
      <c r="E141" s="307"/>
      <c r="F141" s="2"/>
      <c r="G141" s="2"/>
      <c r="H141" s="2"/>
      <c r="I141" s="2"/>
      <c r="J141" s="2"/>
      <c r="AT141" t="s">
        <v>528</v>
      </c>
      <c r="AU141" s="140">
        <v>7.3025780189959297</v>
      </c>
      <c r="AV141">
        <v>3.5288790545802784</v>
      </c>
      <c r="AW141">
        <v>3.5288790545802784</v>
      </c>
      <c r="AX141" s="289">
        <f t="shared" si="18"/>
        <v>0.48323743278068843</v>
      </c>
    </row>
    <row r="142" spans="1:50" s="8" customFormat="1" ht="25.5" x14ac:dyDescent="0.25">
      <c r="A142" s="21"/>
      <c r="B142" s="11" t="s">
        <v>0</v>
      </c>
      <c r="C142" s="11" t="s">
        <v>27</v>
      </c>
      <c r="D142" s="11" t="s">
        <v>28</v>
      </c>
      <c r="E142" s="22" t="s">
        <v>43</v>
      </c>
      <c r="AT142" t="s">
        <v>529</v>
      </c>
      <c r="AU142" s="140">
        <v>5.2706766917293235</v>
      </c>
      <c r="AV142">
        <v>2.5645581630175815</v>
      </c>
      <c r="AW142">
        <v>2.5645581630175815</v>
      </c>
      <c r="AX142" s="289">
        <f t="shared" si="18"/>
        <v>0.48657094961674513</v>
      </c>
    </row>
    <row r="143" spans="1:50" x14ac:dyDescent="0.25">
      <c r="A143" s="13" t="s">
        <v>1</v>
      </c>
      <c r="B143" s="3">
        <v>234443</v>
      </c>
      <c r="C143" s="3">
        <v>213459</v>
      </c>
      <c r="D143" s="3">
        <v>19994</v>
      </c>
      <c r="E143" s="38">
        <v>990</v>
      </c>
      <c r="F143" s="9"/>
      <c r="H143" s="9"/>
      <c r="AT143" t="s">
        <v>510</v>
      </c>
      <c r="AU143" s="140">
        <v>5.2747068676716919</v>
      </c>
      <c r="AV143">
        <v>2.8199320101443348</v>
      </c>
      <c r="AW143">
        <v>2.8199320101443348</v>
      </c>
      <c r="AX143" s="289">
        <f t="shared" si="18"/>
        <v>0.53461397588319082</v>
      </c>
    </row>
    <row r="144" spans="1:50" x14ac:dyDescent="0.25">
      <c r="A144" s="13" t="s">
        <v>2</v>
      </c>
      <c r="B144" s="28">
        <v>24168</v>
      </c>
      <c r="C144" s="28">
        <v>1868</v>
      </c>
      <c r="D144" s="28">
        <v>22300</v>
      </c>
      <c r="E144" s="29">
        <v>0</v>
      </c>
      <c r="F144" s="9"/>
      <c r="H144" s="9"/>
      <c r="AT144" t="s">
        <v>530</v>
      </c>
      <c r="AU144" s="140">
        <v>12.010752688172044</v>
      </c>
      <c r="AV144">
        <v>6.6225072526215873</v>
      </c>
      <c r="AW144">
        <v>6.6225072526215873</v>
      </c>
      <c r="AX144" s="289">
        <f t="shared" si="18"/>
        <v>0.551381534909407</v>
      </c>
    </row>
    <row r="145" spans="1:50" x14ac:dyDescent="0.25">
      <c r="A145" s="13" t="s">
        <v>20</v>
      </c>
      <c r="B145" s="28">
        <v>62293</v>
      </c>
      <c r="C145" s="28">
        <v>23907</v>
      </c>
      <c r="D145" s="28">
        <v>38386</v>
      </c>
      <c r="E145" s="29">
        <v>0</v>
      </c>
      <c r="F145" s="9"/>
      <c r="H145" s="9"/>
      <c r="AT145" t="s">
        <v>531</v>
      </c>
      <c r="AU145" s="140">
        <v>9.367977528089888</v>
      </c>
      <c r="AV145">
        <v>5.2190521176161706</v>
      </c>
      <c r="AW145">
        <v>5.2190521176161706</v>
      </c>
      <c r="AX145" s="289">
        <f t="shared" si="18"/>
        <v>0.55711620805737827</v>
      </c>
    </row>
    <row r="146" spans="1:50" x14ac:dyDescent="0.25">
      <c r="A146" s="13" t="s">
        <v>3</v>
      </c>
      <c r="B146" s="28">
        <v>61140</v>
      </c>
      <c r="C146" s="28">
        <v>27576</v>
      </c>
      <c r="D146" s="28">
        <v>33564</v>
      </c>
      <c r="E146" s="29">
        <v>0</v>
      </c>
      <c r="F146" s="9"/>
      <c r="H146" s="9"/>
      <c r="AT146" t="s">
        <v>512</v>
      </c>
      <c r="AU146" s="140">
        <v>6.6680942184154173</v>
      </c>
      <c r="AV146">
        <v>3.7843216645261695</v>
      </c>
      <c r="AW146">
        <v>3.7843216645261695</v>
      </c>
      <c r="AX146" s="289">
        <f t="shared" si="18"/>
        <v>0.56752672361391177</v>
      </c>
    </row>
    <row r="147" spans="1:50" x14ac:dyDescent="0.25">
      <c r="A147" s="13" t="s">
        <v>4</v>
      </c>
      <c r="B147" s="28">
        <v>45999</v>
      </c>
      <c r="C147" s="28">
        <v>907</v>
      </c>
      <c r="D147" s="28">
        <v>45092</v>
      </c>
      <c r="E147" s="29">
        <v>0</v>
      </c>
      <c r="F147" s="9"/>
      <c r="H147" s="9"/>
      <c r="AT147" t="s">
        <v>532</v>
      </c>
      <c r="AU147" s="140">
        <v>2.2252252252252251</v>
      </c>
      <c r="AV147">
        <v>1.3694835673854944</v>
      </c>
      <c r="AW147">
        <v>1.3694835673854944</v>
      </c>
      <c r="AX147" s="289">
        <f t="shared" si="18"/>
        <v>0.61543593514084971</v>
      </c>
    </row>
    <row r="148" spans="1:50" x14ac:dyDescent="0.25">
      <c r="A148" s="13" t="s">
        <v>5</v>
      </c>
      <c r="B148" s="28">
        <v>43091</v>
      </c>
      <c r="C148" s="28">
        <v>6333</v>
      </c>
      <c r="D148" s="28">
        <v>36758</v>
      </c>
      <c r="E148" s="29">
        <v>0</v>
      </c>
      <c r="F148" s="9"/>
      <c r="H148" s="9"/>
      <c r="AT148" t="s">
        <v>533</v>
      </c>
      <c r="AU148" s="140">
        <v>8.7852564102564106</v>
      </c>
      <c r="AV148">
        <v>5.4950080922706031</v>
      </c>
      <c r="AW148">
        <v>5.4950080922706031</v>
      </c>
      <c r="AX148" s="289">
        <f t="shared" si="18"/>
        <v>0.62548067303481503</v>
      </c>
    </row>
    <row r="149" spans="1:50" x14ac:dyDescent="0.25">
      <c r="A149" s="13" t="s">
        <v>6</v>
      </c>
      <c r="B149" s="28">
        <v>56929</v>
      </c>
      <c r="C149" s="28">
        <v>11177</v>
      </c>
      <c r="D149" s="28">
        <v>45752</v>
      </c>
      <c r="E149" s="29">
        <v>0</v>
      </c>
      <c r="F149" s="9"/>
      <c r="H149" s="9"/>
      <c r="AT149" t="s">
        <v>534</v>
      </c>
      <c r="AU149" s="140">
        <v>1.8444444444444446</v>
      </c>
      <c r="AV149">
        <v>1.1786262730818944</v>
      </c>
      <c r="AW149">
        <v>1.1786262730818944</v>
      </c>
      <c r="AX149" s="289">
        <f t="shared" si="18"/>
        <v>0.63901424444199084</v>
      </c>
    </row>
    <row r="150" spans="1:50" x14ac:dyDescent="0.25">
      <c r="A150" s="13" t="s">
        <v>7</v>
      </c>
      <c r="B150" s="28">
        <v>37376</v>
      </c>
      <c r="C150" s="28">
        <v>19143</v>
      </c>
      <c r="D150" s="28">
        <v>18233</v>
      </c>
      <c r="E150" s="29">
        <v>0</v>
      </c>
      <c r="F150" s="9"/>
      <c r="H150" s="9"/>
      <c r="AT150" t="s">
        <v>535</v>
      </c>
      <c r="AU150" s="140">
        <v>8.4005069708491753</v>
      </c>
      <c r="AV150">
        <v>5.9529040404955342</v>
      </c>
      <c r="AW150">
        <v>5.9529040404955342</v>
      </c>
      <c r="AX150" s="289">
        <f t="shared" si="18"/>
        <v>0.70863628363774545</v>
      </c>
    </row>
    <row r="151" spans="1:50" x14ac:dyDescent="0.25">
      <c r="A151" s="13" t="s">
        <v>8</v>
      </c>
      <c r="B151" s="28">
        <v>31738</v>
      </c>
      <c r="C151" s="28">
        <v>1785</v>
      </c>
      <c r="D151" s="28">
        <v>29953</v>
      </c>
      <c r="E151" s="29">
        <v>0</v>
      </c>
      <c r="F151" s="9"/>
      <c r="H151" s="9"/>
      <c r="AT151" t="s">
        <v>536</v>
      </c>
      <c r="AU151" s="140">
        <v>5.6121495327102799</v>
      </c>
      <c r="AV151">
        <v>4.4442784009295284</v>
      </c>
      <c r="AW151">
        <v>4.4442784009295284</v>
      </c>
      <c r="AX151" s="289">
        <f t="shared" si="18"/>
        <v>0.7919030622805322</v>
      </c>
    </row>
    <row r="152" spans="1:50" x14ac:dyDescent="0.25">
      <c r="A152" s="13" t="s">
        <v>9</v>
      </c>
      <c r="B152" s="28">
        <v>60806</v>
      </c>
      <c r="C152" s="28">
        <v>852</v>
      </c>
      <c r="D152" s="28">
        <v>59954</v>
      </c>
      <c r="E152" s="29">
        <v>0</v>
      </c>
      <c r="F152" s="9"/>
      <c r="H152" s="9"/>
      <c r="AT152" t="s">
        <v>537</v>
      </c>
      <c r="AU152" s="140">
        <v>5.2025316455696204</v>
      </c>
      <c r="AV152">
        <v>4.3314175258691812</v>
      </c>
      <c r="AW152">
        <v>4.3314175258691812</v>
      </c>
      <c r="AX152" s="289">
        <f t="shared" si="18"/>
        <v>0.83255957309894235</v>
      </c>
    </row>
    <row r="153" spans="1:50" x14ac:dyDescent="0.25">
      <c r="A153" s="13" t="s">
        <v>10</v>
      </c>
      <c r="B153" s="28">
        <v>50282</v>
      </c>
      <c r="C153" s="28">
        <v>8777</v>
      </c>
      <c r="D153" s="28">
        <v>41505</v>
      </c>
      <c r="E153" s="29">
        <v>0</v>
      </c>
      <c r="F153" s="9"/>
      <c r="H153" s="9"/>
      <c r="AT153" t="s">
        <v>124</v>
      </c>
      <c r="AU153" s="140">
        <v>7.029836416933442</v>
      </c>
      <c r="AV153">
        <v>3.5940175039174398</v>
      </c>
      <c r="AW153">
        <v>3.5940175039174398</v>
      </c>
      <c r="AX153" s="289">
        <f t="shared" si="18"/>
        <v>0.51125193969808236</v>
      </c>
    </row>
    <row r="154" spans="1:50" x14ac:dyDescent="0.25">
      <c r="A154" s="13" t="s">
        <v>11</v>
      </c>
      <c r="B154" s="28">
        <v>245481</v>
      </c>
      <c r="C154" s="28">
        <v>220012</v>
      </c>
      <c r="D154" s="28">
        <v>25352</v>
      </c>
      <c r="E154" s="29">
        <v>117</v>
      </c>
      <c r="F154" s="9"/>
      <c r="H154" s="9"/>
      <c r="AU154" s="140"/>
      <c r="AX154" s="289"/>
    </row>
    <row r="155" spans="1:50" x14ac:dyDescent="0.25">
      <c r="A155" s="13" t="s">
        <v>12</v>
      </c>
      <c r="B155" s="28">
        <v>36415</v>
      </c>
      <c r="C155" s="28">
        <v>3198</v>
      </c>
      <c r="D155" s="28">
        <v>33217</v>
      </c>
      <c r="E155" s="29">
        <v>0</v>
      </c>
      <c r="F155" s="9"/>
      <c r="H155" s="9"/>
    </row>
    <row r="156" spans="1:50" x14ac:dyDescent="0.25">
      <c r="A156" s="13" t="s">
        <v>21</v>
      </c>
      <c r="B156" s="28">
        <v>32641</v>
      </c>
      <c r="C156" s="28">
        <v>3121</v>
      </c>
      <c r="D156" s="28">
        <v>29520</v>
      </c>
      <c r="E156" s="29">
        <v>0</v>
      </c>
      <c r="F156" s="9"/>
      <c r="H156" s="9"/>
    </row>
    <row r="157" spans="1:50" x14ac:dyDescent="0.25">
      <c r="A157" s="13" t="s">
        <v>13</v>
      </c>
      <c r="B157" s="28">
        <v>55896</v>
      </c>
      <c r="C157" s="28">
        <v>35870</v>
      </c>
      <c r="D157" s="28">
        <v>20026</v>
      </c>
      <c r="E157" s="29">
        <v>0</v>
      </c>
      <c r="F157" s="9"/>
      <c r="H157" s="9"/>
    </row>
    <row r="158" spans="1:50" x14ac:dyDescent="0.25">
      <c r="A158" s="13" t="s">
        <v>14</v>
      </c>
      <c r="B158" s="28">
        <v>107371</v>
      </c>
      <c r="C158" s="28">
        <v>5268</v>
      </c>
      <c r="D158" s="28">
        <v>102103</v>
      </c>
      <c r="E158" s="29">
        <v>0</v>
      </c>
      <c r="F158" s="9"/>
      <c r="H158" s="9"/>
    </row>
    <row r="159" spans="1:50" x14ac:dyDescent="0.25">
      <c r="A159" s="13" t="s">
        <v>15</v>
      </c>
      <c r="B159" s="28">
        <v>70475</v>
      </c>
      <c r="C159" s="28">
        <v>28425</v>
      </c>
      <c r="D159" s="28">
        <v>42050</v>
      </c>
      <c r="E159" s="29">
        <v>0</v>
      </c>
      <c r="F159" s="9"/>
      <c r="H159" s="9"/>
    </row>
    <row r="160" spans="1:50" x14ac:dyDescent="0.25">
      <c r="A160" s="13" t="s">
        <v>16</v>
      </c>
      <c r="B160" s="28">
        <v>96117</v>
      </c>
      <c r="C160" s="28">
        <v>91498</v>
      </c>
      <c r="D160" s="28">
        <v>4619</v>
      </c>
      <c r="E160" s="29">
        <v>0</v>
      </c>
      <c r="F160" s="9"/>
      <c r="H160" s="9"/>
    </row>
    <row r="161" spans="1:24" x14ac:dyDescent="0.25">
      <c r="A161" s="13" t="s">
        <v>17</v>
      </c>
      <c r="B161" s="28">
        <v>21607</v>
      </c>
      <c r="C161" s="28">
        <v>5013</v>
      </c>
      <c r="D161" s="28">
        <v>16584</v>
      </c>
      <c r="E161" s="29">
        <v>10</v>
      </c>
      <c r="F161" s="9"/>
      <c r="H161" s="9"/>
    </row>
    <row r="162" spans="1:24" x14ac:dyDescent="0.25">
      <c r="A162" s="13" t="s">
        <v>18</v>
      </c>
      <c r="B162" s="28">
        <v>3147</v>
      </c>
      <c r="C162" s="28">
        <v>290</v>
      </c>
      <c r="D162" s="28">
        <v>2857</v>
      </c>
      <c r="E162" s="29">
        <v>0</v>
      </c>
      <c r="F162" s="9"/>
      <c r="H162" s="9"/>
    </row>
    <row r="163" spans="1:24" x14ac:dyDescent="0.25">
      <c r="A163" s="13" t="s">
        <v>19</v>
      </c>
      <c r="B163" s="28">
        <v>1922</v>
      </c>
      <c r="C163" s="28">
        <v>100</v>
      </c>
      <c r="D163" s="28">
        <v>1822</v>
      </c>
      <c r="E163" s="29">
        <v>0</v>
      </c>
      <c r="F163" s="9"/>
      <c r="H163" s="9"/>
    </row>
    <row r="164" spans="1:24" ht="15.75" thickBot="1" x14ac:dyDescent="0.3">
      <c r="A164" s="15" t="s">
        <v>51</v>
      </c>
      <c r="B164" s="41">
        <f>SUM(B143:B163)</f>
        <v>1379337</v>
      </c>
      <c r="C164" s="41">
        <f>SUM(C143:C163)</f>
        <v>708579</v>
      </c>
      <c r="D164" s="41">
        <f>SUM(D143:D163)</f>
        <v>669641</v>
      </c>
      <c r="E164" s="42">
        <f>SUM(E143:E163)</f>
        <v>1117</v>
      </c>
    </row>
    <row r="166" spans="1:24" ht="15.75" thickBot="1" x14ac:dyDescent="0.3">
      <c r="A166" s="26"/>
      <c r="B166" s="26"/>
      <c r="C166" s="26"/>
      <c r="D166" s="26"/>
      <c r="E166" s="26"/>
    </row>
    <row r="167" spans="1:24" ht="36" customHeight="1" x14ac:dyDescent="0.25">
      <c r="A167" s="305" t="s">
        <v>56</v>
      </c>
      <c r="B167" s="306"/>
      <c r="C167" s="306"/>
      <c r="D167" s="306"/>
      <c r="E167" s="306"/>
      <c r="F167" s="307"/>
      <c r="K167" s="308" t="s">
        <v>120</v>
      </c>
      <c r="L167" s="308"/>
      <c r="M167" s="308"/>
      <c r="R167" s="59"/>
      <c r="S167" s="17" t="s">
        <v>22</v>
      </c>
      <c r="T167" s="10" t="s">
        <v>23</v>
      </c>
      <c r="U167" s="10" t="s">
        <v>24</v>
      </c>
      <c r="V167" s="10" t="s">
        <v>25</v>
      </c>
      <c r="W167" s="10" t="s">
        <v>26</v>
      </c>
    </row>
    <row r="168" spans="1:24" ht="25.5" x14ac:dyDescent="0.25">
      <c r="A168" s="59"/>
      <c r="B168" s="17" t="s">
        <v>22</v>
      </c>
      <c r="C168" s="10" t="s">
        <v>23</v>
      </c>
      <c r="D168" s="10" t="s">
        <v>24</v>
      </c>
      <c r="E168" s="10" t="s">
        <v>25</v>
      </c>
      <c r="F168" s="10" t="s">
        <v>26</v>
      </c>
      <c r="H168" s="50"/>
      <c r="K168" t="s">
        <v>81</v>
      </c>
      <c r="L168" t="s">
        <v>82</v>
      </c>
      <c r="M168" t="s">
        <v>83</v>
      </c>
      <c r="P168">
        <v>1</v>
      </c>
      <c r="Q168" s="13" t="s">
        <v>466</v>
      </c>
      <c r="R168" s="13" t="s">
        <v>562</v>
      </c>
      <c r="S168" s="60">
        <v>182.91482112436117</v>
      </c>
      <c r="T168" s="60">
        <v>13.969931306278077</v>
      </c>
      <c r="U168" s="60">
        <v>7.6373971340354757E-2</v>
      </c>
      <c r="V168" s="60">
        <v>8.3561618453797462E-2</v>
      </c>
      <c r="W168" s="61">
        <v>4.5683350283017861E-4</v>
      </c>
      <c r="X168">
        <f t="shared" ref="X168:X188" si="20">T168/S168</f>
        <v>7.6373971340354757E-2</v>
      </c>
    </row>
    <row r="169" spans="1:24" x14ac:dyDescent="0.25">
      <c r="A169" s="49" t="s">
        <v>1</v>
      </c>
      <c r="B169" s="60">
        <v>589.0527638190955</v>
      </c>
      <c r="C169" s="60">
        <v>24.932825901583787</v>
      </c>
      <c r="D169" s="60">
        <v>4.2326982289214637E-2</v>
      </c>
      <c r="E169" s="60">
        <v>0.10092736637284132</v>
      </c>
      <c r="F169" s="61">
        <v>1.7133841409805727E-4</v>
      </c>
      <c r="H169" s="50"/>
      <c r="K169" t="s">
        <v>1</v>
      </c>
      <c r="L169">
        <v>1</v>
      </c>
      <c r="M169">
        <v>30</v>
      </c>
      <c r="P169">
        <v>2</v>
      </c>
      <c r="Q169" s="13" t="s">
        <v>467</v>
      </c>
      <c r="R169" s="13" t="s">
        <v>572</v>
      </c>
      <c r="S169" s="60">
        <v>53.630338733431515</v>
      </c>
      <c r="T169" s="60">
        <v>7.125672548537028</v>
      </c>
      <c r="U169" s="60">
        <v>0.13286644680644355</v>
      </c>
      <c r="V169" s="60">
        <v>7.3188319486323899E-2</v>
      </c>
      <c r="W169" s="61">
        <v>1.3646812832957278E-3</v>
      </c>
      <c r="X169">
        <f t="shared" si="20"/>
        <v>0.13286644680644355</v>
      </c>
    </row>
    <row r="170" spans="1:24" ht="15.75" thickBot="1" x14ac:dyDescent="0.3">
      <c r="A170" s="49" t="s">
        <v>2</v>
      </c>
      <c r="B170" s="60">
        <v>52.425162689804772</v>
      </c>
      <c r="C170" s="60">
        <v>8.0538404283655822</v>
      </c>
      <c r="D170" s="60">
        <v>0.15362547324878076</v>
      </c>
      <c r="E170" s="60">
        <v>0.10154036866058619</v>
      </c>
      <c r="F170" s="61">
        <v>1.936863205583012E-3</v>
      </c>
      <c r="H170" s="50"/>
      <c r="I170" s="50"/>
      <c r="K170" t="s">
        <v>2</v>
      </c>
      <c r="L170">
        <v>2</v>
      </c>
      <c r="M170">
        <v>276</v>
      </c>
      <c r="P170">
        <v>3</v>
      </c>
      <c r="Q170" s="66" t="s">
        <v>468</v>
      </c>
      <c r="R170" s="66" t="s">
        <v>573</v>
      </c>
      <c r="S170" s="60">
        <v>66.208924949290065</v>
      </c>
      <c r="T170" s="60">
        <v>8.8238842143438134</v>
      </c>
      <c r="U170" s="60">
        <v>0.13327333469169142</v>
      </c>
      <c r="V170" s="60">
        <v>9.5726932910197293E-2</v>
      </c>
      <c r="W170" s="61">
        <v>1.445831252863799E-3</v>
      </c>
      <c r="X170">
        <f t="shared" si="20"/>
        <v>0.13327333469169142</v>
      </c>
    </row>
    <row r="171" spans="1:24" x14ac:dyDescent="0.25">
      <c r="A171" s="49" t="s">
        <v>20</v>
      </c>
      <c r="B171" s="60">
        <v>99.668800000000005</v>
      </c>
      <c r="C171" s="60">
        <v>9.5660139740918417</v>
      </c>
      <c r="D171" s="60">
        <v>9.5978018939646526E-2</v>
      </c>
      <c r="E171" s="60">
        <v>7.5122054855608758E-2</v>
      </c>
      <c r="F171" s="61">
        <v>7.5371685879240804E-4</v>
      </c>
      <c r="H171" s="9"/>
      <c r="I171" s="50"/>
      <c r="K171" t="s">
        <v>20</v>
      </c>
      <c r="L171">
        <v>3</v>
      </c>
      <c r="M171">
        <v>80</v>
      </c>
      <c r="P171">
        <v>4</v>
      </c>
      <c r="Q171" s="13" t="s">
        <v>469</v>
      </c>
      <c r="R171" s="13" t="s">
        <v>568</v>
      </c>
      <c r="S171" s="60">
        <v>89.420588235294119</v>
      </c>
      <c r="T171" s="60">
        <v>9.0224212438956553</v>
      </c>
      <c r="U171" s="60">
        <v>0.10089870154012837</v>
      </c>
      <c r="V171" s="60">
        <v>7.17143313662396E-2</v>
      </c>
      <c r="W171" s="61">
        <v>8.0198903609911732E-4</v>
      </c>
      <c r="X171">
        <f t="shared" si="20"/>
        <v>0.10089870154012837</v>
      </c>
    </row>
    <row r="172" spans="1:24" x14ac:dyDescent="0.25">
      <c r="A172" s="49" t="s">
        <v>3</v>
      </c>
      <c r="B172" s="60">
        <v>130.64102564102564</v>
      </c>
      <c r="C172" s="60">
        <v>13.132244586489572</v>
      </c>
      <c r="D172" s="60">
        <v>0.10052159742357082</v>
      </c>
      <c r="E172" s="60">
        <v>0.10409558662569103</v>
      </c>
      <c r="F172" s="61">
        <v>7.9680625680116784E-4</v>
      </c>
      <c r="H172" s="50"/>
      <c r="I172" s="50"/>
      <c r="K172" t="s">
        <v>3</v>
      </c>
      <c r="L172">
        <v>4</v>
      </c>
      <c r="M172">
        <v>244</v>
      </c>
      <c r="P172">
        <v>5</v>
      </c>
      <c r="Q172" s="13" t="s">
        <v>470</v>
      </c>
      <c r="R172" s="13" t="s">
        <v>574</v>
      </c>
      <c r="S172" s="60">
        <v>48.381097560975611</v>
      </c>
      <c r="T172" s="60">
        <v>6.7988019671239899</v>
      </c>
      <c r="U172" s="60">
        <v>0.14052599692587237</v>
      </c>
      <c r="V172" s="60">
        <v>7.4799498283506599E-2</v>
      </c>
      <c r="W172" s="61">
        <v>1.5460479826699958E-3</v>
      </c>
      <c r="X172">
        <f t="shared" si="20"/>
        <v>0.14052599692587237</v>
      </c>
    </row>
    <row r="173" spans="1:24" x14ac:dyDescent="0.25">
      <c r="A173" s="49" t="s">
        <v>4</v>
      </c>
      <c r="B173" s="60">
        <v>126.71900826446281</v>
      </c>
      <c r="C173" s="60">
        <v>11.324473741306416</v>
      </c>
      <c r="D173" s="60">
        <v>8.9366811628388207E-2</v>
      </c>
      <c r="E173" s="60">
        <v>0.10349036180403283</v>
      </c>
      <c r="F173" s="61">
        <v>8.1669169622956839E-4</v>
      </c>
      <c r="H173" s="50"/>
      <c r="I173" s="9"/>
      <c r="K173" t="s">
        <v>4</v>
      </c>
      <c r="L173">
        <v>5</v>
      </c>
      <c r="M173">
        <v>36</v>
      </c>
      <c r="P173">
        <v>6</v>
      </c>
      <c r="Q173" s="13" t="s">
        <v>471</v>
      </c>
      <c r="R173" s="13" t="s">
        <v>576</v>
      </c>
      <c r="S173" s="60">
        <v>35.761363636363633</v>
      </c>
      <c r="T173" s="60">
        <v>6.3109715284547869</v>
      </c>
      <c r="U173" s="60">
        <v>0.1764745772176744</v>
      </c>
      <c r="V173" s="60">
        <v>0.22049762742870047</v>
      </c>
      <c r="W173" s="61">
        <v>6.1658059147523493E-3</v>
      </c>
      <c r="X173">
        <f t="shared" si="20"/>
        <v>0.1764745772176744</v>
      </c>
    </row>
    <row r="174" spans="1:24" x14ac:dyDescent="0.25">
      <c r="A174" s="49" t="s">
        <v>5</v>
      </c>
      <c r="B174" s="60">
        <v>93.47288503253796</v>
      </c>
      <c r="C174" s="60">
        <v>9.0938481833802935</v>
      </c>
      <c r="D174" s="60">
        <v>9.7288622044935491E-2</v>
      </c>
      <c r="E174" s="60">
        <v>8.5863875099399148E-2</v>
      </c>
      <c r="F174" s="61">
        <v>9.1859660766338699E-4</v>
      </c>
      <c r="H174" s="9"/>
      <c r="I174" s="50"/>
      <c r="K174" t="s">
        <v>5</v>
      </c>
      <c r="L174">
        <v>6</v>
      </c>
      <c r="M174">
        <v>6</v>
      </c>
      <c r="P174">
        <v>7</v>
      </c>
      <c r="Q174" s="13" t="s">
        <v>472</v>
      </c>
      <c r="R174" s="13" t="s">
        <v>510</v>
      </c>
      <c r="S174" s="60">
        <v>88.059544658493877</v>
      </c>
      <c r="T174" s="60">
        <v>9.0481658978852604</v>
      </c>
      <c r="U174" s="60">
        <v>0.10275054149979085</v>
      </c>
      <c r="V174" s="60">
        <v>7.9087956504417911E-2</v>
      </c>
      <c r="W174" s="61">
        <v>8.9811907171597437E-4</v>
      </c>
      <c r="X174">
        <f t="shared" si="20"/>
        <v>0.10275054149979085</v>
      </c>
    </row>
    <row r="175" spans="1:24" x14ac:dyDescent="0.25">
      <c r="A175" s="49" t="s">
        <v>6</v>
      </c>
      <c r="B175" s="60">
        <v>87.989180834621322</v>
      </c>
      <c r="C175" s="60">
        <v>9.2171319456502943</v>
      </c>
      <c r="D175" s="60">
        <v>0.10475301461181016</v>
      </c>
      <c r="E175" s="60">
        <v>7.5715552949513126E-2</v>
      </c>
      <c r="F175" s="61">
        <v>8.6050980622064317E-4</v>
      </c>
      <c r="H175" s="50"/>
      <c r="I175" s="50"/>
      <c r="K175" t="s">
        <v>6</v>
      </c>
      <c r="L175">
        <v>7</v>
      </c>
      <c r="M175">
        <v>134</v>
      </c>
      <c r="P175">
        <v>8</v>
      </c>
      <c r="Q175" s="13" t="s">
        <v>473</v>
      </c>
      <c r="R175" s="13" t="s">
        <v>563</v>
      </c>
      <c r="S175" s="60">
        <v>126.71900826446281</v>
      </c>
      <c r="T175" s="60">
        <v>11.324473741306416</v>
      </c>
      <c r="U175" s="60">
        <v>8.9366811628388207E-2</v>
      </c>
      <c r="V175" s="60">
        <v>0.10349036180403283</v>
      </c>
      <c r="W175" s="61">
        <v>8.1669169622956839E-4</v>
      </c>
      <c r="X175">
        <f t="shared" si="20"/>
        <v>8.9366811628388207E-2</v>
      </c>
    </row>
    <row r="176" spans="1:24" x14ac:dyDescent="0.25">
      <c r="A176" s="49" t="s">
        <v>7</v>
      </c>
      <c r="B176" s="60">
        <v>74.306163021868784</v>
      </c>
      <c r="C176" s="60">
        <v>9.2300726467353282</v>
      </c>
      <c r="D176" s="60">
        <v>0.12421678460262923</v>
      </c>
      <c r="E176" s="60">
        <v>9.3576065314656065E-2</v>
      </c>
      <c r="F176" s="61">
        <v>1.2593311444047519E-3</v>
      </c>
      <c r="H176" s="50"/>
      <c r="I176" s="50"/>
      <c r="K176" t="s">
        <v>7</v>
      </c>
      <c r="L176">
        <v>8</v>
      </c>
      <c r="M176">
        <v>209</v>
      </c>
      <c r="P176">
        <v>9</v>
      </c>
      <c r="Q176" s="13" t="s">
        <v>474</v>
      </c>
      <c r="R176" s="13" t="s">
        <v>575</v>
      </c>
      <c r="S176" s="60">
        <v>52.425162689804772</v>
      </c>
      <c r="T176" s="60">
        <v>8.0538404283655822</v>
      </c>
      <c r="U176" s="60">
        <v>0.15362547324878076</v>
      </c>
      <c r="V176" s="60">
        <v>0.10154036866058619</v>
      </c>
      <c r="W176" s="61">
        <v>1.936863205583012E-3</v>
      </c>
      <c r="X176">
        <f t="shared" si="20"/>
        <v>0.15362547324878076</v>
      </c>
    </row>
    <row r="177" spans="1:24" x14ac:dyDescent="0.25">
      <c r="A177" s="49" t="s">
        <v>8</v>
      </c>
      <c r="B177" s="60">
        <v>48.381097560975611</v>
      </c>
      <c r="C177" s="60">
        <v>6.7988019671239899</v>
      </c>
      <c r="D177" s="60">
        <v>0.14052599692587237</v>
      </c>
      <c r="E177" s="60">
        <v>7.4799498283506599E-2</v>
      </c>
      <c r="F177" s="61">
        <v>1.5460479826699958E-3</v>
      </c>
      <c r="H177" s="50"/>
      <c r="I177" s="50"/>
      <c r="K177" t="s">
        <v>8</v>
      </c>
      <c r="L177">
        <v>9</v>
      </c>
      <c r="M177">
        <v>107</v>
      </c>
      <c r="P177">
        <v>10</v>
      </c>
      <c r="Q177" s="13" t="s">
        <v>475</v>
      </c>
      <c r="R177" s="13" t="s">
        <v>561</v>
      </c>
      <c r="S177" s="60">
        <v>348.88613861386136</v>
      </c>
      <c r="T177" s="60">
        <v>21.245268315621264</v>
      </c>
      <c r="U177" s="60">
        <v>6.089456118844265E-2</v>
      </c>
      <c r="V177" s="60">
        <v>0.15685586044472161</v>
      </c>
      <c r="W177" s="61">
        <v>4.4959040524772994E-4</v>
      </c>
      <c r="X177">
        <f t="shared" si="20"/>
        <v>6.089456118844265E-2</v>
      </c>
    </row>
    <row r="178" spans="1:24" x14ac:dyDescent="0.25">
      <c r="A178" s="49" t="s">
        <v>9</v>
      </c>
      <c r="B178" s="60">
        <v>89.420588235294119</v>
      </c>
      <c r="C178" s="60">
        <v>9.0224212438956553</v>
      </c>
      <c r="D178" s="60">
        <v>0.10089870154012837</v>
      </c>
      <c r="E178" s="60">
        <v>7.17143313662396E-2</v>
      </c>
      <c r="F178" s="61">
        <v>8.0198903609911732E-4</v>
      </c>
      <c r="H178" s="50"/>
      <c r="I178" s="51"/>
      <c r="K178" t="s">
        <v>9</v>
      </c>
      <c r="L178">
        <v>10</v>
      </c>
      <c r="M178">
        <v>29</v>
      </c>
      <c r="P178">
        <v>11</v>
      </c>
      <c r="Q178" s="13" t="s">
        <v>486</v>
      </c>
      <c r="R178" s="13" t="s">
        <v>558</v>
      </c>
      <c r="S178" s="50">
        <v>589.0527638190955</v>
      </c>
      <c r="T178" s="50">
        <v>24.932825901583787</v>
      </c>
      <c r="U178" s="50">
        <v>4.2326982289214637E-2</v>
      </c>
      <c r="V178" s="50">
        <v>0.10092736637284132</v>
      </c>
      <c r="W178" s="61">
        <v>1.7133841409805727E-4</v>
      </c>
      <c r="X178">
        <f t="shared" si="20"/>
        <v>4.2326982289214637E-2</v>
      </c>
    </row>
    <row r="179" spans="1:24" x14ac:dyDescent="0.25">
      <c r="A179" s="49" t="s">
        <v>10</v>
      </c>
      <c r="B179" s="60">
        <v>88.059544658493877</v>
      </c>
      <c r="C179" s="60">
        <v>9.0481658978852604</v>
      </c>
      <c r="D179" s="60">
        <v>0.10275054149979085</v>
      </c>
      <c r="E179" s="60">
        <v>7.9087956504417911E-2</v>
      </c>
      <c r="F179" s="61">
        <v>8.9811907171597437E-4</v>
      </c>
      <c r="H179" s="9"/>
      <c r="I179" s="50"/>
      <c r="K179" t="s">
        <v>10</v>
      </c>
      <c r="L179">
        <v>11</v>
      </c>
      <c r="M179">
        <v>26</v>
      </c>
      <c r="P179">
        <v>12</v>
      </c>
      <c r="Q179" s="13" t="s">
        <v>476</v>
      </c>
      <c r="R179" s="13" t="s">
        <v>565</v>
      </c>
      <c r="S179" s="60">
        <v>93.47288503253796</v>
      </c>
      <c r="T179" s="60">
        <v>9.0938481833802935</v>
      </c>
      <c r="U179" s="60">
        <v>9.7288622044935491E-2</v>
      </c>
      <c r="V179" s="60">
        <v>8.5863875099399148E-2</v>
      </c>
      <c r="W179" s="61">
        <v>9.1859660766338699E-4</v>
      </c>
      <c r="X179">
        <f t="shared" si="20"/>
        <v>9.7288622044935491E-2</v>
      </c>
    </row>
    <row r="180" spans="1:24" x14ac:dyDescent="0.25">
      <c r="A180" s="49" t="s">
        <v>11</v>
      </c>
      <c r="B180" s="50">
        <v>389.03486529318542</v>
      </c>
      <c r="C180" s="50">
        <v>20.663889700877615</v>
      </c>
      <c r="D180" s="50">
        <v>5.3115778415656505E-2</v>
      </c>
      <c r="E180" s="50">
        <v>8.1744624739015143E-2</v>
      </c>
      <c r="F180" s="61">
        <v>2.1012159071503926E-4</v>
      </c>
      <c r="H180" s="50"/>
      <c r="I180" s="50"/>
      <c r="K180" t="s">
        <v>11</v>
      </c>
      <c r="L180">
        <v>12</v>
      </c>
      <c r="M180">
        <v>80</v>
      </c>
      <c r="P180">
        <v>13</v>
      </c>
      <c r="Q180" s="13" t="s">
        <v>538</v>
      </c>
      <c r="R180" s="13" t="s">
        <v>577</v>
      </c>
      <c r="S180" s="60">
        <v>45.761904761904759</v>
      </c>
      <c r="T180" s="60">
        <v>6.7261197897013876</v>
      </c>
      <c r="U180" s="60">
        <v>0.1469807654357223</v>
      </c>
      <c r="V180" s="60">
        <v>0.30070730426344955</v>
      </c>
      <c r="W180" s="61">
        <v>6.5711273564333416E-3</v>
      </c>
      <c r="X180">
        <f t="shared" si="20"/>
        <v>0.1469807654357223</v>
      </c>
    </row>
    <row r="181" spans="1:24" x14ac:dyDescent="0.25">
      <c r="A181" s="49" t="s">
        <v>12</v>
      </c>
      <c r="B181" s="60">
        <v>53.630338733431515</v>
      </c>
      <c r="C181" s="60">
        <v>7.125672548537028</v>
      </c>
      <c r="D181" s="60">
        <v>0.13286644680644355</v>
      </c>
      <c r="E181" s="60">
        <v>7.3188319486323899E-2</v>
      </c>
      <c r="F181" s="61">
        <v>1.3646812832957278E-3</v>
      </c>
      <c r="H181" s="50"/>
      <c r="I181" s="50"/>
      <c r="K181" t="s">
        <v>12</v>
      </c>
      <c r="L181">
        <v>13</v>
      </c>
      <c r="M181">
        <v>110</v>
      </c>
      <c r="P181">
        <v>14</v>
      </c>
      <c r="Q181" s="13" t="s">
        <v>478</v>
      </c>
      <c r="R181" s="13" t="s">
        <v>569</v>
      </c>
      <c r="S181" s="60">
        <v>87.989180834621322</v>
      </c>
      <c r="T181" s="60">
        <v>9.2171319456502943</v>
      </c>
      <c r="U181" s="60">
        <v>0.10475301461181016</v>
      </c>
      <c r="V181" s="60">
        <v>7.5715552949513126E-2</v>
      </c>
      <c r="W181" s="61">
        <v>8.6050980622064317E-4</v>
      </c>
      <c r="X181">
        <f t="shared" si="20"/>
        <v>0.10475301461181016</v>
      </c>
    </row>
    <row r="182" spans="1:24" x14ac:dyDescent="0.25">
      <c r="A182" s="49" t="s">
        <v>21</v>
      </c>
      <c r="B182" s="60">
        <v>66.208924949290065</v>
      </c>
      <c r="C182" s="60">
        <v>8.8238842143438134</v>
      </c>
      <c r="D182" s="60">
        <v>0.13327333469169142</v>
      </c>
      <c r="E182" s="60">
        <v>9.5726932910197293E-2</v>
      </c>
      <c r="F182" s="61">
        <v>1.445831252863799E-3</v>
      </c>
      <c r="H182" s="50"/>
      <c r="I182" s="50"/>
      <c r="K182" t="s">
        <v>21</v>
      </c>
      <c r="L182">
        <v>14</v>
      </c>
      <c r="M182">
        <v>213</v>
      </c>
      <c r="P182">
        <v>15</v>
      </c>
      <c r="Q182" s="13" t="s">
        <v>479</v>
      </c>
      <c r="R182" s="13" t="s">
        <v>566</v>
      </c>
      <c r="S182" s="60">
        <v>89.285123966942152</v>
      </c>
      <c r="T182" s="60">
        <v>8.9273318770604781</v>
      </c>
      <c r="U182" s="60">
        <v>9.9986778092684581E-2</v>
      </c>
      <c r="V182" s="60">
        <v>0.11903660048005932</v>
      </c>
      <c r="W182" s="61">
        <v>1.3332187400460201E-3</v>
      </c>
      <c r="X182">
        <f t="shared" si="20"/>
        <v>9.9986778092684581E-2</v>
      </c>
    </row>
    <row r="183" spans="1:24" x14ac:dyDescent="0.25">
      <c r="A183" s="49" t="s">
        <v>13</v>
      </c>
      <c r="B183" s="60">
        <v>85.730061349693258</v>
      </c>
      <c r="C183" s="60">
        <v>9.6363547260837858</v>
      </c>
      <c r="D183" s="60">
        <v>0.11240345071931136</v>
      </c>
      <c r="E183" s="60">
        <v>7.9887436393087027E-2</v>
      </c>
      <c r="F183" s="61">
        <v>9.318485853780725E-4</v>
      </c>
      <c r="H183" s="50"/>
      <c r="I183" s="51"/>
      <c r="K183" t="s">
        <v>13</v>
      </c>
      <c r="L183">
        <v>15</v>
      </c>
      <c r="M183">
        <v>157</v>
      </c>
      <c r="P183">
        <v>16</v>
      </c>
      <c r="Q183" s="13" t="s">
        <v>480</v>
      </c>
      <c r="R183" s="13" t="s">
        <v>559</v>
      </c>
      <c r="S183" s="60">
        <v>389.03486529318542</v>
      </c>
      <c r="T183" s="60">
        <v>20.663889700877615</v>
      </c>
      <c r="U183" s="60">
        <v>5.3115778415656505E-2</v>
      </c>
      <c r="V183" s="60">
        <v>8.1744624739015143E-2</v>
      </c>
      <c r="W183" s="61">
        <v>2.1012159071503926E-4</v>
      </c>
      <c r="X183">
        <f t="shared" si="20"/>
        <v>5.3115778415656505E-2</v>
      </c>
    </row>
    <row r="184" spans="1:24" x14ac:dyDescent="0.25">
      <c r="A184" s="49" t="s">
        <v>14</v>
      </c>
      <c r="B184" s="60">
        <v>182.91482112436117</v>
      </c>
      <c r="C184" s="60">
        <v>13.969931306278077</v>
      </c>
      <c r="D184" s="60">
        <v>7.6373971340354757E-2</v>
      </c>
      <c r="E184" s="60">
        <v>8.3561618453797462E-2</v>
      </c>
      <c r="F184" s="61">
        <v>4.5683350283017861E-4</v>
      </c>
      <c r="H184" s="51"/>
      <c r="K184" t="s">
        <v>14</v>
      </c>
      <c r="L184">
        <v>16</v>
      </c>
      <c r="M184">
        <v>77</v>
      </c>
      <c r="P184">
        <v>17</v>
      </c>
      <c r="Q184" s="13" t="s">
        <v>481</v>
      </c>
      <c r="R184" s="13" t="s">
        <v>567</v>
      </c>
      <c r="S184" s="60">
        <v>130.64102564102564</v>
      </c>
      <c r="T184" s="60">
        <v>13.132244586489572</v>
      </c>
      <c r="U184" s="60">
        <v>0.10052159742357082</v>
      </c>
      <c r="V184" s="60">
        <v>0.10409558662569103</v>
      </c>
      <c r="W184" s="61">
        <v>7.9680625680116784E-4</v>
      </c>
      <c r="X184">
        <f t="shared" si="20"/>
        <v>0.10052159742357082</v>
      </c>
    </row>
    <row r="185" spans="1:24" x14ac:dyDescent="0.25">
      <c r="A185" s="49" t="s">
        <v>15</v>
      </c>
      <c r="B185" s="60">
        <v>348.88613861386136</v>
      </c>
      <c r="C185" s="60">
        <v>21.245268315621264</v>
      </c>
      <c r="D185" s="60">
        <v>6.089456118844265E-2</v>
      </c>
      <c r="E185" s="60">
        <v>0.15685586044472161</v>
      </c>
      <c r="F185" s="61">
        <v>4.4959040524772994E-4</v>
      </c>
      <c r="H185" s="50"/>
      <c r="K185" t="s">
        <v>15</v>
      </c>
      <c r="L185">
        <v>17</v>
      </c>
      <c r="M185">
        <v>21</v>
      </c>
      <c r="P185">
        <v>18</v>
      </c>
      <c r="Q185" s="13" t="s">
        <v>482</v>
      </c>
      <c r="R185" s="13" t="s">
        <v>570</v>
      </c>
      <c r="S185" s="60">
        <v>85.730061349693258</v>
      </c>
      <c r="T185" s="60">
        <v>9.6363547260837858</v>
      </c>
      <c r="U185" s="60">
        <v>0.11240345071931136</v>
      </c>
      <c r="V185" s="60">
        <v>7.9887436393087027E-2</v>
      </c>
      <c r="W185" s="61">
        <v>9.318485853780725E-4</v>
      </c>
      <c r="X185">
        <f t="shared" si="20"/>
        <v>0.11240345071931136</v>
      </c>
    </row>
    <row r="186" spans="1:24" x14ac:dyDescent="0.25">
      <c r="A186" s="49" t="s">
        <v>16</v>
      </c>
      <c r="B186" s="60">
        <v>334.90243902439022</v>
      </c>
      <c r="C186" s="60">
        <v>18.603466951363341</v>
      </c>
      <c r="D186" s="60">
        <v>5.5548914500465882E-2</v>
      </c>
      <c r="E186" s="60">
        <v>0.11761151785592182</v>
      </c>
      <c r="F186" s="61">
        <v>3.511814312207993E-4</v>
      </c>
      <c r="H186" s="51"/>
      <c r="K186" t="s">
        <v>16</v>
      </c>
      <c r="L186">
        <v>18</v>
      </c>
      <c r="M186">
        <v>25</v>
      </c>
      <c r="P186">
        <v>19</v>
      </c>
      <c r="Q186" s="13" t="s">
        <v>483</v>
      </c>
      <c r="R186" s="13" t="s">
        <v>564</v>
      </c>
      <c r="S186" s="60">
        <v>99.668800000000005</v>
      </c>
      <c r="T186" s="60">
        <v>9.5660139740918417</v>
      </c>
      <c r="U186" s="60">
        <v>9.5978018939646526E-2</v>
      </c>
      <c r="V186" s="60">
        <v>7.5122054855608758E-2</v>
      </c>
      <c r="W186" s="61">
        <v>7.5371685879240804E-4</v>
      </c>
      <c r="X186">
        <f t="shared" si="20"/>
        <v>9.5978018939646526E-2</v>
      </c>
    </row>
    <row r="187" spans="1:24" x14ac:dyDescent="0.25">
      <c r="A187" s="49" t="s">
        <v>17</v>
      </c>
      <c r="B187" s="60">
        <v>89.285123966942152</v>
      </c>
      <c r="C187" s="60">
        <v>8.9273318770604781</v>
      </c>
      <c r="D187" s="60">
        <v>9.9986778092684581E-2</v>
      </c>
      <c r="E187" s="60">
        <v>0.11903660048005932</v>
      </c>
      <c r="F187" s="61">
        <v>1.3332187400460201E-3</v>
      </c>
      <c r="K187" t="s">
        <v>17</v>
      </c>
      <c r="L187">
        <v>19</v>
      </c>
      <c r="M187">
        <v>19</v>
      </c>
      <c r="P187">
        <v>20</v>
      </c>
      <c r="Q187" s="13" t="s">
        <v>484</v>
      </c>
      <c r="R187" s="13" t="s">
        <v>571</v>
      </c>
      <c r="S187" s="60">
        <v>74.306163021868784</v>
      </c>
      <c r="T187" s="60">
        <v>9.2300726467353282</v>
      </c>
      <c r="U187" s="60">
        <v>0.12421678460262923</v>
      </c>
      <c r="V187" s="60">
        <v>9.3576065314656065E-2</v>
      </c>
      <c r="W187" s="61">
        <v>1.2593311444047519E-3</v>
      </c>
      <c r="X187">
        <f t="shared" si="20"/>
        <v>0.12421678460262923</v>
      </c>
    </row>
    <row r="188" spans="1:24" x14ac:dyDescent="0.25">
      <c r="A188" s="49" t="s">
        <v>18</v>
      </c>
      <c r="B188" s="60">
        <v>35.761363636363633</v>
      </c>
      <c r="C188" s="60">
        <v>6.3109715284547869</v>
      </c>
      <c r="D188" s="60">
        <v>0.1764745772176744</v>
      </c>
      <c r="E188" s="60">
        <v>0.22049762742870047</v>
      </c>
      <c r="F188" s="61">
        <v>6.1658059147523493E-3</v>
      </c>
      <c r="K188" t="s">
        <v>18</v>
      </c>
      <c r="L188">
        <v>20</v>
      </c>
      <c r="M188">
        <v>23</v>
      </c>
      <c r="P188">
        <v>21</v>
      </c>
      <c r="Q188" s="13" t="s">
        <v>485</v>
      </c>
      <c r="R188" s="13" t="s">
        <v>560</v>
      </c>
      <c r="S188" s="60">
        <v>334.90243902439022</v>
      </c>
      <c r="T188" s="60">
        <v>18.603466951363341</v>
      </c>
      <c r="U188" s="60">
        <v>5.5548914500465882E-2</v>
      </c>
      <c r="V188" s="60">
        <v>0.11761151785592182</v>
      </c>
      <c r="W188" s="61">
        <v>3.511814312207993E-4</v>
      </c>
      <c r="X188">
        <f t="shared" si="20"/>
        <v>5.5548914500465882E-2</v>
      </c>
    </row>
    <row r="189" spans="1:24" x14ac:dyDescent="0.25">
      <c r="A189" s="49" t="s">
        <v>19</v>
      </c>
      <c r="B189" s="60">
        <v>45.761904761904759</v>
      </c>
      <c r="C189" s="60">
        <v>6.7261197897013876</v>
      </c>
      <c r="D189" s="60">
        <v>0.1469807654357223</v>
      </c>
      <c r="E189" s="60">
        <v>0.30070730426344955</v>
      </c>
      <c r="F189" s="61">
        <v>6.5711273564333416E-3</v>
      </c>
      <c r="K189" t="s">
        <v>19</v>
      </c>
      <c r="L189">
        <v>21</v>
      </c>
      <c r="M189">
        <v>3</v>
      </c>
      <c r="O189" s="135" t="s">
        <v>124</v>
      </c>
      <c r="R189" t="s">
        <v>124</v>
      </c>
      <c r="S189" s="64">
        <v>148.20248577198112</v>
      </c>
      <c r="T189" s="64">
        <v>11.497749117849029</v>
      </c>
      <c r="U189" s="64">
        <v>0.10477005348396264</v>
      </c>
      <c r="V189" s="64">
        <v>0.10927385049008412</v>
      </c>
      <c r="W189" s="65">
        <v>1.4304881020505307E-3</v>
      </c>
      <c r="X189">
        <f t="shared" ref="X189" si="21">T189/S189</f>
        <v>7.7581351338054091E-2</v>
      </c>
    </row>
    <row r="190" spans="1:24" x14ac:dyDescent="0.25">
      <c r="A190" s="63" t="s">
        <v>55</v>
      </c>
      <c r="B190" s="64">
        <f>AVERAGE(B169:B189)</f>
        <v>148.20248577198112</v>
      </c>
      <c r="C190" s="64">
        <f>AVERAGE(C169:C189)</f>
        <v>11.497749117849029</v>
      </c>
      <c r="D190" s="64">
        <f>AVERAGE(D169:D189)</f>
        <v>0.10477005348396264</v>
      </c>
      <c r="E190" s="64">
        <f>AVERAGE(E169:E189)</f>
        <v>0.10927385049008412</v>
      </c>
      <c r="F190" s="65">
        <f>AVERAGE(F169:F189)</f>
        <v>1.4304881020505307E-3</v>
      </c>
      <c r="K190" t="s">
        <v>0</v>
      </c>
      <c r="M190">
        <v>1905</v>
      </c>
    </row>
    <row r="191" spans="1:24" x14ac:dyDescent="0.25">
      <c r="A191" s="4"/>
    </row>
    <row r="192" spans="1:24" x14ac:dyDescent="0.25">
      <c r="A192" s="309" t="s">
        <v>114</v>
      </c>
      <c r="B192" s="309"/>
      <c r="C192" s="309"/>
      <c r="D192" s="309"/>
      <c r="E192" s="309"/>
      <c r="F192" s="309"/>
      <c r="G192" s="309"/>
      <c r="H192" s="309"/>
    </row>
    <row r="193" spans="1:42" x14ac:dyDescent="0.25">
      <c r="A193" s="309"/>
      <c r="B193" s="309"/>
      <c r="C193" s="309"/>
      <c r="D193" s="309"/>
      <c r="E193" s="309"/>
      <c r="F193" s="309"/>
      <c r="G193" s="309"/>
      <c r="H193" s="309"/>
    </row>
    <row r="194" spans="1:42" ht="15.75" thickBot="1" x14ac:dyDescent="0.3"/>
    <row r="195" spans="1:42" ht="15.75" thickBot="1" x14ac:dyDescent="0.3">
      <c r="A195" s="305" t="s">
        <v>57</v>
      </c>
      <c r="B195" s="306"/>
      <c r="C195" s="306"/>
      <c r="D195" s="306"/>
      <c r="E195" s="307"/>
      <c r="F195" s="2"/>
      <c r="G195" s="2"/>
      <c r="H195" s="2"/>
      <c r="I195" s="2"/>
      <c r="J195" s="2"/>
    </row>
    <row r="196" spans="1:42" s="8" customFormat="1" ht="25.5" x14ac:dyDescent="0.25">
      <c r="A196" s="21"/>
      <c r="B196" s="11" t="s">
        <v>0</v>
      </c>
      <c r="C196" s="11" t="s">
        <v>27</v>
      </c>
      <c r="D196" s="11" t="s">
        <v>28</v>
      </c>
      <c r="E196" s="22" t="s">
        <v>43</v>
      </c>
      <c r="H196" s="72"/>
      <c r="I196" s="73" t="s">
        <v>96</v>
      </c>
      <c r="J196" s="73" t="s">
        <v>97</v>
      </c>
      <c r="K196" s="74" t="s">
        <v>98</v>
      </c>
      <c r="T196" s="72"/>
      <c r="U196" s="73" t="s">
        <v>96</v>
      </c>
      <c r="V196" s="73" t="s">
        <v>97</v>
      </c>
      <c r="W196" s="74" t="s">
        <v>123</v>
      </c>
      <c r="AM196" s="72"/>
      <c r="AN196" s="73" t="s">
        <v>97</v>
      </c>
      <c r="AP196"/>
    </row>
    <row r="197" spans="1:42" x14ac:dyDescent="0.25">
      <c r="A197" s="13" t="s">
        <v>1</v>
      </c>
      <c r="B197" s="28">
        <v>23824</v>
      </c>
      <c r="C197" s="28">
        <v>9863</v>
      </c>
      <c r="D197" s="28">
        <v>13461</v>
      </c>
      <c r="E197" s="29">
        <v>500</v>
      </c>
      <c r="H197" s="13" t="s">
        <v>1</v>
      </c>
      <c r="I197" s="75">
        <f>C197/$B197</f>
        <v>0.41399429147078576</v>
      </c>
      <c r="J197" s="75">
        <f t="shared" ref="J197:K218" si="22">D197/$B197</f>
        <v>0.56501846877098727</v>
      </c>
      <c r="K197" s="76">
        <f t="shared" si="22"/>
        <v>2.0987239758226996E-2</v>
      </c>
      <c r="T197" s="13" t="s">
        <v>466</v>
      </c>
      <c r="U197" s="141">
        <v>6.3873490397941008</v>
      </c>
      <c r="V197" s="141">
        <v>93.612650960205897</v>
      </c>
      <c r="W197" s="141"/>
      <c r="AL197">
        <v>1</v>
      </c>
      <c r="AM197" s="13" t="s">
        <v>14</v>
      </c>
      <c r="AN197" s="75">
        <v>0.93612650960205901</v>
      </c>
      <c r="AO197" t="str">
        <f>AL197&amp;" "&amp;AM197</f>
        <v>1 Brussels</v>
      </c>
    </row>
    <row r="198" spans="1:42" x14ac:dyDescent="0.25">
      <c r="A198" s="13" t="s">
        <v>2</v>
      </c>
      <c r="B198" s="28">
        <v>58137</v>
      </c>
      <c r="C198" s="28">
        <v>11602</v>
      </c>
      <c r="D198" s="28">
        <v>46535</v>
      </c>
      <c r="E198" s="29">
        <v>0</v>
      </c>
      <c r="H198" s="13" t="s">
        <v>2</v>
      </c>
      <c r="I198" s="75">
        <f t="shared" ref="I198:I218" si="23">C198/$B198</f>
        <v>0.19956310095120147</v>
      </c>
      <c r="J198" s="75">
        <f t="shared" si="22"/>
        <v>0.80043689904879856</v>
      </c>
      <c r="K198" s="76">
        <f t="shared" si="22"/>
        <v>0</v>
      </c>
      <c r="T198" s="13" t="s">
        <v>549</v>
      </c>
      <c r="U198" s="141">
        <v>15.696552246149187</v>
      </c>
      <c r="V198" s="141">
        <v>84.303447753850818</v>
      </c>
      <c r="W198" s="141"/>
      <c r="AL198">
        <v>2</v>
      </c>
      <c r="AM198" s="13" t="s">
        <v>8</v>
      </c>
      <c r="AN198" s="75">
        <v>0.86722331731301627</v>
      </c>
      <c r="AO198" t="str">
        <f t="shared" ref="AO198:AO217" si="24">AL198&amp;" "&amp;AM198</f>
        <v>2 Bucharest</v>
      </c>
    </row>
    <row r="199" spans="1:42" x14ac:dyDescent="0.25">
      <c r="A199" s="13" t="s">
        <v>20</v>
      </c>
      <c r="B199" s="28">
        <v>60217</v>
      </c>
      <c r="C199" s="28">
        <v>20007</v>
      </c>
      <c r="D199" s="28">
        <v>40210</v>
      </c>
      <c r="E199" s="29">
        <v>0</v>
      </c>
      <c r="H199" s="13" t="s">
        <v>20</v>
      </c>
      <c r="I199" s="75">
        <f t="shared" si="23"/>
        <v>0.3322483684009499</v>
      </c>
      <c r="J199" s="75">
        <f t="shared" si="22"/>
        <v>0.66775163159905015</v>
      </c>
      <c r="K199" s="76">
        <f t="shared" si="22"/>
        <v>0</v>
      </c>
      <c r="T199" s="13" t="s">
        <v>540</v>
      </c>
      <c r="U199" s="141">
        <v>15.895774880343291</v>
      </c>
      <c r="V199" s="141">
        <v>84.104225119656704</v>
      </c>
      <c r="W199" s="141"/>
      <c r="AL199">
        <v>3</v>
      </c>
      <c r="AM199" s="13" t="s">
        <v>9</v>
      </c>
      <c r="AN199" s="75">
        <v>0.85863999305676098</v>
      </c>
      <c r="AO199" t="str">
        <f t="shared" si="24"/>
        <v>3 Lisbon</v>
      </c>
    </row>
    <row r="200" spans="1:42" x14ac:dyDescent="0.25">
      <c r="A200" s="13" t="s">
        <v>3</v>
      </c>
      <c r="B200" s="28">
        <v>67805</v>
      </c>
      <c r="C200" s="28">
        <v>15935</v>
      </c>
      <c r="D200" s="28">
        <v>51870</v>
      </c>
      <c r="E200" s="29">
        <v>0</v>
      </c>
      <c r="H200" s="13" t="s">
        <v>3</v>
      </c>
      <c r="I200" s="75">
        <f t="shared" si="23"/>
        <v>0.23501216724430352</v>
      </c>
      <c r="J200" s="75">
        <f t="shared" si="22"/>
        <v>0.76498783275569648</v>
      </c>
      <c r="K200" s="76">
        <f t="shared" si="22"/>
        <v>0</v>
      </c>
      <c r="T200" s="13" t="s">
        <v>548</v>
      </c>
      <c r="U200" s="141">
        <v>14.136000694323902</v>
      </c>
      <c r="V200" s="141">
        <v>85.863999305676103</v>
      </c>
      <c r="W200" s="141"/>
      <c r="AL200">
        <v>4</v>
      </c>
      <c r="AM200" s="13" t="s">
        <v>12</v>
      </c>
      <c r="AN200" s="75">
        <v>0.84303447753850813</v>
      </c>
      <c r="AO200" t="str">
        <f t="shared" si="24"/>
        <v>4 Prague</v>
      </c>
    </row>
    <row r="201" spans="1:42" x14ac:dyDescent="0.25">
      <c r="A201" s="13" t="s">
        <v>4</v>
      </c>
      <c r="B201" s="28">
        <v>27736</v>
      </c>
      <c r="C201" s="28">
        <v>9130</v>
      </c>
      <c r="D201" s="28">
        <v>18606</v>
      </c>
      <c r="E201" s="29">
        <v>0</v>
      </c>
      <c r="H201" s="13" t="s">
        <v>4</v>
      </c>
      <c r="I201" s="75">
        <f t="shared" si="23"/>
        <v>0.32917507931929624</v>
      </c>
      <c r="J201" s="75">
        <f t="shared" si="22"/>
        <v>0.67082492068070376</v>
      </c>
      <c r="K201" s="76">
        <f t="shared" si="22"/>
        <v>0</v>
      </c>
      <c r="T201" s="13" t="s">
        <v>547</v>
      </c>
      <c r="U201" s="141">
        <v>13.277668268698367</v>
      </c>
      <c r="V201" s="141">
        <v>86.722331731301622</v>
      </c>
      <c r="W201" s="141"/>
      <c r="AL201">
        <v>5</v>
      </c>
      <c r="AM201" s="13" t="s">
        <v>21</v>
      </c>
      <c r="AN201" s="75">
        <v>0.84104225119656706</v>
      </c>
      <c r="AO201" t="str">
        <f t="shared" si="24"/>
        <v>5 Sofia</v>
      </c>
    </row>
    <row r="202" spans="1:42" ht="15.75" thickBot="1" x14ac:dyDescent="0.3">
      <c r="A202" s="13" t="s">
        <v>5</v>
      </c>
      <c r="B202" s="28">
        <v>34241</v>
      </c>
      <c r="C202" s="28">
        <v>13197</v>
      </c>
      <c r="D202" s="28">
        <v>20444</v>
      </c>
      <c r="E202" s="29">
        <v>600</v>
      </c>
      <c r="H202" s="13" t="s">
        <v>5</v>
      </c>
      <c r="I202" s="75">
        <f t="shared" si="23"/>
        <v>0.38541514558570134</v>
      </c>
      <c r="J202" s="75">
        <f t="shared" si="22"/>
        <v>0.5970620016938758</v>
      </c>
      <c r="K202" s="76">
        <f t="shared" si="22"/>
        <v>1.7522852720422886E-2</v>
      </c>
      <c r="T202" s="66" t="s">
        <v>542</v>
      </c>
      <c r="U202" s="141">
        <v>24.846571979659828</v>
      </c>
      <c r="V202" s="141">
        <v>75.153428020340172</v>
      </c>
      <c r="W202" s="141"/>
      <c r="AL202">
        <v>6</v>
      </c>
      <c r="AM202" s="13" t="s">
        <v>2</v>
      </c>
      <c r="AN202" s="75">
        <v>0.80043689904879856</v>
      </c>
      <c r="AO202" t="str">
        <f t="shared" si="24"/>
        <v>6 Budapest</v>
      </c>
    </row>
    <row r="203" spans="1:42" x14ac:dyDescent="0.25">
      <c r="A203" s="13" t="s">
        <v>6</v>
      </c>
      <c r="B203" s="28">
        <v>55459</v>
      </c>
      <c r="C203" s="28">
        <v>17504</v>
      </c>
      <c r="D203" s="28">
        <v>37955</v>
      </c>
      <c r="E203" s="29">
        <v>0</v>
      </c>
      <c r="H203" s="13" t="s">
        <v>6</v>
      </c>
      <c r="I203" s="75">
        <f t="shared" si="23"/>
        <v>0.31562054851331617</v>
      </c>
      <c r="J203" s="75">
        <f t="shared" si="22"/>
        <v>0.68437945148668389</v>
      </c>
      <c r="K203" s="76">
        <f t="shared" si="22"/>
        <v>0</v>
      </c>
      <c r="T203" s="13" t="s">
        <v>541</v>
      </c>
      <c r="U203" s="141">
        <v>24.201136765385765</v>
      </c>
      <c r="V203" s="141">
        <v>75.798863234614231</v>
      </c>
      <c r="W203" s="141"/>
      <c r="AL203">
        <v>7</v>
      </c>
      <c r="AM203" s="13" t="s">
        <v>3</v>
      </c>
      <c r="AN203" s="75">
        <v>0.76498783275569648</v>
      </c>
      <c r="AO203" t="str">
        <f t="shared" si="24"/>
        <v>7 Rome</v>
      </c>
    </row>
    <row r="204" spans="1:42" x14ac:dyDescent="0.25">
      <c r="A204" s="13" t="s">
        <v>7</v>
      </c>
      <c r="B204" s="28">
        <v>53920</v>
      </c>
      <c r="C204" s="28">
        <v>31221</v>
      </c>
      <c r="D204" s="28">
        <v>22699</v>
      </c>
      <c r="E204" s="29">
        <v>0</v>
      </c>
      <c r="H204" s="13" t="s">
        <v>7</v>
      </c>
      <c r="I204" s="75">
        <f t="shared" si="23"/>
        <v>0.57902448071216617</v>
      </c>
      <c r="J204" s="75">
        <f t="shared" si="22"/>
        <v>0.42097551928783383</v>
      </c>
      <c r="K204" s="76">
        <f t="shared" si="22"/>
        <v>0</v>
      </c>
      <c r="T204" s="13" t="s">
        <v>553</v>
      </c>
      <c r="U204" s="141">
        <v>32.91750793192962</v>
      </c>
      <c r="V204" s="141">
        <v>67.08249206807038</v>
      </c>
      <c r="W204" s="141"/>
      <c r="AL204">
        <v>8</v>
      </c>
      <c r="AM204" s="13" t="s">
        <v>10</v>
      </c>
      <c r="AN204" s="75">
        <v>0.75798863234614233</v>
      </c>
      <c r="AO204" t="str">
        <f t="shared" si="24"/>
        <v>8 Stockholm</v>
      </c>
    </row>
    <row r="205" spans="1:42" x14ac:dyDescent="0.25">
      <c r="A205" s="13" t="s">
        <v>8</v>
      </c>
      <c r="B205" s="28">
        <v>45151</v>
      </c>
      <c r="C205" s="28">
        <v>5995</v>
      </c>
      <c r="D205" s="28">
        <v>39156</v>
      </c>
      <c r="E205" s="29">
        <v>0</v>
      </c>
      <c r="H205" s="13" t="s">
        <v>8</v>
      </c>
      <c r="I205" s="75">
        <f t="shared" si="23"/>
        <v>0.13277668268698367</v>
      </c>
      <c r="J205" s="75">
        <f t="shared" si="22"/>
        <v>0.86722331731301627</v>
      </c>
      <c r="K205" s="76">
        <f t="shared" si="22"/>
        <v>0</v>
      </c>
      <c r="T205" s="13" t="s">
        <v>550</v>
      </c>
      <c r="U205" s="141">
        <v>19.956310095120148</v>
      </c>
      <c r="V205" s="141">
        <v>80.043689904879855</v>
      </c>
      <c r="W205" s="141"/>
      <c r="AL205">
        <v>9</v>
      </c>
      <c r="AM205" s="13" t="s">
        <v>18</v>
      </c>
      <c r="AN205" s="75">
        <v>0.75153428020340174</v>
      </c>
      <c r="AO205" t="str">
        <f t="shared" si="24"/>
        <v>9 Goteborg</v>
      </c>
    </row>
    <row r="206" spans="1:42" x14ac:dyDescent="0.25">
      <c r="A206" s="13" t="s">
        <v>9</v>
      </c>
      <c r="B206" s="28">
        <v>46088</v>
      </c>
      <c r="C206" s="28">
        <v>6515</v>
      </c>
      <c r="D206" s="28">
        <v>39573</v>
      </c>
      <c r="E206" s="29">
        <v>0</v>
      </c>
      <c r="H206" s="13" t="s">
        <v>9</v>
      </c>
      <c r="I206" s="75">
        <f t="shared" si="23"/>
        <v>0.14136000694323902</v>
      </c>
      <c r="J206" s="75">
        <f t="shared" si="22"/>
        <v>0.85863999305676098</v>
      </c>
      <c r="K206" s="76">
        <f t="shared" si="22"/>
        <v>0</v>
      </c>
      <c r="T206" s="13" t="s">
        <v>544</v>
      </c>
      <c r="U206" s="141">
        <v>33.563925185754542</v>
      </c>
      <c r="V206" s="141">
        <v>66.436074814245444</v>
      </c>
      <c r="W206" s="141"/>
      <c r="AL206">
        <v>10</v>
      </c>
      <c r="AM206" s="13" t="s">
        <v>19</v>
      </c>
      <c r="AN206" s="75">
        <v>0.68882602545968885</v>
      </c>
      <c r="AO206" t="str">
        <f t="shared" si="24"/>
        <v>10 Antwerp</v>
      </c>
    </row>
    <row r="207" spans="1:42" x14ac:dyDescent="0.25">
      <c r="A207" s="13" t="s">
        <v>10</v>
      </c>
      <c r="B207" s="28">
        <v>36771</v>
      </c>
      <c r="C207" s="28">
        <v>8899</v>
      </c>
      <c r="D207" s="28">
        <v>27872</v>
      </c>
      <c r="E207" s="29">
        <v>0</v>
      </c>
      <c r="H207" s="13" t="s">
        <v>10</v>
      </c>
      <c r="I207" s="75">
        <f t="shared" si="23"/>
        <v>0.24201136765385767</v>
      </c>
      <c r="J207" s="75">
        <f t="shared" si="22"/>
        <v>0.75798863234614233</v>
      </c>
      <c r="K207" s="76">
        <f t="shared" si="22"/>
        <v>0</v>
      </c>
      <c r="T207" s="13" t="s">
        <v>545</v>
      </c>
      <c r="U207" s="141">
        <v>41.399429147078578</v>
      </c>
      <c r="V207" s="141">
        <v>56.501846877098728</v>
      </c>
      <c r="W207" s="140">
        <v>2.0987239758226996</v>
      </c>
      <c r="AL207">
        <v>11</v>
      </c>
      <c r="AM207" s="13" t="s">
        <v>6</v>
      </c>
      <c r="AN207" s="75">
        <v>0.68437945148668389</v>
      </c>
      <c r="AO207" t="str">
        <f t="shared" si="24"/>
        <v>11 Madrid</v>
      </c>
    </row>
    <row r="208" spans="1:42" x14ac:dyDescent="0.25">
      <c r="A208" s="13" t="s">
        <v>11</v>
      </c>
      <c r="B208" s="28">
        <v>59696.857960000001</v>
      </c>
      <c r="C208" s="28">
        <v>33351.962160000003</v>
      </c>
      <c r="D208" s="28">
        <v>25717.253199999996</v>
      </c>
      <c r="E208" s="29">
        <v>627.64260000000002</v>
      </c>
      <c r="H208" s="13" t="s">
        <v>11</v>
      </c>
      <c r="I208" s="75">
        <f t="shared" si="23"/>
        <v>0.55868873672292019</v>
      </c>
      <c r="J208" s="75">
        <f t="shared" si="22"/>
        <v>0.43079743354720429</v>
      </c>
      <c r="K208" s="76">
        <f t="shared" si="22"/>
        <v>1.0513829729875452E-2</v>
      </c>
      <c r="T208" s="13" t="s">
        <v>512</v>
      </c>
      <c r="U208" s="141">
        <v>38.541514558570135</v>
      </c>
      <c r="V208" s="141">
        <v>59.706200169387579</v>
      </c>
      <c r="W208" s="140">
        <v>1.7522852720422886</v>
      </c>
      <c r="AL208">
        <v>12</v>
      </c>
      <c r="AM208" s="13" t="s">
        <v>4</v>
      </c>
      <c r="AN208" s="75">
        <v>0.67082492068070376</v>
      </c>
      <c r="AO208" t="str">
        <f t="shared" si="24"/>
        <v>12 Hamburg</v>
      </c>
    </row>
    <row r="209" spans="1:41" x14ac:dyDescent="0.25">
      <c r="A209" s="13" t="s">
        <v>12</v>
      </c>
      <c r="B209" s="28">
        <v>52846</v>
      </c>
      <c r="C209" s="28">
        <v>8295</v>
      </c>
      <c r="D209" s="28">
        <v>44551</v>
      </c>
      <c r="E209" s="29">
        <v>0</v>
      </c>
      <c r="H209" s="13" t="s">
        <v>12</v>
      </c>
      <c r="I209" s="75">
        <f t="shared" si="23"/>
        <v>0.15696552246149187</v>
      </c>
      <c r="J209" s="75">
        <f t="shared" si="22"/>
        <v>0.84303447753850813</v>
      </c>
      <c r="K209" s="76">
        <f t="shared" si="22"/>
        <v>0</v>
      </c>
      <c r="T209" s="13" t="s">
        <v>552</v>
      </c>
      <c r="U209" s="141">
        <v>31.117397454031114</v>
      </c>
      <c r="V209" s="141">
        <v>68.882602545968879</v>
      </c>
      <c r="W209" s="141"/>
      <c r="AL209">
        <v>13</v>
      </c>
      <c r="AM209" s="13" t="s">
        <v>20</v>
      </c>
      <c r="AN209" s="75">
        <v>0.66775163159905015</v>
      </c>
      <c r="AO209" t="str">
        <f t="shared" si="24"/>
        <v>13 Milan</v>
      </c>
    </row>
    <row r="210" spans="1:41" x14ac:dyDescent="0.25">
      <c r="A210" s="13" t="s">
        <v>21</v>
      </c>
      <c r="B210" s="28">
        <v>48472</v>
      </c>
      <c r="C210" s="28">
        <v>7705</v>
      </c>
      <c r="D210" s="28">
        <v>40767</v>
      </c>
      <c r="E210" s="29">
        <v>0</v>
      </c>
      <c r="H210" s="13" t="s">
        <v>21</v>
      </c>
      <c r="I210" s="75">
        <f t="shared" si="23"/>
        <v>0.15895774880343291</v>
      </c>
      <c r="J210" s="75">
        <f t="shared" si="22"/>
        <v>0.84104225119656706</v>
      </c>
      <c r="K210" s="76">
        <f t="shared" si="22"/>
        <v>0</v>
      </c>
      <c r="T210" s="13" t="s">
        <v>543</v>
      </c>
      <c r="U210" s="141">
        <v>31.562054851331617</v>
      </c>
      <c r="V210" s="141">
        <v>68.437945148668391</v>
      </c>
      <c r="W210" s="141"/>
      <c r="AL210">
        <v>14</v>
      </c>
      <c r="AM210" s="13" t="s">
        <v>15</v>
      </c>
      <c r="AN210" s="75">
        <v>0.66436074814245449</v>
      </c>
      <c r="AO210" t="str">
        <f t="shared" si="24"/>
        <v>14 Amsterdam</v>
      </c>
    </row>
    <row r="211" spans="1:41" x14ac:dyDescent="0.25">
      <c r="A211" s="13" t="s">
        <v>13</v>
      </c>
      <c r="B211" s="28">
        <v>63199</v>
      </c>
      <c r="C211" s="28">
        <v>28327</v>
      </c>
      <c r="D211" s="28">
        <v>34872</v>
      </c>
      <c r="E211" s="29">
        <v>0</v>
      </c>
      <c r="H211" s="13" t="s">
        <v>13</v>
      </c>
      <c r="I211" s="75">
        <f t="shared" si="23"/>
        <v>0.44821911739109799</v>
      </c>
      <c r="J211" s="75">
        <f t="shared" si="22"/>
        <v>0.55178088260890201</v>
      </c>
      <c r="K211" s="76">
        <f t="shared" si="22"/>
        <v>0</v>
      </c>
      <c r="T211" s="13" t="s">
        <v>555</v>
      </c>
      <c r="U211" s="141">
        <v>44.544241080518546</v>
      </c>
      <c r="V211" s="141">
        <v>55.365263229338701</v>
      </c>
      <c r="W211" s="141"/>
      <c r="AL211">
        <v>15</v>
      </c>
      <c r="AM211" s="13" t="s">
        <v>5</v>
      </c>
      <c r="AN211" s="75">
        <v>0.5970620016938758</v>
      </c>
      <c r="AO211" t="str">
        <f t="shared" si="24"/>
        <v>15 Berlin</v>
      </c>
    </row>
    <row r="212" spans="1:41" x14ac:dyDescent="0.25">
      <c r="A212" s="13" t="s">
        <v>14</v>
      </c>
      <c r="B212" s="28">
        <v>40408</v>
      </c>
      <c r="C212" s="28">
        <v>2581</v>
      </c>
      <c r="D212" s="28">
        <v>37827</v>
      </c>
      <c r="E212" s="29">
        <v>0</v>
      </c>
      <c r="H212" s="13" t="s">
        <v>14</v>
      </c>
      <c r="I212" s="75">
        <f t="shared" si="23"/>
        <v>6.3873490397941005E-2</v>
      </c>
      <c r="J212" s="75">
        <f t="shared" si="22"/>
        <v>0.93612650960205901</v>
      </c>
      <c r="K212" s="76">
        <f t="shared" si="22"/>
        <v>0</v>
      </c>
      <c r="T212" s="13" t="s">
        <v>556</v>
      </c>
      <c r="U212" s="141">
        <v>55.868873672292018</v>
      </c>
      <c r="V212" s="141">
        <v>43.079743354720428</v>
      </c>
      <c r="W212" s="140">
        <v>1.0513829729875452</v>
      </c>
      <c r="AL212">
        <v>16</v>
      </c>
      <c r="AM212" s="13" t="s">
        <v>1</v>
      </c>
      <c r="AN212" s="75">
        <v>0.56501846877098727</v>
      </c>
      <c r="AO212" t="str">
        <f t="shared" si="24"/>
        <v>16 Rotterdam</v>
      </c>
    </row>
    <row r="213" spans="1:41" x14ac:dyDescent="0.25">
      <c r="A213" s="13" t="s">
        <v>15</v>
      </c>
      <c r="B213" s="28">
        <v>27321</v>
      </c>
      <c r="C213" s="28">
        <v>9170</v>
      </c>
      <c r="D213" s="28">
        <v>18151</v>
      </c>
      <c r="E213" s="29">
        <v>0</v>
      </c>
      <c r="H213" s="13" t="s">
        <v>15</v>
      </c>
      <c r="I213" s="75">
        <f t="shared" si="23"/>
        <v>0.33563925185754545</v>
      </c>
      <c r="J213" s="75">
        <f t="shared" si="22"/>
        <v>0.66436074814245449</v>
      </c>
      <c r="K213" s="76">
        <f t="shared" si="22"/>
        <v>0</v>
      </c>
      <c r="T213" s="13" t="s">
        <v>551</v>
      </c>
      <c r="U213" s="141">
        <v>23.50121672443035</v>
      </c>
      <c r="V213" s="141">
        <v>76.49878327556965</v>
      </c>
      <c r="W213" s="141"/>
      <c r="AL213">
        <v>17</v>
      </c>
      <c r="AM213" s="13" t="s">
        <v>17</v>
      </c>
      <c r="AN213" s="75">
        <v>0.55365263229338701</v>
      </c>
      <c r="AO213" t="str">
        <f t="shared" si="24"/>
        <v>17 Munich</v>
      </c>
    </row>
    <row r="214" spans="1:41" x14ac:dyDescent="0.25">
      <c r="A214" s="13" t="s">
        <v>16</v>
      </c>
      <c r="B214" s="28">
        <v>32561</v>
      </c>
      <c r="C214" s="28">
        <v>18566</v>
      </c>
      <c r="D214" s="28">
        <v>13995</v>
      </c>
      <c r="E214" s="29">
        <v>0</v>
      </c>
      <c r="H214" s="13" t="s">
        <v>16</v>
      </c>
      <c r="I214" s="75">
        <f t="shared" si="23"/>
        <v>0.57019133319001258</v>
      </c>
      <c r="J214" s="75">
        <f t="shared" si="22"/>
        <v>0.42980866680998742</v>
      </c>
      <c r="K214" s="76">
        <f t="shared" si="22"/>
        <v>0</v>
      </c>
      <c r="T214" s="13" t="s">
        <v>482</v>
      </c>
      <c r="U214" s="141">
        <v>44.821911739109801</v>
      </c>
      <c r="V214" s="141">
        <v>55.178088260890199</v>
      </c>
      <c r="W214" s="141"/>
      <c r="AL214">
        <v>18</v>
      </c>
      <c r="AM214" s="13" t="s">
        <v>13</v>
      </c>
      <c r="AN214" s="75">
        <v>0.55178088260890201</v>
      </c>
      <c r="AO214" t="str">
        <f t="shared" si="24"/>
        <v>18 Paris</v>
      </c>
    </row>
    <row r="215" spans="1:41" x14ac:dyDescent="0.25">
      <c r="A215" s="13" t="s">
        <v>17</v>
      </c>
      <c r="B215" s="28">
        <v>44201</v>
      </c>
      <c r="C215" s="28">
        <v>19689</v>
      </c>
      <c r="D215" s="28">
        <v>24472</v>
      </c>
      <c r="E215" s="29">
        <v>40</v>
      </c>
      <c r="H215" s="13" t="s">
        <v>17</v>
      </c>
      <c r="I215" s="75">
        <f t="shared" si="23"/>
        <v>0.44544241080518543</v>
      </c>
      <c r="J215" s="75">
        <f t="shared" si="22"/>
        <v>0.55365263229338701</v>
      </c>
      <c r="K215" s="76">
        <f t="shared" si="22"/>
        <v>9.0495690142756947E-4</v>
      </c>
      <c r="T215" s="13" t="s">
        <v>554</v>
      </c>
      <c r="U215" s="141">
        <v>33.224836840094987</v>
      </c>
      <c r="V215" s="141">
        <v>66.77516315990502</v>
      </c>
      <c r="W215" s="141"/>
      <c r="AL215">
        <v>19</v>
      </c>
      <c r="AM215" s="13" t="s">
        <v>11</v>
      </c>
      <c r="AN215" s="75">
        <v>0.43079743354720429</v>
      </c>
      <c r="AO215" t="str">
        <f t="shared" si="24"/>
        <v>19 London</v>
      </c>
    </row>
    <row r="216" spans="1:41" x14ac:dyDescent="0.25">
      <c r="A216" s="13" t="s">
        <v>18</v>
      </c>
      <c r="B216" s="28">
        <v>5703</v>
      </c>
      <c r="C216" s="28">
        <v>1417</v>
      </c>
      <c r="D216" s="28">
        <v>4286</v>
      </c>
      <c r="E216" s="29">
        <v>0</v>
      </c>
      <c r="H216" s="13" t="s">
        <v>18</v>
      </c>
      <c r="I216" s="75">
        <f t="shared" si="23"/>
        <v>0.24846571979659829</v>
      </c>
      <c r="J216" s="75">
        <f t="shared" si="22"/>
        <v>0.75153428020340174</v>
      </c>
      <c r="K216" s="76">
        <f t="shared" si="22"/>
        <v>0</v>
      </c>
      <c r="T216" s="13" t="s">
        <v>546</v>
      </c>
      <c r="U216" s="141">
        <v>57.902448071216618</v>
      </c>
      <c r="V216" s="141">
        <v>42.097551928783382</v>
      </c>
      <c r="W216" s="141"/>
      <c r="AL216">
        <v>20</v>
      </c>
      <c r="AM216" s="13" t="s">
        <v>16</v>
      </c>
      <c r="AN216" s="75">
        <v>0.42980866680998742</v>
      </c>
      <c r="AO216" t="str">
        <f t="shared" si="24"/>
        <v>20 Bremen</v>
      </c>
    </row>
    <row r="217" spans="1:41" ht="15.75" thickBot="1" x14ac:dyDescent="0.3">
      <c r="A217" s="13" t="s">
        <v>19</v>
      </c>
      <c r="B217" s="28">
        <v>3535</v>
      </c>
      <c r="C217" s="28">
        <v>1100</v>
      </c>
      <c r="D217" s="28">
        <v>2435</v>
      </c>
      <c r="E217" s="29">
        <v>0</v>
      </c>
      <c r="H217" s="13" t="s">
        <v>19</v>
      </c>
      <c r="I217" s="75">
        <f t="shared" si="23"/>
        <v>0.31117397454031115</v>
      </c>
      <c r="J217" s="75">
        <f t="shared" si="22"/>
        <v>0.68882602545968885</v>
      </c>
      <c r="K217" s="76">
        <f t="shared" si="22"/>
        <v>0</v>
      </c>
      <c r="T217" s="13" t="s">
        <v>557</v>
      </c>
      <c r="U217" s="141">
        <v>57.019133319001256</v>
      </c>
      <c r="V217" s="141">
        <v>42.980866680998744</v>
      </c>
      <c r="W217" s="141"/>
      <c r="Y217" t="s">
        <v>546</v>
      </c>
      <c r="AL217">
        <v>21</v>
      </c>
      <c r="AM217" s="66" t="s">
        <v>7</v>
      </c>
      <c r="AN217" s="77">
        <v>0.42097551928783383</v>
      </c>
      <c r="AO217" t="str">
        <f t="shared" si="24"/>
        <v>21 Barcelona</v>
      </c>
    </row>
    <row r="218" spans="1:41" ht="15.75" thickBot="1" x14ac:dyDescent="0.3">
      <c r="A218" s="15" t="s">
        <v>51</v>
      </c>
      <c r="B218" s="41">
        <f>SUM(B197:B217)</f>
        <v>887291.85796000005</v>
      </c>
      <c r="C218" s="41">
        <f>SUM(C197:C217)</f>
        <v>280069.96216</v>
      </c>
      <c r="D218" s="41">
        <f>SUM(D197:D217)</f>
        <v>605454.25319999992</v>
      </c>
      <c r="E218" s="42">
        <f>SUM(E197:E217)</f>
        <v>1767.6426000000001</v>
      </c>
      <c r="H218" s="66" t="s">
        <v>122</v>
      </c>
      <c r="I218" s="77">
        <f t="shared" si="23"/>
        <v>0.31564581557630589</v>
      </c>
      <c r="J218" s="77">
        <f t="shared" si="22"/>
        <v>0.68236200723403273</v>
      </c>
      <c r="K218" s="78">
        <f t="shared" si="22"/>
        <v>1.9921771896611803E-3</v>
      </c>
      <c r="T218" s="135" t="s">
        <v>124</v>
      </c>
      <c r="U218" s="141">
        <v>31.564581557630589</v>
      </c>
      <c r="V218" s="141">
        <v>68.236200723403272</v>
      </c>
      <c r="W218" s="141"/>
    </row>
    <row r="220" spans="1:41" ht="15.75" thickBot="1" x14ac:dyDescent="0.3"/>
    <row r="221" spans="1:41" x14ac:dyDescent="0.25">
      <c r="A221" s="299" t="s">
        <v>58</v>
      </c>
      <c r="B221" s="300"/>
      <c r="C221" s="300"/>
      <c r="D221" s="300"/>
      <c r="E221" s="300"/>
      <c r="F221" s="301"/>
    </row>
    <row r="222" spans="1:41" ht="25.5" x14ac:dyDescent="0.25">
      <c r="A222" s="83"/>
      <c r="B222" s="17" t="s">
        <v>22</v>
      </c>
      <c r="C222" s="10" t="s">
        <v>23</v>
      </c>
      <c r="D222" s="10" t="s">
        <v>24</v>
      </c>
      <c r="E222" s="10" t="s">
        <v>25</v>
      </c>
      <c r="F222" s="14" t="s">
        <v>26</v>
      </c>
    </row>
    <row r="223" spans="1:41" ht="25.5" x14ac:dyDescent="0.25">
      <c r="A223" s="13" t="s">
        <v>1</v>
      </c>
      <c r="B223" s="60">
        <v>55.663551401869157</v>
      </c>
      <c r="C223" s="60">
        <v>5.6270776903284396</v>
      </c>
      <c r="D223" s="60">
        <v>0.10109088530307976</v>
      </c>
      <c r="E223" s="105">
        <v>7.1454838575451138E-2</v>
      </c>
      <c r="F223" s="108">
        <v>1.2836916936825506E-3</v>
      </c>
      <c r="H223" s="50"/>
      <c r="N223" s="83"/>
      <c r="O223" s="17" t="s">
        <v>22</v>
      </c>
      <c r="P223" s="10" t="s">
        <v>23</v>
      </c>
      <c r="Q223" s="10" t="s">
        <v>24</v>
      </c>
      <c r="R223" s="10" t="s">
        <v>25</v>
      </c>
      <c r="S223" s="14" t="s">
        <v>26</v>
      </c>
    </row>
    <row r="224" spans="1:41" x14ac:dyDescent="0.25">
      <c r="A224" s="13" t="s">
        <v>2</v>
      </c>
      <c r="B224" s="60">
        <v>78.883310719131615</v>
      </c>
      <c r="C224" s="60">
        <v>7.9511352147180139</v>
      </c>
      <c r="D224" s="60">
        <v>0.10079616514865192</v>
      </c>
      <c r="E224" s="105">
        <v>6.4633682666013242E-2</v>
      </c>
      <c r="F224" s="108">
        <v>8.1935813896230906E-4</v>
      </c>
      <c r="H224" s="50"/>
      <c r="N224" s="13" t="s">
        <v>1</v>
      </c>
      <c r="O224" s="60">
        <v>55.663551401869157</v>
      </c>
      <c r="P224" s="60">
        <v>5.6270776903284396</v>
      </c>
      <c r="Q224" s="60">
        <v>0.10109088530307976</v>
      </c>
      <c r="R224" s="105">
        <v>7.1454838575451138E-2</v>
      </c>
      <c r="S224" s="108">
        <v>1.2836916936825506E-3</v>
      </c>
    </row>
    <row r="225" spans="1:19" x14ac:dyDescent="0.25">
      <c r="A225" s="13" t="s">
        <v>20</v>
      </c>
      <c r="B225" s="60">
        <v>85.414184397163126</v>
      </c>
      <c r="C225" s="60">
        <v>6.8332365973461417</v>
      </c>
      <c r="D225" s="60">
        <v>8.0001192373067895E-2</v>
      </c>
      <c r="E225" s="105">
        <v>5.457867296376033E-2</v>
      </c>
      <c r="F225" s="108">
        <v>6.3898839928012074E-4</v>
      </c>
      <c r="H225" s="50"/>
      <c r="N225" s="13" t="s">
        <v>2</v>
      </c>
      <c r="O225" s="60">
        <v>78.883310719131615</v>
      </c>
      <c r="P225" s="60">
        <v>7.9511352147180139</v>
      </c>
      <c r="Q225" s="60">
        <v>0.10079616514865192</v>
      </c>
      <c r="R225" s="105">
        <v>6.4633682666013242E-2</v>
      </c>
      <c r="S225" s="108">
        <v>8.1935813896230906E-4</v>
      </c>
    </row>
    <row r="226" spans="1:19" x14ac:dyDescent="0.25">
      <c r="A226" s="13" t="s">
        <v>3</v>
      </c>
      <c r="B226" s="105">
        <v>95.231741573033702</v>
      </c>
      <c r="C226" s="105">
        <v>6.3169565630501774</v>
      </c>
      <c r="D226" s="60">
        <v>6.633246918209168E-2</v>
      </c>
      <c r="E226" s="105">
        <v>4.7548092815639403E-2</v>
      </c>
      <c r="F226" s="108">
        <v>4.9928828382472172E-4</v>
      </c>
      <c r="H226" s="50"/>
      <c r="N226" s="13" t="s">
        <v>20</v>
      </c>
      <c r="O226" s="60">
        <v>85.414184397163126</v>
      </c>
      <c r="P226" s="60">
        <v>6.8332365973461417</v>
      </c>
      <c r="Q226" s="60">
        <v>8.0001192373067895E-2</v>
      </c>
      <c r="R226" s="105">
        <v>5.457867296376033E-2</v>
      </c>
      <c r="S226" s="108">
        <v>6.3898839928012074E-4</v>
      </c>
    </row>
    <row r="227" spans="1:19" x14ac:dyDescent="0.25">
      <c r="A227" s="13" t="s">
        <v>4</v>
      </c>
      <c r="B227" s="105">
        <v>69.513784461152881</v>
      </c>
      <c r="C227" s="105">
        <v>5.3930818352279939</v>
      </c>
      <c r="D227" s="60">
        <v>7.7582912181135333E-2</v>
      </c>
      <c r="E227" s="105">
        <v>6.3470390075506103E-2</v>
      </c>
      <c r="F227" s="108">
        <v>9.1306192818455922E-4</v>
      </c>
      <c r="H227" s="51"/>
      <c r="N227" s="13" t="s">
        <v>3</v>
      </c>
      <c r="O227" s="105">
        <v>95.231741573033702</v>
      </c>
      <c r="P227" s="105">
        <v>6.3169565630501774</v>
      </c>
      <c r="Q227" s="60">
        <v>6.633246918209168E-2</v>
      </c>
      <c r="R227" s="105">
        <v>4.7548092815639403E-2</v>
      </c>
      <c r="S227" s="108">
        <v>4.9928828382472172E-4</v>
      </c>
    </row>
    <row r="228" spans="1:19" x14ac:dyDescent="0.25">
      <c r="A228" s="13" t="s">
        <v>5</v>
      </c>
      <c r="B228" s="105">
        <v>73.321199143468945</v>
      </c>
      <c r="C228" s="105">
        <v>5.5973745830861175</v>
      </c>
      <c r="D228" s="60">
        <v>7.6340466992821973E-2</v>
      </c>
      <c r="E228" s="105">
        <v>5.9288057700106818E-2</v>
      </c>
      <c r="F228" s="108">
        <v>8.0860731129201498E-4</v>
      </c>
      <c r="N228" s="13" t="s">
        <v>4</v>
      </c>
      <c r="O228" s="105">
        <v>69.513784461152881</v>
      </c>
      <c r="P228" s="105">
        <v>5.3930818352279939</v>
      </c>
      <c r="Q228" s="60">
        <v>7.7582912181135333E-2</v>
      </c>
      <c r="R228" s="105">
        <v>6.3470390075506103E-2</v>
      </c>
      <c r="S228" s="108">
        <v>9.1306192818455922E-4</v>
      </c>
    </row>
    <row r="229" spans="1:19" x14ac:dyDescent="0.25">
      <c r="A229" s="13" t="s">
        <v>6</v>
      </c>
      <c r="B229" s="105">
        <v>71.010243277848915</v>
      </c>
      <c r="C229" s="105">
        <v>6.4160565488096735</v>
      </c>
      <c r="D229" s="60">
        <v>9.0353958142417909E-2</v>
      </c>
      <c r="E229" s="105">
        <v>5.3399628684608423E-2</v>
      </c>
      <c r="F229" s="108">
        <v>7.5199895423067812E-4</v>
      </c>
      <c r="N229" s="13" t="s">
        <v>5</v>
      </c>
      <c r="O229" s="105">
        <v>73.321199143468945</v>
      </c>
      <c r="P229" s="105">
        <v>5.5973745830861175</v>
      </c>
      <c r="Q229" s="60">
        <v>7.6340466992821973E-2</v>
      </c>
      <c r="R229" s="105">
        <v>5.9288057700106818E-2</v>
      </c>
      <c r="S229" s="108">
        <v>8.0860731129201498E-4</v>
      </c>
    </row>
    <row r="230" spans="1:19" x14ac:dyDescent="0.25">
      <c r="A230" s="13" t="s">
        <v>7</v>
      </c>
      <c r="B230" s="105">
        <v>75.730337078651687</v>
      </c>
      <c r="C230" s="105">
        <v>6.7614584878952613</v>
      </c>
      <c r="D230" s="60">
        <v>8.9283353920278669E-2</v>
      </c>
      <c r="E230" s="105">
        <v>5.7071792843043027E-2</v>
      </c>
      <c r="F230" s="108">
        <v>7.5361862952979663E-4</v>
      </c>
      <c r="N230" s="13" t="s">
        <v>6</v>
      </c>
      <c r="O230" s="105">
        <v>71.010243277848915</v>
      </c>
      <c r="P230" s="105">
        <v>6.4160565488096735</v>
      </c>
      <c r="Q230" s="60">
        <v>9.0353958142417909E-2</v>
      </c>
      <c r="R230" s="105">
        <v>5.3399628684608423E-2</v>
      </c>
      <c r="S230" s="108">
        <v>7.5199895423067812E-4</v>
      </c>
    </row>
    <row r="231" spans="1:19" x14ac:dyDescent="0.25">
      <c r="A231" s="13" t="s">
        <v>8</v>
      </c>
      <c r="B231" s="105">
        <v>59.175622542595022</v>
      </c>
      <c r="C231" s="105">
        <v>5.3998040786805355</v>
      </c>
      <c r="D231" s="60">
        <v>9.1250481983416717E-2</v>
      </c>
      <c r="E231" s="105">
        <v>4.9808147243347679E-2</v>
      </c>
      <c r="F231" s="108">
        <v>8.4170043513264999E-4</v>
      </c>
      <c r="N231" s="13" t="s">
        <v>7</v>
      </c>
      <c r="O231" s="105">
        <v>75.730337078651687</v>
      </c>
      <c r="P231" s="105">
        <v>6.7614584878952613</v>
      </c>
      <c r="Q231" s="60">
        <v>8.9283353920278669E-2</v>
      </c>
      <c r="R231" s="105">
        <v>5.7071792843043027E-2</v>
      </c>
      <c r="S231" s="108">
        <v>7.5361862952979663E-4</v>
      </c>
    </row>
    <row r="232" spans="1:19" x14ac:dyDescent="0.25">
      <c r="A232" s="13" t="s">
        <v>9</v>
      </c>
      <c r="B232" s="105">
        <v>65.004231311706633</v>
      </c>
      <c r="C232" s="105">
        <v>5.1610195416560334</v>
      </c>
      <c r="D232" s="60">
        <v>7.939513224774622E-2</v>
      </c>
      <c r="E232" s="105">
        <v>4.7119171295755671E-2</v>
      </c>
      <c r="F232" s="108">
        <v>7.2486314113632112E-4</v>
      </c>
      <c r="N232" s="13" t="s">
        <v>8</v>
      </c>
      <c r="O232" s="105">
        <v>59.175622542595022</v>
      </c>
      <c r="P232" s="105">
        <v>5.3998040786805355</v>
      </c>
      <c r="Q232" s="60">
        <v>9.1250481983416717E-2</v>
      </c>
      <c r="R232" s="105">
        <v>4.9808147243347679E-2</v>
      </c>
      <c r="S232" s="108">
        <v>8.4170043513264999E-4</v>
      </c>
    </row>
    <row r="233" spans="1:19" x14ac:dyDescent="0.25">
      <c r="A233" s="13" t="s">
        <v>10</v>
      </c>
      <c r="B233" s="105">
        <v>61.5929648241206</v>
      </c>
      <c r="C233" s="105">
        <v>5.984864625139136</v>
      </c>
      <c r="D233" s="60">
        <v>9.7167990568873958E-2</v>
      </c>
      <c r="E233" s="105">
        <v>6.1172704611525561E-2</v>
      </c>
      <c r="F233" s="108">
        <v>9.9317681469312125E-4</v>
      </c>
      <c r="N233" s="13" t="s">
        <v>9</v>
      </c>
      <c r="O233" s="105">
        <v>65.004231311706633</v>
      </c>
      <c r="P233" s="105">
        <v>5.1610195416560334</v>
      </c>
      <c r="Q233" s="60">
        <v>7.939513224774622E-2</v>
      </c>
      <c r="R233" s="105">
        <v>4.7119171295755671E-2</v>
      </c>
      <c r="S233" s="108">
        <v>7.2486314113632112E-4</v>
      </c>
    </row>
    <row r="234" spans="1:19" x14ac:dyDescent="0.25">
      <c r="A234" s="13" t="s">
        <v>11</v>
      </c>
      <c r="B234" s="105">
        <v>83.961825541490853</v>
      </c>
      <c r="C234" s="105">
        <v>7.9444076379386726</v>
      </c>
      <c r="D234" s="60">
        <v>9.4619281878439362E-2</v>
      </c>
      <c r="E234" s="105">
        <v>6.3729697188241341E-2</v>
      </c>
      <c r="F234" s="108">
        <v>7.5903181924919514E-4</v>
      </c>
      <c r="N234" s="13" t="s">
        <v>10</v>
      </c>
      <c r="O234" s="105">
        <v>61.5929648241206</v>
      </c>
      <c r="P234" s="105">
        <v>5.984864625139136</v>
      </c>
      <c r="Q234" s="60">
        <v>9.7167990568873958E-2</v>
      </c>
      <c r="R234" s="105">
        <v>6.1172704611525561E-2</v>
      </c>
      <c r="S234" s="108">
        <v>9.9317681469312125E-4</v>
      </c>
    </row>
    <row r="235" spans="1:19" x14ac:dyDescent="0.25">
      <c r="A235" s="13" t="s">
        <v>12</v>
      </c>
      <c r="B235" s="105">
        <v>66.978453738910019</v>
      </c>
      <c r="C235" s="105">
        <v>6.5006744829551311</v>
      </c>
      <c r="D235" s="60">
        <v>9.7056204198077395E-2</v>
      </c>
      <c r="E235" s="105">
        <v>5.5425348268715126E-2</v>
      </c>
      <c r="F235" s="108">
        <v>8.2751011966877776E-4</v>
      </c>
      <c r="N235" s="13" t="s">
        <v>11</v>
      </c>
      <c r="O235" s="105">
        <v>83.961825541490853</v>
      </c>
      <c r="P235" s="105">
        <v>7.9444076379386726</v>
      </c>
      <c r="Q235" s="60">
        <v>9.4619281878439362E-2</v>
      </c>
      <c r="R235" s="105">
        <v>6.3729697188241341E-2</v>
      </c>
      <c r="S235" s="108">
        <v>7.5903181924919514E-4</v>
      </c>
    </row>
    <row r="236" spans="1:19" x14ac:dyDescent="0.25">
      <c r="A236" s="13" t="s">
        <v>21</v>
      </c>
      <c r="B236" s="105">
        <v>68.657223796033989</v>
      </c>
      <c r="C236" s="105">
        <v>6.6463261443748705</v>
      </c>
      <c r="D236" s="60">
        <v>9.6804469754263475E-2</v>
      </c>
      <c r="E236" s="105">
        <v>5.9168730387359807E-2</v>
      </c>
      <c r="F236" s="108">
        <v>8.6179905210175E-4</v>
      </c>
      <c r="N236" s="13" t="s">
        <v>12</v>
      </c>
      <c r="O236" s="105">
        <v>66.978453738910019</v>
      </c>
      <c r="P236" s="105">
        <v>6.5006744829551311</v>
      </c>
      <c r="Q236" s="60">
        <v>9.7056204198077395E-2</v>
      </c>
      <c r="R236" s="105">
        <v>5.5425348268715126E-2</v>
      </c>
      <c r="S236" s="108">
        <v>8.2751011966877776E-4</v>
      </c>
    </row>
    <row r="237" spans="1:19" x14ac:dyDescent="0.25">
      <c r="A237" s="13" t="s">
        <v>13</v>
      </c>
      <c r="B237" s="105">
        <v>78.119901112484555</v>
      </c>
      <c r="C237" s="105">
        <v>7.5678616725688972</v>
      </c>
      <c r="D237" s="60">
        <v>9.6874952026269986E-2</v>
      </c>
      <c r="E237" s="105">
        <v>5.9003008094412425E-2</v>
      </c>
      <c r="F237" s="108">
        <v>7.5528779804078623E-4</v>
      </c>
      <c r="N237" s="13" t="s">
        <v>21</v>
      </c>
      <c r="O237" s="105">
        <v>68.657223796033989</v>
      </c>
      <c r="P237" s="105">
        <v>6.6463261443748705</v>
      </c>
      <c r="Q237" s="60">
        <v>9.6804469754263475E-2</v>
      </c>
      <c r="R237" s="105">
        <v>5.9168730387359807E-2</v>
      </c>
      <c r="S237" s="108">
        <v>8.6179905210175E-4</v>
      </c>
    </row>
    <row r="238" spans="1:19" x14ac:dyDescent="0.25">
      <c r="A238" s="13" t="s">
        <v>14</v>
      </c>
      <c r="B238" s="105">
        <v>60.855421686746986</v>
      </c>
      <c r="C238" s="105">
        <v>4.770741065505673</v>
      </c>
      <c r="D238" s="60">
        <v>7.8394675992272983E-2</v>
      </c>
      <c r="E238" s="105">
        <v>4.6516629514488858E-2</v>
      </c>
      <c r="F238" s="108">
        <v>7.6437938026184429E-4</v>
      </c>
      <c r="N238" s="13" t="s">
        <v>13</v>
      </c>
      <c r="O238" s="105">
        <v>78.119901112484555</v>
      </c>
      <c r="P238" s="105">
        <v>7.5678616725688972</v>
      </c>
      <c r="Q238" s="60">
        <v>9.6874952026269986E-2</v>
      </c>
      <c r="R238" s="105">
        <v>5.9003008094412425E-2</v>
      </c>
      <c r="S238" s="108">
        <v>7.5528779804078623E-4</v>
      </c>
    </row>
    <row r="239" spans="1:19" x14ac:dyDescent="0.25">
      <c r="A239" s="13" t="s">
        <v>15</v>
      </c>
      <c r="B239" s="105">
        <v>97.924731182795696</v>
      </c>
      <c r="C239" s="105">
        <v>4.5625208612003814</v>
      </c>
      <c r="D239" s="60">
        <v>4.6592120357047927E-2</v>
      </c>
      <c r="E239" s="105">
        <v>5.410191514523581E-2</v>
      </c>
      <c r="F239" s="108">
        <v>5.5248469402733398E-4</v>
      </c>
      <c r="N239" s="13" t="s">
        <v>14</v>
      </c>
      <c r="O239" s="105">
        <v>60.855421686746986</v>
      </c>
      <c r="P239" s="105">
        <v>4.770741065505673</v>
      </c>
      <c r="Q239" s="60">
        <v>7.8394675992272983E-2</v>
      </c>
      <c r="R239" s="105">
        <v>4.6516629514488858E-2</v>
      </c>
      <c r="S239" s="108">
        <v>7.6437938026184429E-4</v>
      </c>
    </row>
    <row r="240" spans="1:19" x14ac:dyDescent="0.25">
      <c r="A240" s="13" t="s">
        <v>16</v>
      </c>
      <c r="B240" s="105">
        <v>104.36217948717949</v>
      </c>
      <c r="C240" s="105">
        <v>4.4825626997768646</v>
      </c>
      <c r="D240" s="60">
        <v>4.2951984347236932E-2</v>
      </c>
      <c r="E240" s="105">
        <v>4.868930519971764E-2</v>
      </c>
      <c r="F240" s="108">
        <v>4.6654166709597075E-4</v>
      </c>
      <c r="N240" s="13" t="s">
        <v>15</v>
      </c>
      <c r="O240" s="105">
        <v>97.924731182795696</v>
      </c>
      <c r="P240" s="105">
        <v>4.5625208612003814</v>
      </c>
      <c r="Q240" s="60">
        <v>4.6592120357047927E-2</v>
      </c>
      <c r="R240" s="105">
        <v>5.410191514523581E-2</v>
      </c>
      <c r="S240" s="108">
        <v>5.5248469402733398E-4</v>
      </c>
    </row>
    <row r="241" spans="1:19" x14ac:dyDescent="0.25">
      <c r="A241" s="13" t="s">
        <v>17</v>
      </c>
      <c r="B241" s="105">
        <v>165.54681647940075</v>
      </c>
      <c r="C241" s="105">
        <v>21.673185553908844</v>
      </c>
      <c r="D241" s="60">
        <v>0.13091876977655847</v>
      </c>
      <c r="E241" s="105">
        <v>0.20205182295818694</v>
      </c>
      <c r="F241" s="108">
        <v>1.2205116791438183E-3</v>
      </c>
      <c r="N241" s="13" t="s">
        <v>16</v>
      </c>
      <c r="O241" s="105">
        <v>104.36217948717949</v>
      </c>
      <c r="P241" s="105">
        <v>4.4825626997768646</v>
      </c>
      <c r="Q241" s="60">
        <v>4.2951984347236932E-2</v>
      </c>
      <c r="R241" s="105">
        <v>4.868930519971764E-2</v>
      </c>
      <c r="S241" s="108">
        <v>4.6654166709597075E-4</v>
      </c>
    </row>
    <row r="242" spans="1:19" x14ac:dyDescent="0.25">
      <c r="A242" s="13" t="s">
        <v>18</v>
      </c>
      <c r="B242" s="105">
        <v>51.378378378378379</v>
      </c>
      <c r="C242" s="105">
        <v>8.4720029989234842</v>
      </c>
      <c r="D242" s="60">
        <v>0.16489432454506517</v>
      </c>
      <c r="E242" s="105">
        <v>0.21988240900384509</v>
      </c>
      <c r="F242" s="108">
        <v>4.279668139475154E-3</v>
      </c>
      <c r="N242" s="13" t="s">
        <v>17</v>
      </c>
      <c r="O242" s="105">
        <v>165.54681647940075</v>
      </c>
      <c r="P242" s="105">
        <v>21.673185553908844</v>
      </c>
      <c r="Q242" s="60">
        <v>0.13091876977655847</v>
      </c>
      <c r="R242" s="105">
        <v>0.20205182295818694</v>
      </c>
      <c r="S242" s="108">
        <v>1.2205116791438183E-3</v>
      </c>
    </row>
    <row r="243" spans="1:19" x14ac:dyDescent="0.25">
      <c r="A243" s="13" t="s">
        <v>19</v>
      </c>
      <c r="B243" s="105">
        <v>78.555555555555557</v>
      </c>
      <c r="C243" s="105">
        <v>3.6227411286957296</v>
      </c>
      <c r="D243" s="60">
        <v>4.6116930916918764E-2</v>
      </c>
      <c r="E243" s="105">
        <v>0.11942593879738313</v>
      </c>
      <c r="F243" s="108">
        <v>1.5202736197686677E-3</v>
      </c>
      <c r="N243" s="13" t="s">
        <v>18</v>
      </c>
      <c r="O243" s="105">
        <v>51.378378378378379</v>
      </c>
      <c r="P243" s="105">
        <v>8.4720029989234842</v>
      </c>
      <c r="Q243" s="60">
        <v>0.16489432454506517</v>
      </c>
      <c r="R243" s="105">
        <v>0.21988240900384509</v>
      </c>
      <c r="S243" s="108">
        <v>4.279668139475154E-3</v>
      </c>
    </row>
    <row r="244" spans="1:19" ht="15.75" thickBot="1" x14ac:dyDescent="0.3">
      <c r="A244" s="15" t="s">
        <v>51</v>
      </c>
      <c r="B244" s="43">
        <f>AVERAGE(B223:B243)</f>
        <v>78.422936080462804</v>
      </c>
      <c r="C244" s="43">
        <f>AVERAGE(C223:C243)</f>
        <v>6.8421471434183836</v>
      </c>
      <c r="D244" s="43">
        <f>AVERAGE(D223:D243)</f>
        <v>8.7848510563606277E-2</v>
      </c>
      <c r="E244" s="43">
        <f>AVERAGE(E223:E243)</f>
        <v>7.416857066820684E-2</v>
      </c>
      <c r="F244" s="46">
        <f>AVERAGE(F223:F243)</f>
        <v>1.0017067475610545E-3</v>
      </c>
      <c r="N244" s="13" t="s">
        <v>19</v>
      </c>
      <c r="O244" s="105">
        <v>78.555555555555557</v>
      </c>
      <c r="P244" s="105">
        <v>3.6227411286957296</v>
      </c>
      <c r="Q244" s="60">
        <v>4.6116930916918764E-2</v>
      </c>
      <c r="R244" s="105">
        <v>0.11942593879738313</v>
      </c>
      <c r="S244" s="108">
        <v>1.5202736197686677E-3</v>
      </c>
    </row>
    <row r="245" spans="1:19" ht="15.75" thickBot="1" x14ac:dyDescent="0.3">
      <c r="N245" s="15" t="s">
        <v>51</v>
      </c>
      <c r="O245" s="43">
        <f>AVERAGE(O224:O244)</f>
        <v>78.422936080462804</v>
      </c>
      <c r="P245" s="43">
        <f>AVERAGE(P224:P244)</f>
        <v>6.8421471434183836</v>
      </c>
      <c r="Q245" s="43">
        <f>AVERAGE(Q224:Q244)</f>
        <v>8.7848510563606277E-2</v>
      </c>
      <c r="R245" s="43">
        <f>AVERAGE(R224:R244)</f>
        <v>7.416857066820684E-2</v>
      </c>
      <c r="S245" s="46">
        <f>AVERAGE(S224:S244)</f>
        <v>1.0017067475610545E-3</v>
      </c>
    </row>
    <row r="246" spans="1:19" x14ac:dyDescent="0.25">
      <c r="A246" s="143" t="s">
        <v>115</v>
      </c>
      <c r="B246" s="143"/>
      <c r="C246" s="143"/>
      <c r="D246" s="143"/>
      <c r="E246" s="143"/>
      <c r="F246" s="143"/>
      <c r="G246" s="143"/>
      <c r="H246" s="143"/>
    </row>
    <row r="247" spans="1:19" x14ac:dyDescent="0.25">
      <c r="A247" s="143"/>
      <c r="B247" s="143"/>
      <c r="C247" s="143"/>
      <c r="D247" s="143"/>
      <c r="E247" s="143"/>
      <c r="F247" s="143"/>
      <c r="G247" s="143"/>
      <c r="H247" s="143"/>
    </row>
    <row r="248" spans="1:19" ht="15.75" thickBot="1" x14ac:dyDescent="0.3"/>
    <row r="249" spans="1:19" x14ac:dyDescent="0.25">
      <c r="A249" s="305" t="s">
        <v>59</v>
      </c>
      <c r="B249" s="306"/>
      <c r="C249" s="306"/>
      <c r="D249" s="306"/>
      <c r="E249" s="307"/>
      <c r="F249" s="2"/>
      <c r="G249" s="2"/>
      <c r="H249" s="2"/>
      <c r="I249" s="2"/>
      <c r="J249" s="2"/>
    </row>
    <row r="250" spans="1:19" s="8" customFormat="1" ht="25.5" x14ac:dyDescent="0.25">
      <c r="A250" s="21"/>
      <c r="B250" s="11" t="s">
        <v>0</v>
      </c>
      <c r="C250" s="11" t="s">
        <v>27</v>
      </c>
      <c r="D250" s="11" t="s">
        <v>28</v>
      </c>
      <c r="E250" s="22" t="s">
        <v>43</v>
      </c>
    </row>
    <row r="251" spans="1:19" x14ac:dyDescent="0.25">
      <c r="A251" s="13" t="s">
        <v>1</v>
      </c>
      <c r="B251" s="28">
        <v>703493</v>
      </c>
      <c r="C251" s="28">
        <v>452233</v>
      </c>
      <c r="D251" s="28">
        <v>233760</v>
      </c>
      <c r="E251" s="29">
        <v>17500</v>
      </c>
    </row>
    <row r="252" spans="1:19" x14ac:dyDescent="0.25">
      <c r="A252" s="13" t="s">
        <v>2</v>
      </c>
      <c r="B252" s="28">
        <v>1040547</v>
      </c>
      <c r="C252" s="28">
        <v>751080</v>
      </c>
      <c r="D252" s="28">
        <v>289467</v>
      </c>
      <c r="E252" s="29">
        <v>0</v>
      </c>
    </row>
    <row r="253" spans="1:19" x14ac:dyDescent="0.25">
      <c r="A253" s="13" t="s">
        <v>20</v>
      </c>
      <c r="B253" s="28">
        <v>1964660</v>
      </c>
      <c r="C253" s="28">
        <v>1358175</v>
      </c>
      <c r="D253" s="28">
        <v>606485</v>
      </c>
      <c r="E253" s="29">
        <v>0</v>
      </c>
    </row>
    <row r="254" spans="1:19" x14ac:dyDescent="0.25">
      <c r="A254" s="13" t="s">
        <v>3</v>
      </c>
      <c r="B254" s="28">
        <v>1364117</v>
      </c>
      <c r="C254" s="28">
        <v>978506</v>
      </c>
      <c r="D254" s="28">
        <v>385611</v>
      </c>
      <c r="E254" s="29">
        <v>0</v>
      </c>
    </row>
    <row r="255" spans="1:19" x14ac:dyDescent="0.25">
      <c r="A255" s="13" t="s">
        <v>4</v>
      </c>
      <c r="B255" s="28">
        <v>739839</v>
      </c>
      <c r="C255" s="28">
        <v>453065</v>
      </c>
      <c r="D255" s="28">
        <v>286774</v>
      </c>
      <c r="E255" s="29">
        <v>0</v>
      </c>
    </row>
    <row r="256" spans="1:19" x14ac:dyDescent="0.25">
      <c r="A256" s="13" t="s">
        <v>5</v>
      </c>
      <c r="B256" s="28">
        <v>999637</v>
      </c>
      <c r="C256" s="28">
        <v>718900</v>
      </c>
      <c r="D256" s="28">
        <v>190737</v>
      </c>
      <c r="E256" s="29">
        <v>90000</v>
      </c>
    </row>
    <row r="257" spans="1:5" x14ac:dyDescent="0.25">
      <c r="A257" s="13" t="s">
        <v>6</v>
      </c>
      <c r="B257" s="28">
        <v>3157189</v>
      </c>
      <c r="C257" s="28">
        <v>2884136</v>
      </c>
      <c r="D257" s="28">
        <v>273053</v>
      </c>
      <c r="E257" s="29">
        <v>0</v>
      </c>
    </row>
    <row r="258" spans="1:5" x14ac:dyDescent="0.25">
      <c r="A258" s="13" t="s">
        <v>7</v>
      </c>
      <c r="B258" s="28">
        <v>1955039</v>
      </c>
      <c r="C258" s="28">
        <v>1811888</v>
      </c>
      <c r="D258" s="28">
        <v>143151</v>
      </c>
      <c r="E258" s="29">
        <v>0</v>
      </c>
    </row>
    <row r="259" spans="1:5" x14ac:dyDescent="0.25">
      <c r="A259" s="13" t="s">
        <v>8</v>
      </c>
      <c r="B259" s="28">
        <v>883902</v>
      </c>
      <c r="C259" s="28">
        <v>456320</v>
      </c>
      <c r="D259" s="28">
        <v>427582</v>
      </c>
      <c r="E259" s="29">
        <v>0</v>
      </c>
    </row>
    <row r="260" spans="1:5" x14ac:dyDescent="0.25">
      <c r="A260" s="13" t="s">
        <v>9</v>
      </c>
      <c r="B260" s="28">
        <v>1796712</v>
      </c>
      <c r="C260" s="28">
        <v>1413712</v>
      </c>
      <c r="D260" s="28">
        <v>383000</v>
      </c>
      <c r="E260" s="29">
        <v>0</v>
      </c>
    </row>
    <row r="261" spans="1:5" x14ac:dyDescent="0.25">
      <c r="A261" s="13" t="s">
        <v>10</v>
      </c>
      <c r="B261" s="28">
        <v>886900</v>
      </c>
      <c r="C261" s="28">
        <v>670395</v>
      </c>
      <c r="D261" s="28">
        <v>216505</v>
      </c>
      <c r="E261" s="29">
        <v>0</v>
      </c>
    </row>
    <row r="262" spans="1:5" x14ac:dyDescent="0.25">
      <c r="A262" s="13" t="s">
        <v>11</v>
      </c>
      <c r="B262" s="28">
        <v>1879833</v>
      </c>
      <c r="C262" s="28">
        <v>1253055</v>
      </c>
      <c r="D262" s="28">
        <v>485778</v>
      </c>
      <c r="E262" s="29">
        <v>141000</v>
      </c>
    </row>
    <row r="263" spans="1:5" x14ac:dyDescent="0.25">
      <c r="A263" s="13" t="s">
        <v>12</v>
      </c>
      <c r="B263" s="28">
        <v>1757273</v>
      </c>
      <c r="C263" s="28">
        <v>1294500</v>
      </c>
      <c r="D263" s="28">
        <v>462773</v>
      </c>
      <c r="E263" s="29">
        <v>0</v>
      </c>
    </row>
    <row r="264" spans="1:5" x14ac:dyDescent="0.25">
      <c r="A264" s="13" t="s">
        <v>21</v>
      </c>
      <c r="B264" s="28">
        <v>934125</v>
      </c>
      <c r="C264" s="28">
        <v>554500</v>
      </c>
      <c r="D264" s="28">
        <v>379625</v>
      </c>
      <c r="E264" s="29">
        <v>0</v>
      </c>
    </row>
    <row r="265" spans="1:5" x14ac:dyDescent="0.25">
      <c r="A265" s="13" t="s">
        <v>13</v>
      </c>
      <c r="B265" s="28">
        <v>4240361</v>
      </c>
      <c r="C265" s="28">
        <v>3046360</v>
      </c>
      <c r="D265" s="28">
        <v>1194001</v>
      </c>
      <c r="E265" s="29">
        <v>0</v>
      </c>
    </row>
    <row r="266" spans="1:5" x14ac:dyDescent="0.25">
      <c r="A266" s="13" t="s">
        <v>14</v>
      </c>
      <c r="B266" s="28">
        <v>617415</v>
      </c>
      <c r="C266" s="28">
        <v>130000</v>
      </c>
      <c r="D266" s="28">
        <v>487415</v>
      </c>
      <c r="E266" s="29">
        <v>0</v>
      </c>
    </row>
    <row r="267" spans="1:5" x14ac:dyDescent="0.25">
      <c r="A267" s="13" t="s">
        <v>15</v>
      </c>
      <c r="B267" s="28">
        <v>168554</v>
      </c>
      <c r="C267" s="28">
        <v>126752</v>
      </c>
      <c r="D267" s="28">
        <v>41802</v>
      </c>
      <c r="E267" s="29">
        <v>0</v>
      </c>
    </row>
    <row r="268" spans="1:5" x14ac:dyDescent="0.25">
      <c r="A268" s="13" t="s">
        <v>16</v>
      </c>
      <c r="B268" s="28">
        <v>1286318</v>
      </c>
      <c r="C268" s="28">
        <v>1101673</v>
      </c>
      <c r="D268" s="28">
        <v>184645</v>
      </c>
      <c r="E268" s="29">
        <v>0</v>
      </c>
    </row>
    <row r="269" spans="1:5" x14ac:dyDescent="0.25">
      <c r="A269" s="13" t="s">
        <v>17</v>
      </c>
      <c r="B269" s="28">
        <v>781367</v>
      </c>
      <c r="C269" s="28">
        <v>441100</v>
      </c>
      <c r="D269" s="28">
        <v>340265</v>
      </c>
      <c r="E269" s="29">
        <v>2</v>
      </c>
    </row>
    <row r="270" spans="1:5" x14ac:dyDescent="0.25">
      <c r="A270" s="13" t="s">
        <v>18</v>
      </c>
      <c r="B270" s="28">
        <v>58048</v>
      </c>
      <c r="C270" s="28">
        <v>20048</v>
      </c>
      <c r="D270" s="28">
        <v>38000</v>
      </c>
      <c r="E270" s="29">
        <v>0</v>
      </c>
    </row>
    <row r="271" spans="1:5" x14ac:dyDescent="0.25">
      <c r="A271" s="13" t="s">
        <v>19</v>
      </c>
      <c r="B271" s="28">
        <v>159450</v>
      </c>
      <c r="C271" s="28">
        <v>138000</v>
      </c>
      <c r="D271" s="28">
        <v>21450</v>
      </c>
      <c r="E271" s="29">
        <v>0</v>
      </c>
    </row>
    <row r="272" spans="1:5" ht="15.75" thickBot="1" x14ac:dyDescent="0.3">
      <c r="A272" s="15" t="s">
        <v>22</v>
      </c>
      <c r="B272" s="41">
        <f>AVERAGE(B251:B271)</f>
        <v>1303560.9047619049</v>
      </c>
      <c r="C272" s="41">
        <f>AVERAGE(C251:C271)</f>
        <v>954971.33333333337</v>
      </c>
      <c r="D272" s="41">
        <f>AVERAGE(D251:D271)</f>
        <v>336756.14285714284</v>
      </c>
      <c r="E272" s="41">
        <f>AVERAGE(E251:E271)</f>
        <v>11833.428571428571</v>
      </c>
    </row>
    <row r="274" spans="1:8" ht="15.75" thickBot="1" x14ac:dyDescent="0.3"/>
    <row r="275" spans="1:8" x14ac:dyDescent="0.25">
      <c r="A275" s="299" t="s">
        <v>62</v>
      </c>
      <c r="B275" s="300"/>
      <c r="C275" s="300"/>
      <c r="D275" s="300"/>
      <c r="E275" s="300"/>
      <c r="F275" s="301"/>
    </row>
    <row r="276" spans="1:8" ht="25.5" x14ac:dyDescent="0.25">
      <c r="A276" s="83"/>
      <c r="B276" s="17" t="s">
        <v>22</v>
      </c>
      <c r="C276" s="10" t="s">
        <v>23</v>
      </c>
      <c r="D276" s="10" t="s">
        <v>24</v>
      </c>
      <c r="E276" s="10" t="s">
        <v>25</v>
      </c>
      <c r="F276" s="14" t="s">
        <v>26</v>
      </c>
    </row>
    <row r="277" spans="1:8" x14ac:dyDescent="0.25">
      <c r="A277" s="13" t="s">
        <v>18</v>
      </c>
      <c r="B277" s="105">
        <v>522.95495495495493</v>
      </c>
      <c r="C277" s="105">
        <v>28.361755600565385</v>
      </c>
      <c r="D277" s="105">
        <v>5.4233649249978602E-2</v>
      </c>
      <c r="E277" s="105">
        <v>0.23072547626157575</v>
      </c>
      <c r="F277" s="110">
        <v>4.4119569778519347E-4</v>
      </c>
    </row>
    <row r="278" spans="1:8" x14ac:dyDescent="0.25">
      <c r="A278" s="13" t="s">
        <v>15</v>
      </c>
      <c r="B278" s="105">
        <v>604.13620071684591</v>
      </c>
      <c r="C278" s="105">
        <v>89.85553548682708</v>
      </c>
      <c r="D278" s="105">
        <v>0.14873390367967984</v>
      </c>
      <c r="E278" s="105">
        <v>0.42897440088047223</v>
      </c>
      <c r="F278" s="110">
        <v>7.1006240045120108E-4</v>
      </c>
    </row>
    <row r="279" spans="1:8" x14ac:dyDescent="0.25">
      <c r="A279" s="13" t="s">
        <v>14</v>
      </c>
      <c r="B279" s="105">
        <v>929.8418674698795</v>
      </c>
      <c r="C279" s="105">
        <v>88.447543168400458</v>
      </c>
      <c r="D279" s="105">
        <v>9.5121059034551966E-2</v>
      </c>
      <c r="E279" s="105">
        <v>0.22062425542746508</v>
      </c>
      <c r="F279" s="110">
        <v>2.3727072650297907E-4</v>
      </c>
      <c r="H279" s="50"/>
    </row>
    <row r="280" spans="1:8" x14ac:dyDescent="0.25">
      <c r="A280" s="13" t="s">
        <v>8</v>
      </c>
      <c r="B280" s="105">
        <v>1158.4560943643512</v>
      </c>
      <c r="C280" s="105">
        <v>84.725978108431136</v>
      </c>
      <c r="D280" s="105">
        <v>7.3136978190719057E-2</v>
      </c>
      <c r="E280" s="105">
        <v>0.17663249529059105</v>
      </c>
      <c r="F280" s="110">
        <v>1.5247232601207033E-4</v>
      </c>
      <c r="H280" s="50"/>
    </row>
    <row r="281" spans="1:8" x14ac:dyDescent="0.25">
      <c r="A281" s="13" t="s">
        <v>21</v>
      </c>
      <c r="B281" s="105">
        <v>1323.1232294617564</v>
      </c>
      <c r="C281" s="105">
        <v>96.648350239944207</v>
      </c>
      <c r="D281" s="105">
        <v>7.3045615168634406E-2</v>
      </c>
      <c r="E281" s="105">
        <v>0.19599636589186389</v>
      </c>
      <c r="F281" s="110">
        <v>1.481316037143379E-4</v>
      </c>
      <c r="H281" s="50"/>
    </row>
    <row r="282" spans="1:8" x14ac:dyDescent="0.25">
      <c r="A282" s="13" t="s">
        <v>2</v>
      </c>
      <c r="B282" s="105">
        <v>1411.8683853459972</v>
      </c>
      <c r="C282" s="105">
        <v>103.37949664359887</v>
      </c>
      <c r="D282" s="105">
        <v>7.3221766077200129E-2</v>
      </c>
      <c r="E282" s="105">
        <v>0.19863676509354111</v>
      </c>
      <c r="F282" s="110">
        <v>1.4069070966899123E-4</v>
      </c>
      <c r="H282" s="50"/>
    </row>
    <row r="283" spans="1:8" x14ac:dyDescent="0.25">
      <c r="A283" s="13" t="s">
        <v>10</v>
      </c>
      <c r="B283" s="105">
        <v>1485.5946398659967</v>
      </c>
      <c r="C283" s="105">
        <v>113.51072220382466</v>
      </c>
      <c r="D283" s="105">
        <v>7.6407600806949277E-2</v>
      </c>
      <c r="E283" s="105">
        <v>0.23624119498109511</v>
      </c>
      <c r="F283" s="110">
        <v>1.5902130274406785E-4</v>
      </c>
      <c r="H283" s="51"/>
    </row>
    <row r="284" spans="1:8" x14ac:dyDescent="0.25">
      <c r="A284" s="13" t="s">
        <v>1</v>
      </c>
      <c r="B284" s="105">
        <v>1643.6752336448601</v>
      </c>
      <c r="C284" s="105">
        <v>79.383257554190081</v>
      </c>
      <c r="D284" s="105">
        <v>4.8296193754868003E-2</v>
      </c>
      <c r="E284" s="105">
        <v>0.18550477697191156</v>
      </c>
      <c r="F284" s="110">
        <v>1.128597506215103E-4</v>
      </c>
    </row>
    <row r="285" spans="1:8" x14ac:dyDescent="0.25">
      <c r="A285" s="13" t="s">
        <v>4</v>
      </c>
      <c r="B285" s="105">
        <v>1854.2330827067669</v>
      </c>
      <c r="C285" s="105">
        <v>94.546021478260144</v>
      </c>
      <c r="D285" s="105">
        <v>5.0989286276914028E-2</v>
      </c>
      <c r="E285" s="105">
        <v>0.21544217217919198</v>
      </c>
      <c r="F285" s="110">
        <v>1.1618936917288437E-4</v>
      </c>
    </row>
    <row r="286" spans="1:8" x14ac:dyDescent="0.25">
      <c r="A286" s="13" t="s">
        <v>3</v>
      </c>
      <c r="B286" s="105">
        <v>1915.8946629213483</v>
      </c>
      <c r="C286" s="105">
        <v>105.15466892310006</v>
      </c>
      <c r="D286" s="105">
        <v>5.4885412521981064E-2</v>
      </c>
      <c r="E286" s="105">
        <v>0.17646509776996397</v>
      </c>
      <c r="F286" s="110">
        <v>9.210584547528867E-5</v>
      </c>
    </row>
    <row r="287" spans="1:8" x14ac:dyDescent="0.25">
      <c r="A287" s="13" t="s">
        <v>5</v>
      </c>
      <c r="B287" s="105">
        <v>2140.5503211991436</v>
      </c>
      <c r="C287" s="105">
        <v>75.422012398707636</v>
      </c>
      <c r="D287" s="105">
        <v>3.5234870048023899E-2</v>
      </c>
      <c r="E287" s="105">
        <v>0.14785398223500615</v>
      </c>
      <c r="F287" s="110">
        <v>6.9072883160335071E-5</v>
      </c>
    </row>
    <row r="288" spans="1:8" x14ac:dyDescent="0.25">
      <c r="A288" s="13" t="s">
        <v>12</v>
      </c>
      <c r="B288" s="105">
        <v>2227.2154626109</v>
      </c>
      <c r="C288" s="105">
        <v>120.02181108321126</v>
      </c>
      <c r="D288" s="105">
        <v>5.3888729266684053E-2</v>
      </c>
      <c r="E288" s="105">
        <v>0.17745842759022423</v>
      </c>
      <c r="F288" s="110">
        <v>7.9677260942771503E-5</v>
      </c>
    </row>
    <row r="289" spans="1:10" x14ac:dyDescent="0.25">
      <c r="A289" s="130" t="s">
        <v>22</v>
      </c>
      <c r="B289" s="64">
        <v>2276.4195545199777</v>
      </c>
      <c r="C289" s="145">
        <v>113.30476451004812</v>
      </c>
      <c r="D289" s="145">
        <v>5.8379235116265547E-2</v>
      </c>
      <c r="E289" s="145">
        <v>0.23013756363819901</v>
      </c>
      <c r="F289" s="146">
        <v>1.490732460103236E-4</v>
      </c>
    </row>
    <row r="290" spans="1:10" x14ac:dyDescent="0.25">
      <c r="A290" s="13" t="s">
        <v>9</v>
      </c>
      <c r="B290" s="105">
        <v>2534.1495063469674</v>
      </c>
      <c r="C290" s="105">
        <v>143.62799496584748</v>
      </c>
      <c r="D290" s="105">
        <v>5.667700133955017E-2</v>
      </c>
      <c r="E290" s="105">
        <v>0.21001771786601667</v>
      </c>
      <c r="F290" s="110">
        <v>8.2875030593108865E-5</v>
      </c>
    </row>
    <row r="291" spans="1:10" x14ac:dyDescent="0.25">
      <c r="A291" s="13" t="s">
        <v>11</v>
      </c>
      <c r="B291" s="105">
        <v>2643.9282700421941</v>
      </c>
      <c r="C291" s="105">
        <v>138.51639251679393</v>
      </c>
      <c r="D291" s="105">
        <v>5.239037461276639E-2</v>
      </c>
      <c r="E291" s="105">
        <v>0.19801478068519304</v>
      </c>
      <c r="F291" s="110">
        <v>7.4894157655053541E-5</v>
      </c>
    </row>
    <row r="292" spans="1:10" x14ac:dyDescent="0.25">
      <c r="A292" s="13" t="s">
        <v>7</v>
      </c>
      <c r="B292" s="105">
        <v>2745.8412921348313</v>
      </c>
      <c r="C292" s="105">
        <v>114.90022632959932</v>
      </c>
      <c r="D292" s="105">
        <v>4.1845181168598027E-2</v>
      </c>
      <c r="E292" s="105">
        <v>0.16106428271971379</v>
      </c>
      <c r="F292" s="110">
        <v>5.8657535372151773E-5</v>
      </c>
    </row>
    <row r="293" spans="1:10" x14ac:dyDescent="0.25">
      <c r="A293" s="13" t="s">
        <v>20</v>
      </c>
      <c r="B293" s="105">
        <v>2786.7517730496452</v>
      </c>
      <c r="C293" s="105">
        <v>137.33743562516196</v>
      </c>
      <c r="D293" s="105">
        <v>4.9282263656683187E-2</v>
      </c>
      <c r="E293" s="105">
        <v>0.19204424791259628</v>
      </c>
      <c r="F293" s="110">
        <v>6.8913295317449527E-5</v>
      </c>
    </row>
    <row r="294" spans="1:10" x14ac:dyDescent="0.25">
      <c r="A294" s="13" t="s">
        <v>17</v>
      </c>
      <c r="B294" s="105">
        <v>2926.4681647940074</v>
      </c>
      <c r="C294" s="105">
        <v>63.108967841249822</v>
      </c>
      <c r="D294" s="105">
        <v>2.1564891291305753E-2</v>
      </c>
      <c r="E294" s="105">
        <v>0.13993282952422853</v>
      </c>
      <c r="F294" s="110">
        <v>4.7816282851680477E-5</v>
      </c>
    </row>
    <row r="295" spans="1:10" x14ac:dyDescent="0.25">
      <c r="A295" s="13" t="s">
        <v>19</v>
      </c>
      <c r="B295" s="105">
        <v>3543.3333333333335</v>
      </c>
      <c r="C295" s="105">
        <v>104.61366888654432</v>
      </c>
      <c r="D295" s="105">
        <v>2.9524083411066129E-2</v>
      </c>
      <c r="E295" s="105">
        <v>0.51349029875269081</v>
      </c>
      <c r="F295" s="110">
        <v>1.4491729974205761E-4</v>
      </c>
    </row>
    <row r="296" spans="1:10" x14ac:dyDescent="0.25">
      <c r="A296" s="13" t="s">
        <v>6</v>
      </c>
      <c r="B296" s="105">
        <v>4042.495518565941</v>
      </c>
      <c r="C296" s="105">
        <v>132.75718650417417</v>
      </c>
      <c r="D296" s="105">
        <v>3.2840404125239267E-2</v>
      </c>
      <c r="E296" s="105">
        <v>0.14644138267817608</v>
      </c>
      <c r="F296" s="110">
        <v>3.6225490419374808E-5</v>
      </c>
    </row>
    <row r="297" spans="1:10" x14ac:dyDescent="0.25">
      <c r="A297" s="13" t="s">
        <v>16</v>
      </c>
      <c r="B297" s="105">
        <v>4122.8141025641025</v>
      </c>
      <c r="C297" s="105">
        <v>307.41302545442909</v>
      </c>
      <c r="D297" s="105">
        <v>7.4563882291767566E-2</v>
      </c>
      <c r="E297" s="105">
        <v>0.53125638533237185</v>
      </c>
      <c r="F297" s="110">
        <v>1.2885771032023188E-4</v>
      </c>
    </row>
    <row r="298" spans="1:10" ht="15.75" thickBot="1" x14ac:dyDescent="0.3">
      <c r="A298" s="66" t="s">
        <v>13</v>
      </c>
      <c r="B298" s="144">
        <v>5241.4845488257106</v>
      </c>
      <c r="C298" s="144">
        <v>157.66800369814896</v>
      </c>
      <c r="D298" s="144">
        <v>3.0080791468415666E-2</v>
      </c>
      <c r="E298" s="144">
        <v>0.15007150035829028</v>
      </c>
      <c r="F298" s="147">
        <v>2.8631487694056435E-5</v>
      </c>
    </row>
    <row r="299" spans="1:10" x14ac:dyDescent="0.25">
      <c r="A299" s="2"/>
      <c r="B299" s="9"/>
      <c r="C299" s="9"/>
      <c r="D299" s="9"/>
      <c r="E299" s="9"/>
      <c r="F299" s="9"/>
    </row>
    <row r="300" spans="1:10" x14ac:dyDescent="0.25">
      <c r="A300" s="309" t="s">
        <v>116</v>
      </c>
      <c r="B300" s="309"/>
      <c r="C300" s="309"/>
      <c r="D300" s="309"/>
      <c r="E300" s="309"/>
      <c r="F300" s="309"/>
      <c r="G300" s="309"/>
      <c r="H300" s="309"/>
    </row>
    <row r="301" spans="1:10" x14ac:dyDescent="0.25">
      <c r="A301" s="309"/>
      <c r="B301" s="309"/>
      <c r="C301" s="309"/>
      <c r="D301" s="309"/>
      <c r="E301" s="309"/>
      <c r="F301" s="309"/>
      <c r="G301" s="309"/>
      <c r="H301" s="309"/>
    </row>
    <row r="302" spans="1:10" ht="15.75" thickBot="1" x14ac:dyDescent="0.3"/>
    <row r="303" spans="1:10" x14ac:dyDescent="0.25">
      <c r="A303" s="302" t="s">
        <v>63</v>
      </c>
      <c r="B303" s="303"/>
      <c r="C303" s="303"/>
      <c r="D303" s="303"/>
      <c r="E303" s="304"/>
      <c r="F303" s="2"/>
      <c r="G303" s="2"/>
      <c r="H303" s="2"/>
      <c r="I303" s="2"/>
      <c r="J303" s="2"/>
    </row>
    <row r="304" spans="1:10" s="8" customFormat="1" ht="25.5" x14ac:dyDescent="0.25">
      <c r="A304" s="25"/>
      <c r="B304" s="10" t="s">
        <v>0</v>
      </c>
      <c r="C304" s="10" t="s">
        <v>27</v>
      </c>
      <c r="D304" s="10" t="s">
        <v>28</v>
      </c>
      <c r="E304" s="14" t="s">
        <v>43</v>
      </c>
    </row>
    <row r="305" spans="1:7" x14ac:dyDescent="0.25">
      <c r="A305" s="13" t="s">
        <v>7</v>
      </c>
      <c r="B305" s="28">
        <v>6626942</v>
      </c>
      <c r="C305" s="28">
        <v>6163002</v>
      </c>
      <c r="D305" s="28">
        <v>463940</v>
      </c>
      <c r="E305" s="29">
        <v>0</v>
      </c>
      <c r="G305" s="9"/>
    </row>
    <row r="306" spans="1:7" x14ac:dyDescent="0.25">
      <c r="A306" s="13" t="s">
        <v>13</v>
      </c>
      <c r="B306" s="28">
        <v>6249739</v>
      </c>
      <c r="C306" s="28">
        <v>3797345</v>
      </c>
      <c r="D306" s="28">
        <v>2452394</v>
      </c>
      <c r="E306" s="29">
        <v>0</v>
      </c>
    </row>
    <row r="307" spans="1:7" x14ac:dyDescent="0.25">
      <c r="A307" s="13" t="s">
        <v>11</v>
      </c>
      <c r="B307" s="28">
        <v>4470580</v>
      </c>
      <c r="C307" s="28">
        <v>3435900</v>
      </c>
      <c r="D307" s="28">
        <v>995080</v>
      </c>
      <c r="E307" s="29">
        <v>39600</v>
      </c>
    </row>
    <row r="308" spans="1:7" x14ac:dyDescent="0.25">
      <c r="A308" s="13" t="s">
        <v>6</v>
      </c>
      <c r="B308" s="28">
        <v>4274360</v>
      </c>
      <c r="C308" s="28">
        <v>3492700</v>
      </c>
      <c r="D308" s="28">
        <v>781660</v>
      </c>
      <c r="E308" s="29">
        <v>0</v>
      </c>
    </row>
    <row r="309" spans="1:7" x14ac:dyDescent="0.25">
      <c r="A309" s="13" t="s">
        <v>3</v>
      </c>
      <c r="B309" s="28">
        <v>3658530</v>
      </c>
      <c r="C309" s="28">
        <v>2608735</v>
      </c>
      <c r="D309" s="28">
        <v>1049795</v>
      </c>
      <c r="E309" s="29">
        <v>0</v>
      </c>
    </row>
    <row r="310" spans="1:7" x14ac:dyDescent="0.25">
      <c r="A310" s="13" t="s">
        <v>12</v>
      </c>
      <c r="B310" s="28">
        <v>3413652</v>
      </c>
      <c r="C310" s="28">
        <v>2242705</v>
      </c>
      <c r="D310" s="28">
        <v>1170947</v>
      </c>
      <c r="E310" s="29">
        <v>0</v>
      </c>
    </row>
    <row r="311" spans="1:7" x14ac:dyDescent="0.25">
      <c r="A311" s="13" t="s">
        <v>16</v>
      </c>
      <c r="B311" s="28">
        <v>3254026</v>
      </c>
      <c r="C311" s="28">
        <v>3006100</v>
      </c>
      <c r="D311" s="28">
        <v>247926</v>
      </c>
      <c r="E311" s="29">
        <v>0</v>
      </c>
    </row>
    <row r="312" spans="1:7" x14ac:dyDescent="0.25">
      <c r="A312" s="13" t="s">
        <v>20</v>
      </c>
      <c r="B312" s="28">
        <v>3241478</v>
      </c>
      <c r="C312" s="28">
        <v>2521270</v>
      </c>
      <c r="D312" s="28">
        <v>720208</v>
      </c>
      <c r="E312" s="29">
        <v>0</v>
      </c>
    </row>
    <row r="313" spans="1:7" x14ac:dyDescent="0.25">
      <c r="A313" s="13" t="s">
        <v>21</v>
      </c>
      <c r="B313" s="28">
        <v>2450900</v>
      </c>
      <c r="C313" s="28">
        <v>1112100</v>
      </c>
      <c r="D313" s="28">
        <v>1338800</v>
      </c>
      <c r="E313" s="29">
        <v>0</v>
      </c>
    </row>
    <row r="314" spans="1:7" x14ac:dyDescent="0.25">
      <c r="A314" s="13" t="s">
        <v>9</v>
      </c>
      <c r="B314" s="111">
        <v>2289365</v>
      </c>
      <c r="C314" s="55">
        <v>1522320</v>
      </c>
      <c r="D314" s="55">
        <v>767045</v>
      </c>
      <c r="E314" s="112">
        <v>0</v>
      </c>
    </row>
    <row r="315" spans="1:7" x14ac:dyDescent="0.25">
      <c r="A315" s="13" t="s">
        <v>1</v>
      </c>
      <c r="B315" s="28">
        <v>2168860</v>
      </c>
      <c r="C315" s="28">
        <v>1696000</v>
      </c>
      <c r="D315" s="28">
        <v>416060</v>
      </c>
      <c r="E315" s="29">
        <v>56800</v>
      </c>
    </row>
    <row r="316" spans="1:7" x14ac:dyDescent="0.25">
      <c r="A316" s="13" t="s">
        <v>2</v>
      </c>
      <c r="B316" s="28">
        <v>1732138</v>
      </c>
      <c r="C316" s="28">
        <v>1220368</v>
      </c>
      <c r="D316" s="28">
        <v>511770</v>
      </c>
      <c r="E316" s="29">
        <v>0</v>
      </c>
    </row>
    <row r="317" spans="1:7" x14ac:dyDescent="0.25">
      <c r="A317" s="13" t="s">
        <v>8</v>
      </c>
      <c r="B317" s="28">
        <v>1537419</v>
      </c>
      <c r="C317" s="28">
        <v>798000</v>
      </c>
      <c r="D317" s="28">
        <v>739419</v>
      </c>
      <c r="E317" s="29">
        <v>0</v>
      </c>
    </row>
    <row r="318" spans="1:7" x14ac:dyDescent="0.25">
      <c r="A318" s="13" t="s">
        <v>5</v>
      </c>
      <c r="B318" s="28">
        <v>1528056</v>
      </c>
      <c r="C318" s="28">
        <v>1034300</v>
      </c>
      <c r="D318" s="28">
        <v>403756</v>
      </c>
      <c r="E318" s="29">
        <v>90000</v>
      </c>
    </row>
    <row r="319" spans="1:7" x14ac:dyDescent="0.25">
      <c r="A319" s="13" t="s">
        <v>17</v>
      </c>
      <c r="B319" s="28">
        <v>1231199</v>
      </c>
      <c r="C319" s="28">
        <v>861300</v>
      </c>
      <c r="D319" s="28">
        <v>364899</v>
      </c>
      <c r="E319" s="29">
        <v>5000</v>
      </c>
    </row>
    <row r="320" spans="1:7" x14ac:dyDescent="0.25">
      <c r="A320" s="13" t="s">
        <v>10</v>
      </c>
      <c r="B320" s="28">
        <v>1217770</v>
      </c>
      <c r="C320" s="28">
        <v>848900</v>
      </c>
      <c r="D320" s="28">
        <v>368870</v>
      </c>
      <c r="E320" s="29">
        <v>0</v>
      </c>
    </row>
    <row r="321" spans="1:10" x14ac:dyDescent="0.25">
      <c r="A321" s="13" t="s">
        <v>14</v>
      </c>
      <c r="B321" s="28">
        <v>1211573</v>
      </c>
      <c r="C321" s="28">
        <v>387925</v>
      </c>
      <c r="D321" s="28">
        <v>823648</v>
      </c>
      <c r="E321" s="29">
        <v>0</v>
      </c>
    </row>
    <row r="322" spans="1:10" x14ac:dyDescent="0.25">
      <c r="A322" s="13" t="s">
        <v>4</v>
      </c>
      <c r="B322" s="28">
        <v>1137618</v>
      </c>
      <c r="C322" s="28">
        <v>767218</v>
      </c>
      <c r="D322" s="28">
        <v>370400</v>
      </c>
      <c r="E322" s="29">
        <v>0</v>
      </c>
    </row>
    <row r="323" spans="1:10" x14ac:dyDescent="0.25">
      <c r="A323" s="13" t="s">
        <v>15</v>
      </c>
      <c r="B323" s="28">
        <v>597766</v>
      </c>
      <c r="C323" s="28">
        <v>449900</v>
      </c>
      <c r="D323" s="28">
        <v>147866</v>
      </c>
      <c r="E323" s="29">
        <v>0</v>
      </c>
    </row>
    <row r="324" spans="1:10" x14ac:dyDescent="0.25">
      <c r="A324" s="13" t="s">
        <v>19</v>
      </c>
      <c r="B324" s="28">
        <v>191380</v>
      </c>
      <c r="C324" s="28">
        <v>164000</v>
      </c>
      <c r="D324" s="28">
        <v>27380</v>
      </c>
      <c r="E324" s="29">
        <v>0</v>
      </c>
    </row>
    <row r="325" spans="1:10" x14ac:dyDescent="0.25">
      <c r="A325" s="13" t="s">
        <v>18</v>
      </c>
      <c r="B325" s="28">
        <v>156730</v>
      </c>
      <c r="C325" s="28">
        <v>87580</v>
      </c>
      <c r="D325" s="28">
        <v>69150</v>
      </c>
      <c r="E325" s="29">
        <v>0</v>
      </c>
    </row>
    <row r="326" spans="1:10" ht="15.75" thickBot="1" x14ac:dyDescent="0.3">
      <c r="A326" s="15" t="s">
        <v>51</v>
      </c>
      <c r="B326" s="41">
        <f>SUM(B305:B325)</f>
        <v>52640081</v>
      </c>
      <c r="C326" s="41">
        <f>SUM(C305:C325)</f>
        <v>38217668</v>
      </c>
      <c r="D326" s="41">
        <f>SUM(D305:D325)</f>
        <v>14231013</v>
      </c>
      <c r="E326" s="42">
        <f>SUM(E305:E325)</f>
        <v>191400</v>
      </c>
    </row>
    <row r="329" spans="1:10" ht="15.75" thickBot="1" x14ac:dyDescent="0.3">
      <c r="A329" s="310"/>
      <c r="B329" s="310"/>
    </row>
    <row r="330" spans="1:10" ht="26.65" customHeight="1" x14ac:dyDescent="0.25">
      <c r="A330" s="299" t="s">
        <v>66</v>
      </c>
      <c r="B330" s="300"/>
      <c r="C330" s="300"/>
      <c r="D330" s="300"/>
      <c r="E330" s="300"/>
      <c r="F330" s="301"/>
      <c r="G330" s="2"/>
      <c r="H330" s="2"/>
      <c r="I330" s="2"/>
      <c r="J330" s="2"/>
    </row>
    <row r="331" spans="1:10" ht="25.5" x14ac:dyDescent="0.25">
      <c r="A331" s="83"/>
      <c r="B331" s="17" t="s">
        <v>22</v>
      </c>
      <c r="C331" s="10" t="s">
        <v>23</v>
      </c>
      <c r="D331" s="10" t="s">
        <v>24</v>
      </c>
      <c r="E331" s="10" t="s">
        <v>25</v>
      </c>
      <c r="F331" s="14" t="s">
        <v>26</v>
      </c>
    </row>
    <row r="332" spans="1:10" x14ac:dyDescent="0.25">
      <c r="A332" s="13" t="s">
        <v>1</v>
      </c>
      <c r="B332" s="104">
        <v>5067.4299065420564</v>
      </c>
      <c r="C332" s="104">
        <v>110.48133182833293</v>
      </c>
      <c r="D332" s="104">
        <v>2.1802241741065116E-2</v>
      </c>
      <c r="E332" s="104">
        <v>0.14703787332387538</v>
      </c>
      <c r="F332" s="113">
        <v>2.9016261899162999E-5</v>
      </c>
    </row>
    <row r="333" spans="1:10" x14ac:dyDescent="0.25">
      <c r="A333" s="13" t="s">
        <v>2</v>
      </c>
      <c r="B333" s="104">
        <v>2350.2550881953866</v>
      </c>
      <c r="C333" s="104">
        <v>101.33767722791062</v>
      </c>
      <c r="D333" s="104">
        <v>4.3117735490457533E-2</v>
      </c>
      <c r="E333" s="104">
        <v>0.15091616902381527</v>
      </c>
      <c r="F333" s="114">
        <v>6.4212676224730279E-5</v>
      </c>
    </row>
    <row r="334" spans="1:10" x14ac:dyDescent="0.25">
      <c r="A334" s="13" t="s">
        <v>20</v>
      </c>
      <c r="B334" s="104">
        <v>4597.8411347517731</v>
      </c>
      <c r="C334" s="104">
        <v>128.41675421669495</v>
      </c>
      <c r="D334" s="104">
        <v>2.7929793669051569E-2</v>
      </c>
      <c r="E334" s="104">
        <v>0.13979969403763845</v>
      </c>
      <c r="F334" s="114">
        <v>3.0405507702515677E-5</v>
      </c>
    </row>
    <row r="335" spans="1:10" x14ac:dyDescent="0.25">
      <c r="A335" s="13" t="s">
        <v>3</v>
      </c>
      <c r="B335" s="104">
        <v>5138.3848314606739</v>
      </c>
      <c r="C335" s="104">
        <v>122.94078040081574</v>
      </c>
      <c r="D335" s="104">
        <v>2.3925958143128746E-2</v>
      </c>
      <c r="E335" s="104">
        <v>0.1259791653387495</v>
      </c>
      <c r="F335" s="113">
        <v>2.4517269428210142E-5</v>
      </c>
      <c r="H335" s="50"/>
    </row>
    <row r="336" spans="1:10" x14ac:dyDescent="0.25">
      <c r="A336" s="13" t="s">
        <v>4</v>
      </c>
      <c r="B336" s="104">
        <v>2851.1729323308273</v>
      </c>
      <c r="C336" s="104">
        <v>95.978767294733629</v>
      </c>
      <c r="D336" s="104">
        <v>3.3662906310025609E-2</v>
      </c>
      <c r="E336" s="104">
        <v>0.17637336936744669</v>
      </c>
      <c r="F336" s="113">
        <v>6.1859933982770334E-5</v>
      </c>
      <c r="H336" s="50"/>
    </row>
    <row r="337" spans="1:8" x14ac:dyDescent="0.25">
      <c r="A337" s="13" t="s">
        <v>5</v>
      </c>
      <c r="B337" s="104">
        <v>3272.0685224839399</v>
      </c>
      <c r="C337" s="104">
        <v>75.789724327674804</v>
      </c>
      <c r="D337" s="104">
        <v>2.3162633608339051E-2</v>
      </c>
      <c r="E337" s="104">
        <v>0.12017019433606586</v>
      </c>
      <c r="F337" s="113">
        <v>3.6726062889673389E-5</v>
      </c>
      <c r="H337" s="50"/>
    </row>
    <row r="338" spans="1:8" x14ac:dyDescent="0.25">
      <c r="A338" s="13" t="s">
        <v>6</v>
      </c>
      <c r="B338" s="104">
        <v>5472.9321382842509</v>
      </c>
      <c r="C338" s="104">
        <v>111.64601987059271</v>
      </c>
      <c r="D338" s="104">
        <v>2.0399671885132021E-2</v>
      </c>
      <c r="E338" s="104">
        <v>0.10584339656873178</v>
      </c>
      <c r="F338" s="113">
        <v>1.9339431568744682E-5</v>
      </c>
      <c r="H338" s="50"/>
    </row>
    <row r="339" spans="1:8" x14ac:dyDescent="0.25">
      <c r="A339" s="13" t="s">
        <v>7</v>
      </c>
      <c r="B339" s="104">
        <v>9307.5028089887637</v>
      </c>
      <c r="C339" s="104">
        <v>108.64979555955067</v>
      </c>
      <c r="D339" s="104">
        <v>1.1673356193309083E-2</v>
      </c>
      <c r="E339" s="104">
        <v>8.2723404580746993E-2</v>
      </c>
      <c r="F339" s="113">
        <v>8.8878194590343271E-6</v>
      </c>
      <c r="H339" s="53"/>
    </row>
    <row r="340" spans="1:8" x14ac:dyDescent="0.25">
      <c r="A340" s="13" t="s">
        <v>8</v>
      </c>
      <c r="B340" s="104">
        <v>2014.9659239842726</v>
      </c>
      <c r="C340" s="104">
        <v>82.836471160808557</v>
      </c>
      <c r="D340" s="104">
        <v>4.1110606474680574E-2</v>
      </c>
      <c r="E340" s="104">
        <v>0.13094277457016851</v>
      </c>
      <c r="F340" s="113">
        <v>6.4985106205295089E-5</v>
      </c>
    </row>
    <row r="341" spans="1:8" x14ac:dyDescent="0.25">
      <c r="A341" s="13" t="s">
        <v>9</v>
      </c>
      <c r="B341" s="104">
        <v>3229.0056417489423</v>
      </c>
      <c r="C341" s="104">
        <v>131.30850500980821</v>
      </c>
      <c r="D341" s="104">
        <v>4.0665306778060302E-2</v>
      </c>
      <c r="E341" s="104">
        <v>0.17009494558445115</v>
      </c>
      <c r="F341" s="113">
        <v>5.2677190583142425E-5</v>
      </c>
    </row>
    <row r="342" spans="1:8" x14ac:dyDescent="0.25">
      <c r="A342" s="13" t="s">
        <v>10</v>
      </c>
      <c r="B342" s="104">
        <v>2039.8157453936349</v>
      </c>
      <c r="C342" s="104">
        <v>82.455046121983642</v>
      </c>
      <c r="D342" s="104">
        <v>4.0422791278175871E-2</v>
      </c>
      <c r="E342" s="104">
        <v>0.14645043798248134</v>
      </c>
      <c r="F342" s="113">
        <v>7.1795915054190325E-5</v>
      </c>
    </row>
    <row r="343" spans="1:8" x14ac:dyDescent="0.25">
      <c r="A343" s="13" t="s">
        <v>11</v>
      </c>
      <c r="B343" s="104">
        <v>6287.7355836849511</v>
      </c>
      <c r="C343" s="104">
        <v>115.37404349358889</v>
      </c>
      <c r="D343" s="104">
        <v>1.8349060954941349E-2</v>
      </c>
      <c r="E343" s="104">
        <v>0.10695035967644798</v>
      </c>
      <c r="F343" s="113">
        <v>1.700936024631133E-5</v>
      </c>
    </row>
    <row r="344" spans="1:8" x14ac:dyDescent="0.25">
      <c r="A344" s="13" t="s">
        <v>12</v>
      </c>
      <c r="B344" s="104">
        <v>4326.555133079848</v>
      </c>
      <c r="C344" s="104">
        <v>144.74127616038959</v>
      </c>
      <c r="D344" s="104">
        <v>3.3454161962188117E-2</v>
      </c>
      <c r="E344" s="104">
        <v>0.1535461197929599</v>
      </c>
      <c r="F344" s="113">
        <v>3.5489232211322469E-5</v>
      </c>
    </row>
    <row r="345" spans="1:8" ht="14.65" customHeight="1" x14ac:dyDescent="0.25">
      <c r="A345" s="13" t="s">
        <v>21</v>
      </c>
      <c r="B345" s="104">
        <v>3471.5297450424928</v>
      </c>
      <c r="C345" s="104">
        <v>82.768805104047544</v>
      </c>
      <c r="D345" s="104">
        <v>2.384217079581279E-2</v>
      </c>
      <c r="E345" s="104">
        <v>0.1036239065774574</v>
      </c>
      <c r="F345" s="113">
        <v>2.9849638109953459E-5</v>
      </c>
    </row>
    <row r="346" spans="1:8" x14ac:dyDescent="0.25">
      <c r="A346" s="13" t="s">
        <v>13</v>
      </c>
      <c r="B346" s="104">
        <v>7725.2645241038317</v>
      </c>
      <c r="C346" s="104">
        <v>138.14011121713057</v>
      </c>
      <c r="D346" s="104">
        <v>1.7881602731675456E-2</v>
      </c>
      <c r="E346" s="104">
        <v>0.1083041086076275</v>
      </c>
      <c r="F346" s="113">
        <v>1.401946927120807E-5</v>
      </c>
    </row>
    <row r="347" spans="1:8" x14ac:dyDescent="0.25">
      <c r="A347" s="13" t="s">
        <v>14</v>
      </c>
      <c r="B347" s="104">
        <v>1824.6581325301204</v>
      </c>
      <c r="C347" s="104">
        <v>90.536236268402234</v>
      </c>
      <c r="D347" s="104">
        <v>4.9618191295298826E-2</v>
      </c>
      <c r="E347" s="104">
        <v>0.16121435659905045</v>
      </c>
      <c r="F347" s="113">
        <v>8.8353184481471196E-5</v>
      </c>
    </row>
    <row r="348" spans="1:8" x14ac:dyDescent="0.25">
      <c r="A348" s="13" t="s">
        <v>15</v>
      </c>
      <c r="B348" s="104">
        <v>2142.5304659498206</v>
      </c>
      <c r="C348" s="104">
        <v>71.321085355471027</v>
      </c>
      <c r="D348" s="104">
        <v>3.3288247933432845E-2</v>
      </c>
      <c r="E348" s="104">
        <v>0.18080415650436563</v>
      </c>
      <c r="F348" s="113">
        <v>8.4388137941465412E-5</v>
      </c>
    </row>
    <row r="349" spans="1:8" x14ac:dyDescent="0.25">
      <c r="A349" s="13" t="s">
        <v>16</v>
      </c>
      <c r="B349" s="104">
        <v>10429.570512820514</v>
      </c>
      <c r="C349" s="104">
        <v>82.205273680145709</v>
      </c>
      <c r="D349" s="104">
        <v>7.8819423656127704E-3</v>
      </c>
      <c r="E349" s="104">
        <v>8.9319285755652872E-2</v>
      </c>
      <c r="F349" s="113">
        <v>8.5640425601281899E-6</v>
      </c>
    </row>
    <row r="350" spans="1:8" x14ac:dyDescent="0.25">
      <c r="A350" s="13" t="s">
        <v>17</v>
      </c>
      <c r="B350" s="104">
        <v>4611.2322097378274</v>
      </c>
      <c r="C350" s="104">
        <v>103.64263541872594</v>
      </c>
      <c r="D350" s="104">
        <v>2.2476125838958472E-2</v>
      </c>
      <c r="E350" s="104">
        <v>0.18307556873973138</v>
      </c>
      <c r="F350" s="113">
        <v>3.9702092718974175E-5</v>
      </c>
    </row>
    <row r="351" spans="1:8" x14ac:dyDescent="0.25">
      <c r="A351" s="13" t="s">
        <v>18</v>
      </c>
      <c r="B351" s="104">
        <v>1411.981981981982</v>
      </c>
      <c r="C351" s="104">
        <v>69.764838703354485</v>
      </c>
      <c r="D351" s="104">
        <v>4.9409156486137612E-2</v>
      </c>
      <c r="E351" s="104">
        <v>0.34539543955154112</v>
      </c>
      <c r="F351" s="113">
        <v>2.4461745543432055E-4</v>
      </c>
    </row>
    <row r="352" spans="1:8" x14ac:dyDescent="0.25">
      <c r="A352" s="13" t="s">
        <v>19</v>
      </c>
      <c r="B352" s="104">
        <v>4252.8888888888887</v>
      </c>
      <c r="C352" s="104">
        <v>105.74065114355243</v>
      </c>
      <c r="D352" s="104">
        <v>2.486325269860936E-2</v>
      </c>
      <c r="E352" s="104">
        <v>0.47375060399269092</v>
      </c>
      <c r="F352" s="113">
        <v>1.1139501086671069E-4</v>
      </c>
    </row>
    <row r="353" spans="1:26" ht="15.75" thickBot="1" x14ac:dyDescent="0.3">
      <c r="A353" s="15" t="s">
        <v>22</v>
      </c>
      <c r="B353" s="45">
        <v>4372.6343739040385</v>
      </c>
      <c r="C353" s="45">
        <v>102.67027759827215</v>
      </c>
      <c r="D353" s="45">
        <v>2.8996995934956818E-2</v>
      </c>
      <c r="E353" s="45">
        <v>0.16201501573865221</v>
      </c>
      <c r="F353" s="46">
        <v>5.4181466611396923E-5</v>
      </c>
    </row>
    <row r="354" spans="1:26" x14ac:dyDescent="0.25">
      <c r="A354" s="9"/>
      <c r="B354" s="9"/>
      <c r="F354" s="9"/>
    </row>
    <row r="355" spans="1:26" x14ac:dyDescent="0.25">
      <c r="A355" s="309" t="s">
        <v>117</v>
      </c>
      <c r="B355" s="309"/>
      <c r="C355" s="309"/>
      <c r="D355" s="309"/>
      <c r="E355" s="309"/>
      <c r="F355" s="309"/>
      <c r="G355" s="309"/>
      <c r="H355" s="309"/>
    </row>
    <row r="356" spans="1:26" x14ac:dyDescent="0.25">
      <c r="A356" s="309"/>
      <c r="B356" s="309"/>
      <c r="C356" s="309"/>
      <c r="D356" s="309"/>
      <c r="E356" s="309"/>
      <c r="F356" s="309"/>
      <c r="G356" s="309"/>
      <c r="H356" s="309"/>
    </row>
    <row r="357" spans="1:26" ht="15.75" thickBot="1" x14ac:dyDescent="0.3">
      <c r="A357" s="9"/>
      <c r="B357" s="9"/>
      <c r="F357" s="9"/>
    </row>
    <row r="358" spans="1:26" ht="28.9" customHeight="1" x14ac:dyDescent="0.25">
      <c r="A358" s="311" t="s">
        <v>67</v>
      </c>
      <c r="B358" s="312"/>
      <c r="C358" s="312"/>
      <c r="D358" s="313"/>
      <c r="E358" s="5"/>
      <c r="H358" s="12"/>
      <c r="R358" t="s">
        <v>67</v>
      </c>
    </row>
    <row r="359" spans="1:26" ht="25.5" x14ac:dyDescent="0.25">
      <c r="A359" s="13"/>
      <c r="B359" s="10" t="s">
        <v>0</v>
      </c>
      <c r="C359" s="10" t="s">
        <v>27</v>
      </c>
      <c r="D359" s="14" t="s">
        <v>28</v>
      </c>
      <c r="E359" s="6"/>
      <c r="R359" s="13"/>
      <c r="S359" s="10" t="s">
        <v>593</v>
      </c>
      <c r="T359" s="10" t="s">
        <v>27</v>
      </c>
      <c r="U359" s="14" t="s">
        <v>28</v>
      </c>
      <c r="W359" s="13"/>
      <c r="X359" s="10" t="s">
        <v>593</v>
      </c>
      <c r="Y359" s="10" t="s">
        <v>27</v>
      </c>
      <c r="Z359" s="14" t="s">
        <v>28</v>
      </c>
    </row>
    <row r="360" spans="1:26" x14ac:dyDescent="0.25">
      <c r="A360" s="13" t="s">
        <v>20</v>
      </c>
      <c r="B360" s="62">
        <v>0.60610005682592938</v>
      </c>
      <c r="C360" s="62">
        <v>0.53868685226096369</v>
      </c>
      <c r="D360" s="35">
        <v>0.84209700530957721</v>
      </c>
      <c r="E360" s="7"/>
      <c r="F360" s="4"/>
      <c r="G360" s="4"/>
      <c r="H360" s="4"/>
      <c r="P360">
        <v>1</v>
      </c>
      <c r="Q360" s="13" t="s">
        <v>466</v>
      </c>
      <c r="R360" s="13" t="s">
        <v>587</v>
      </c>
      <c r="S360">
        <v>50.959785336913257</v>
      </c>
      <c r="T360">
        <v>33.511632403170715</v>
      </c>
      <c r="U360">
        <v>59.177585570534987</v>
      </c>
      <c r="W360" s="13" t="s">
        <v>579</v>
      </c>
      <c r="X360">
        <v>83.315915978681147</v>
      </c>
      <c r="Y360">
        <v>84.146341463414629</v>
      </c>
      <c r="Z360">
        <v>78.341855368882392</v>
      </c>
    </row>
    <row r="361" spans="1:26" x14ac:dyDescent="0.25">
      <c r="A361" s="13" t="s">
        <v>19</v>
      </c>
      <c r="B361" s="62">
        <v>0.83315915978681154</v>
      </c>
      <c r="C361" s="62">
        <v>0.84146341463414631</v>
      </c>
      <c r="D361" s="35">
        <v>0.78341855368882396</v>
      </c>
      <c r="E361" s="7"/>
      <c r="F361" s="4"/>
      <c r="G361" s="4"/>
      <c r="H361" s="4"/>
      <c r="P361">
        <v>2</v>
      </c>
      <c r="Q361" s="13" t="s">
        <v>467</v>
      </c>
      <c r="R361" s="13" t="s">
        <v>591</v>
      </c>
      <c r="S361">
        <v>38.113550124444082</v>
      </c>
      <c r="T361">
        <v>49.860624044600307</v>
      </c>
      <c r="U361">
        <v>28.35561697042127</v>
      </c>
      <c r="W361" s="13" t="s">
        <v>580</v>
      </c>
      <c r="X361">
        <v>78.480801444942159</v>
      </c>
      <c r="Y361">
        <v>92.865626149561194</v>
      </c>
      <c r="Z361">
        <v>49.931881441114925</v>
      </c>
    </row>
    <row r="362" spans="1:26" x14ac:dyDescent="0.25">
      <c r="A362" s="13" t="s">
        <v>4</v>
      </c>
      <c r="B362" s="62">
        <v>0.6503404481996593</v>
      </c>
      <c r="C362" s="62">
        <v>0.59052967996058492</v>
      </c>
      <c r="D362" s="35">
        <v>0.77422786177105829</v>
      </c>
      <c r="E362" s="7"/>
      <c r="F362" s="4"/>
      <c r="G362" s="4"/>
      <c r="H362" s="4"/>
      <c r="P362">
        <v>3</v>
      </c>
      <c r="Q362" s="13" t="s">
        <v>468</v>
      </c>
      <c r="R362" s="13" t="s">
        <v>590</v>
      </c>
      <c r="S362">
        <v>38.798492508622566</v>
      </c>
      <c r="T362">
        <v>50.09206165973508</v>
      </c>
      <c r="U362">
        <v>29.423920214210874</v>
      </c>
      <c r="W362" s="13" t="s">
        <v>521</v>
      </c>
      <c r="X362">
        <v>73.863432186339011</v>
      </c>
      <c r="Y362">
        <v>82.576115898874789</v>
      </c>
      <c r="Z362">
        <v>34.932451449479309</v>
      </c>
    </row>
    <row r="363" spans="1:26" x14ac:dyDescent="0.25">
      <c r="A363" s="13" t="s">
        <v>16</v>
      </c>
      <c r="B363" s="62">
        <v>0.3953004677897472</v>
      </c>
      <c r="C363" s="62">
        <v>0.36647915904327866</v>
      </c>
      <c r="D363" s="35">
        <v>0.74475851665416293</v>
      </c>
      <c r="E363" s="7"/>
      <c r="F363" s="4"/>
      <c r="G363" s="4"/>
      <c r="H363" s="4"/>
      <c r="P363">
        <v>4</v>
      </c>
      <c r="Q363" s="13" t="s">
        <v>469</v>
      </c>
      <c r="R363" s="13" t="s">
        <v>580</v>
      </c>
      <c r="S363">
        <v>78.480801444942159</v>
      </c>
      <c r="T363">
        <v>92.865626149561194</v>
      </c>
      <c r="U363">
        <v>49.931881441114925</v>
      </c>
      <c r="W363" s="13" t="s">
        <v>581</v>
      </c>
      <c r="X363">
        <v>72.829844716161503</v>
      </c>
      <c r="Y363">
        <v>78.972199316762868</v>
      </c>
      <c r="Z363">
        <v>58.694119879632389</v>
      </c>
    </row>
    <row r="364" spans="1:26" x14ac:dyDescent="0.25">
      <c r="A364" s="13" t="s">
        <v>14</v>
      </c>
      <c r="B364" s="62">
        <v>0.50959785336913255</v>
      </c>
      <c r="C364" s="62">
        <v>0.33511632403170716</v>
      </c>
      <c r="D364" s="35">
        <v>0.59177585570534985</v>
      </c>
      <c r="E364" s="7"/>
      <c r="F364" s="4"/>
      <c r="G364" s="4"/>
      <c r="H364" s="4"/>
      <c r="P364">
        <v>5</v>
      </c>
      <c r="Q364" s="13" t="s">
        <v>470</v>
      </c>
      <c r="R364" s="13" t="s">
        <v>586</v>
      </c>
      <c r="S364">
        <v>57.492589853514232</v>
      </c>
      <c r="T364">
        <v>57.182957393483711</v>
      </c>
      <c r="U364">
        <v>57.826753167013557</v>
      </c>
      <c r="W364" s="13" t="s">
        <v>582</v>
      </c>
      <c r="X364">
        <v>67.84860935792679</v>
      </c>
      <c r="Y364">
        <v>80.223419257402213</v>
      </c>
      <c r="Z364">
        <v>48.687160382874858</v>
      </c>
    </row>
    <row r="365" spans="1:26" x14ac:dyDescent="0.25">
      <c r="A365" s="13" t="s">
        <v>10</v>
      </c>
      <c r="B365" s="62">
        <v>0.72829844716161507</v>
      </c>
      <c r="C365" s="62">
        <v>0.7897219931676287</v>
      </c>
      <c r="D365" s="35">
        <v>0.58694119879632389</v>
      </c>
      <c r="E365" s="7"/>
      <c r="F365" s="4"/>
      <c r="G365" s="4"/>
      <c r="H365" s="4"/>
      <c r="P365">
        <v>6</v>
      </c>
      <c r="Q365" s="13" t="s">
        <v>471</v>
      </c>
      <c r="R365" s="13" t="s">
        <v>532</v>
      </c>
      <c r="S365">
        <v>37.463634293809605</v>
      </c>
      <c r="T365">
        <v>23.45626855446449</v>
      </c>
      <c r="U365">
        <v>54.85567653396847</v>
      </c>
      <c r="W365" s="13" t="s">
        <v>583</v>
      </c>
      <c r="X365">
        <v>65.418872083222084</v>
      </c>
      <c r="Y365">
        <v>69.505946050468907</v>
      </c>
      <c r="Z365">
        <v>47.240660200715283</v>
      </c>
    </row>
    <row r="366" spans="1:26" x14ac:dyDescent="0.25">
      <c r="A366" s="13" t="s">
        <v>8</v>
      </c>
      <c r="B366" s="62">
        <v>0.57492589853514231</v>
      </c>
      <c r="C366" s="62">
        <v>0.57182957393483713</v>
      </c>
      <c r="D366" s="35">
        <v>0.57826753167013556</v>
      </c>
      <c r="E366" s="7"/>
      <c r="F366" s="4"/>
      <c r="G366" s="4"/>
      <c r="H366" s="4"/>
      <c r="P366">
        <v>7</v>
      </c>
      <c r="Q366" s="13" t="s">
        <v>472</v>
      </c>
      <c r="R366" s="13" t="s">
        <v>581</v>
      </c>
      <c r="S366">
        <v>72.829844716161503</v>
      </c>
      <c r="T366">
        <v>78.972199316762868</v>
      </c>
      <c r="U366">
        <v>58.694119879632389</v>
      </c>
      <c r="W366" s="13" t="s">
        <v>584</v>
      </c>
      <c r="X366">
        <v>65.034044819965928</v>
      </c>
      <c r="Y366">
        <v>59.052967996058491</v>
      </c>
      <c r="Z366">
        <v>77.422786177105834</v>
      </c>
    </row>
    <row r="367" spans="1:26" x14ac:dyDescent="0.25">
      <c r="A367" s="13" t="s">
        <v>2</v>
      </c>
      <c r="B367" s="62">
        <v>0.60072984946926866</v>
      </c>
      <c r="C367" s="62">
        <v>0.61545369921204096</v>
      </c>
      <c r="D367" s="35">
        <v>0.56561932117943603</v>
      </c>
      <c r="E367" s="7"/>
      <c r="F367" s="4"/>
      <c r="G367" s="4"/>
      <c r="H367" s="4"/>
      <c r="P367">
        <v>8</v>
      </c>
      <c r="Q367" s="13" t="s">
        <v>473</v>
      </c>
      <c r="R367" s="13" t="s">
        <v>584</v>
      </c>
      <c r="S367">
        <v>65.034044819965928</v>
      </c>
      <c r="T367">
        <v>59.052967996058491</v>
      </c>
      <c r="U367">
        <v>77.422786177105834</v>
      </c>
      <c r="W367" s="13" t="s">
        <v>585</v>
      </c>
      <c r="X367">
        <v>60.610005682592941</v>
      </c>
      <c r="Y367">
        <v>53.868685226096368</v>
      </c>
      <c r="Z367">
        <v>84.209700530957718</v>
      </c>
    </row>
    <row r="368" spans="1:26" x14ac:dyDescent="0.25">
      <c r="A368" s="13" t="s">
        <v>1</v>
      </c>
      <c r="B368" s="62">
        <v>0.32436072406702138</v>
      </c>
      <c r="C368" s="62">
        <v>0.26664681603773582</v>
      </c>
      <c r="D368" s="35">
        <v>0.56184204201317123</v>
      </c>
      <c r="E368" s="7"/>
      <c r="F368" s="4"/>
      <c r="G368" s="4"/>
      <c r="H368" s="4"/>
      <c r="P368">
        <v>9</v>
      </c>
      <c r="Q368" s="13" t="s">
        <v>474</v>
      </c>
      <c r="R368" s="13" t="s">
        <v>474</v>
      </c>
      <c r="S368">
        <v>60.072984946926866</v>
      </c>
      <c r="T368">
        <v>61.545369921204099</v>
      </c>
      <c r="U368">
        <v>56.561932117943606</v>
      </c>
      <c r="W368" s="13" t="s">
        <v>474</v>
      </c>
      <c r="X368">
        <v>60.072984946926866</v>
      </c>
      <c r="Y368">
        <v>61.545369921204099</v>
      </c>
      <c r="Z368">
        <v>56.561932117943606</v>
      </c>
    </row>
    <row r="369" spans="1:26" x14ac:dyDescent="0.25">
      <c r="A369" s="13" t="s">
        <v>17</v>
      </c>
      <c r="B369" s="62">
        <v>0.3703694251260129</v>
      </c>
      <c r="C369" s="62">
        <v>0.22891071020781001</v>
      </c>
      <c r="D369" s="35">
        <v>0.54953000723065804</v>
      </c>
      <c r="E369" s="7"/>
      <c r="F369" s="4"/>
      <c r="G369" s="4"/>
      <c r="H369" s="4"/>
      <c r="P369">
        <v>10</v>
      </c>
      <c r="Q369" s="13" t="s">
        <v>475</v>
      </c>
      <c r="R369" s="13" t="s">
        <v>578</v>
      </c>
      <c r="S369">
        <v>28.197321359863224</v>
      </c>
      <c r="T369">
        <v>28.173371860413425</v>
      </c>
      <c r="U369">
        <v>28.270190577955717</v>
      </c>
      <c r="W369" s="13" t="s">
        <v>586</v>
      </c>
      <c r="X369">
        <v>57.492589853514232</v>
      </c>
      <c r="Y369">
        <v>57.182957393483711</v>
      </c>
      <c r="Z369">
        <v>57.826753167013557</v>
      </c>
    </row>
    <row r="370" spans="1:26" x14ac:dyDescent="0.25">
      <c r="A370" s="13" t="s">
        <v>18</v>
      </c>
      <c r="B370" s="62">
        <v>0.37463634293809606</v>
      </c>
      <c r="C370" s="62">
        <v>0.23456268554464491</v>
      </c>
      <c r="D370" s="35">
        <v>0.54855676533968467</v>
      </c>
      <c r="E370" s="7"/>
      <c r="F370" s="4"/>
      <c r="G370" s="4"/>
      <c r="H370" s="4"/>
      <c r="P370">
        <v>11</v>
      </c>
      <c r="Q370" s="13" t="s">
        <v>486</v>
      </c>
      <c r="R370" s="13" t="s">
        <v>516</v>
      </c>
      <c r="S370">
        <v>32.436072406702138</v>
      </c>
      <c r="T370">
        <v>26.664681603773584</v>
      </c>
      <c r="U370">
        <v>56.184204201317122</v>
      </c>
      <c r="W370" s="13" t="s">
        <v>587</v>
      </c>
      <c r="X370">
        <v>50.959785336913257</v>
      </c>
      <c r="Y370">
        <v>33.511632403170715</v>
      </c>
      <c r="Z370">
        <v>59.177585570534987</v>
      </c>
    </row>
    <row r="371" spans="1:26" ht="15.75" thickBot="1" x14ac:dyDescent="0.3">
      <c r="A371" s="130" t="s">
        <v>22</v>
      </c>
      <c r="B371" s="65">
        <v>0.50651165527420305</v>
      </c>
      <c r="C371" s="65">
        <v>0.50523433396382011</v>
      </c>
      <c r="D371" s="146">
        <v>0.50880450173869851</v>
      </c>
      <c r="E371" s="7"/>
      <c r="F371" s="4"/>
      <c r="G371" s="4"/>
      <c r="H371" s="4"/>
      <c r="P371">
        <v>12</v>
      </c>
      <c r="Q371" s="13" t="s">
        <v>476</v>
      </c>
      <c r="R371" s="66" t="s">
        <v>583</v>
      </c>
      <c r="S371">
        <v>65.418872083222084</v>
      </c>
      <c r="T371">
        <v>69.505946050468907</v>
      </c>
      <c r="U371">
        <v>47.240660200715283</v>
      </c>
      <c r="W371" s="66" t="s">
        <v>588</v>
      </c>
      <c r="X371">
        <v>42.048973511266993</v>
      </c>
      <c r="Y371">
        <v>36.469483977997029</v>
      </c>
      <c r="Z371">
        <v>48.817984483659608</v>
      </c>
    </row>
    <row r="372" spans="1:26" x14ac:dyDescent="0.25">
      <c r="A372" s="13" t="s">
        <v>9</v>
      </c>
      <c r="B372" s="62">
        <v>0.78480801444942161</v>
      </c>
      <c r="C372" s="62">
        <v>0.92865626149561198</v>
      </c>
      <c r="D372" s="35">
        <v>0.49931881441114928</v>
      </c>
      <c r="E372" s="7"/>
      <c r="F372" s="4"/>
      <c r="G372" s="4"/>
      <c r="H372" s="4"/>
      <c r="P372">
        <v>13</v>
      </c>
      <c r="Q372" s="13" t="s">
        <v>538</v>
      </c>
      <c r="R372" s="13" t="s">
        <v>579</v>
      </c>
      <c r="S372">
        <v>83.315915978681147</v>
      </c>
      <c r="T372">
        <v>84.146341463414629</v>
      </c>
      <c r="U372">
        <v>78.341855368882392</v>
      </c>
      <c r="W372" s="13" t="s">
        <v>589</v>
      </c>
      <c r="X372">
        <v>39.530046778974722</v>
      </c>
      <c r="Y372">
        <v>36.647915904327867</v>
      </c>
      <c r="Z372">
        <v>74.475851665416286</v>
      </c>
    </row>
    <row r="373" spans="1:26" ht="15.75" thickBot="1" x14ac:dyDescent="0.3">
      <c r="A373" s="13" t="s">
        <v>11</v>
      </c>
      <c r="B373" s="62">
        <v>0.42048973511266996</v>
      </c>
      <c r="C373" s="62">
        <v>0.3646948397799703</v>
      </c>
      <c r="D373" s="35">
        <v>0.48817984483659604</v>
      </c>
      <c r="E373" s="7"/>
      <c r="F373" s="4"/>
      <c r="G373" s="4"/>
      <c r="H373" s="4"/>
      <c r="P373">
        <v>14</v>
      </c>
      <c r="Q373" s="66" t="s">
        <v>478</v>
      </c>
      <c r="R373" s="13" t="s">
        <v>521</v>
      </c>
      <c r="S373">
        <v>73.863432186339011</v>
      </c>
      <c r="T373">
        <v>82.576115898874789</v>
      </c>
      <c r="U373">
        <v>34.932451449479309</v>
      </c>
      <c r="W373" s="13" t="s">
        <v>590</v>
      </c>
      <c r="X373">
        <v>38.798492508622566</v>
      </c>
      <c r="Y373">
        <v>50.09206165973508</v>
      </c>
      <c r="Z373">
        <v>29.423920214210874</v>
      </c>
    </row>
    <row r="374" spans="1:26" x14ac:dyDescent="0.25">
      <c r="A374" s="13" t="s">
        <v>13</v>
      </c>
      <c r="B374" s="62">
        <v>0.67848609357926792</v>
      </c>
      <c r="C374" s="62">
        <v>0.80223419257402206</v>
      </c>
      <c r="D374" s="35">
        <v>0.48687160382874856</v>
      </c>
      <c r="E374" s="7"/>
      <c r="F374" s="4"/>
      <c r="G374" s="4"/>
      <c r="H374" s="4"/>
      <c r="P374">
        <v>15</v>
      </c>
      <c r="Q374" s="13" t="s">
        <v>479</v>
      </c>
      <c r="R374" s="13" t="s">
        <v>592</v>
      </c>
      <c r="S374">
        <v>37.036942512601293</v>
      </c>
      <c r="T374">
        <v>22.891071020781002</v>
      </c>
      <c r="U374">
        <v>54.953000723065806</v>
      </c>
      <c r="W374" s="13" t="s">
        <v>591</v>
      </c>
      <c r="X374">
        <v>38.113550124444082</v>
      </c>
      <c r="Y374">
        <v>49.860624044600307</v>
      </c>
      <c r="Z374">
        <v>28.35561697042127</v>
      </c>
    </row>
    <row r="375" spans="1:26" x14ac:dyDescent="0.25">
      <c r="A375" s="13" t="s">
        <v>5</v>
      </c>
      <c r="B375" s="62">
        <v>0.65418872083222079</v>
      </c>
      <c r="C375" s="62">
        <v>0.69505946050468914</v>
      </c>
      <c r="D375" s="35">
        <v>0.47240660200715284</v>
      </c>
      <c r="E375" s="7"/>
      <c r="F375" s="4"/>
      <c r="G375" s="4"/>
      <c r="H375" s="4"/>
      <c r="P375">
        <v>16</v>
      </c>
      <c r="Q375" s="13" t="s">
        <v>480</v>
      </c>
      <c r="R375" s="13" t="s">
        <v>588</v>
      </c>
      <c r="S375">
        <v>42.048973511266993</v>
      </c>
      <c r="T375">
        <v>36.469483977997029</v>
      </c>
      <c r="U375">
        <v>48.817984483659608</v>
      </c>
      <c r="W375" s="13" t="s">
        <v>532</v>
      </c>
      <c r="X375">
        <v>37.463634293809605</v>
      </c>
      <c r="Y375">
        <v>23.45626855446449</v>
      </c>
      <c r="Z375">
        <v>54.85567653396847</v>
      </c>
    </row>
    <row r="376" spans="1:26" x14ac:dyDescent="0.25">
      <c r="A376" s="13" t="s">
        <v>3</v>
      </c>
      <c r="B376" s="62">
        <v>0.37285931781343873</v>
      </c>
      <c r="C376" s="62">
        <v>0.37508830908467128</v>
      </c>
      <c r="D376" s="35">
        <v>0.36732028634161906</v>
      </c>
      <c r="E376" s="7"/>
      <c r="F376" s="4"/>
      <c r="G376" s="4"/>
      <c r="H376" s="4"/>
      <c r="P376">
        <v>17</v>
      </c>
      <c r="Q376" s="13" t="s">
        <v>481</v>
      </c>
      <c r="R376" s="13" t="s">
        <v>481</v>
      </c>
      <c r="S376">
        <v>37.285931781343876</v>
      </c>
      <c r="T376">
        <v>37.508830908467125</v>
      </c>
      <c r="U376">
        <v>36.732028634161907</v>
      </c>
      <c r="W376" s="13" t="s">
        <v>481</v>
      </c>
      <c r="X376">
        <v>37.285931781343876</v>
      </c>
      <c r="Y376">
        <v>37.508830908467125</v>
      </c>
      <c r="Z376">
        <v>36.732028634161907</v>
      </c>
    </row>
    <row r="377" spans="1:26" x14ac:dyDescent="0.25">
      <c r="A377" s="13" t="s">
        <v>6</v>
      </c>
      <c r="B377" s="62">
        <v>0.73863432186339006</v>
      </c>
      <c r="C377" s="62">
        <v>0.82576115898874791</v>
      </c>
      <c r="D377" s="35">
        <v>0.34932451449479313</v>
      </c>
      <c r="E377" s="7"/>
      <c r="F377" s="4"/>
      <c r="G377" s="4"/>
      <c r="H377" s="4"/>
      <c r="P377">
        <v>18</v>
      </c>
      <c r="Q377" s="13" t="s">
        <v>482</v>
      </c>
      <c r="R377" s="13" t="s">
        <v>582</v>
      </c>
      <c r="S377">
        <v>67.84860935792679</v>
      </c>
      <c r="T377">
        <v>80.223419257402213</v>
      </c>
      <c r="U377">
        <v>48.687160382874858</v>
      </c>
      <c r="W377" s="13" t="s">
        <v>592</v>
      </c>
      <c r="X377">
        <v>37.036942512601293</v>
      </c>
      <c r="Y377">
        <v>22.891071020781002</v>
      </c>
      <c r="Z377">
        <v>54.953000723065806</v>
      </c>
    </row>
    <row r="378" spans="1:26" x14ac:dyDescent="0.25">
      <c r="A378" s="13" t="s">
        <v>7</v>
      </c>
      <c r="B378" s="62">
        <v>0.29501374842272649</v>
      </c>
      <c r="C378" s="62">
        <v>0.2939943877999715</v>
      </c>
      <c r="D378" s="35">
        <v>0.30855498555847738</v>
      </c>
      <c r="E378" s="7"/>
      <c r="F378" s="4"/>
      <c r="G378" s="4"/>
      <c r="H378" s="4"/>
      <c r="P378">
        <v>19</v>
      </c>
      <c r="Q378" s="13" t="s">
        <v>483</v>
      </c>
      <c r="R378" s="13" t="s">
        <v>585</v>
      </c>
      <c r="S378">
        <v>60.610005682592941</v>
      </c>
      <c r="T378">
        <v>53.868685226096368</v>
      </c>
      <c r="U378">
        <v>84.209700530957718</v>
      </c>
      <c r="W378" s="13" t="s">
        <v>516</v>
      </c>
      <c r="X378">
        <v>32.436072406702138</v>
      </c>
      <c r="Y378">
        <v>26.664681603773584</v>
      </c>
      <c r="Z378">
        <v>56.184204201317122</v>
      </c>
    </row>
    <row r="379" spans="1:26" x14ac:dyDescent="0.25">
      <c r="A379" s="13" t="s">
        <v>21</v>
      </c>
      <c r="B379" s="62">
        <v>0.38798492508622567</v>
      </c>
      <c r="C379" s="62">
        <v>0.50092061659735077</v>
      </c>
      <c r="D379" s="35">
        <v>0.29423920214210875</v>
      </c>
      <c r="E379" s="7"/>
      <c r="F379" s="4"/>
      <c r="G379" s="4"/>
      <c r="H379" s="4"/>
      <c r="P379">
        <v>20</v>
      </c>
      <c r="Q379" s="13" t="s">
        <v>484</v>
      </c>
      <c r="R379" s="13" t="s">
        <v>484</v>
      </c>
      <c r="S379">
        <v>29.50137484227265</v>
      </c>
      <c r="T379">
        <v>29.399438779997151</v>
      </c>
      <c r="U379">
        <v>30.855498555847738</v>
      </c>
      <c r="W379" s="13" t="s">
        <v>484</v>
      </c>
      <c r="X379">
        <v>29.50137484227265</v>
      </c>
      <c r="Y379">
        <v>29.399438779997151</v>
      </c>
      <c r="Z379">
        <v>30.855498555847738</v>
      </c>
    </row>
    <row r="380" spans="1:26" x14ac:dyDescent="0.25">
      <c r="A380" s="13" t="s">
        <v>12</v>
      </c>
      <c r="B380" s="62">
        <v>0.38113550124444084</v>
      </c>
      <c r="C380" s="62">
        <v>0.49860624044600305</v>
      </c>
      <c r="D380" s="35">
        <v>0.28355616970421271</v>
      </c>
      <c r="E380" s="7"/>
      <c r="F380" s="4"/>
      <c r="G380" s="4"/>
      <c r="H380" s="4"/>
      <c r="P380">
        <v>21</v>
      </c>
      <c r="Q380" s="13" t="s">
        <v>485</v>
      </c>
      <c r="R380" s="13" t="s">
        <v>589</v>
      </c>
      <c r="S380">
        <v>39.530046778974722</v>
      </c>
      <c r="T380">
        <v>36.647915904327867</v>
      </c>
      <c r="U380">
        <v>74.475851665416286</v>
      </c>
      <c r="W380" s="13" t="s">
        <v>578</v>
      </c>
      <c r="X380">
        <v>28.197321359863224</v>
      </c>
      <c r="Y380">
        <v>28.173371860413425</v>
      </c>
      <c r="Z380">
        <v>28.270190577955717</v>
      </c>
    </row>
    <row r="381" spans="1:26" ht="15.75" thickBot="1" x14ac:dyDescent="0.3">
      <c r="A381" s="66" t="s">
        <v>15</v>
      </c>
      <c r="B381" s="148">
        <v>0.28197321359863226</v>
      </c>
      <c r="C381" s="148">
        <v>0.28173371860413426</v>
      </c>
      <c r="D381" s="149">
        <v>0.28270190577955717</v>
      </c>
      <c r="E381" s="7"/>
      <c r="F381" s="4"/>
      <c r="G381" s="4"/>
      <c r="H381" s="4"/>
      <c r="R381" s="135" t="s">
        <v>124</v>
      </c>
      <c r="S381">
        <v>50.651165527420304</v>
      </c>
      <c r="T381">
        <v>50.523433396382011</v>
      </c>
      <c r="U381">
        <v>50.880450173869853</v>
      </c>
      <c r="W381" s="135" t="s">
        <v>124</v>
      </c>
      <c r="X381">
        <v>50.651165527420304</v>
      </c>
      <c r="Y381">
        <v>50.523433396382011</v>
      </c>
      <c r="Z381">
        <v>50.880450173869853</v>
      </c>
    </row>
    <row r="382" spans="1:26" x14ac:dyDescent="0.25">
      <c r="A382" s="48"/>
      <c r="E382" s="7"/>
      <c r="F382" s="4"/>
      <c r="G382" s="4"/>
      <c r="H382" s="4"/>
    </row>
    <row r="383" spans="1:26" x14ac:dyDescent="0.25">
      <c r="A383" s="309" t="s">
        <v>118</v>
      </c>
      <c r="B383" s="309"/>
      <c r="C383" s="309"/>
      <c r="D383" s="309"/>
      <c r="E383" s="309"/>
      <c r="F383" s="309"/>
      <c r="G383" s="309"/>
      <c r="H383" s="309"/>
    </row>
    <row r="384" spans="1:26" x14ac:dyDescent="0.25">
      <c r="A384" s="309"/>
      <c r="B384" s="309"/>
      <c r="C384" s="309"/>
      <c r="D384" s="309"/>
      <c r="E384" s="309"/>
      <c r="F384" s="309"/>
      <c r="G384" s="309"/>
      <c r="H384" s="309"/>
    </row>
    <row r="385" spans="1:26" ht="15.75" thickBot="1" x14ac:dyDescent="0.3"/>
    <row r="386" spans="1:26" ht="15.75" thickBot="1" x14ac:dyDescent="0.3">
      <c r="A386" s="302" t="s">
        <v>78</v>
      </c>
      <c r="B386" s="303"/>
      <c r="C386" s="303"/>
      <c r="D386" s="303"/>
      <c r="E386" s="304"/>
      <c r="F386" s="2"/>
      <c r="G386" s="2"/>
      <c r="H386" s="2"/>
      <c r="I386" s="2"/>
      <c r="J386" s="2"/>
    </row>
    <row r="387" spans="1:26" s="8" customFormat="1" ht="25.5" x14ac:dyDescent="0.25">
      <c r="A387" s="25"/>
      <c r="B387" s="10" t="s">
        <v>0</v>
      </c>
      <c r="C387" s="10" t="s">
        <v>27</v>
      </c>
      <c r="D387" s="10" t="s">
        <v>28</v>
      </c>
      <c r="E387" s="14" t="s">
        <v>43</v>
      </c>
      <c r="H387" s="72"/>
      <c r="I387" s="73" t="s">
        <v>96</v>
      </c>
      <c r="J387" s="73" t="s">
        <v>97</v>
      </c>
      <c r="K387" s="74" t="s">
        <v>98</v>
      </c>
      <c r="U387" s="72"/>
      <c r="V387" s="73" t="s">
        <v>96</v>
      </c>
      <c r="W387" s="73" t="s">
        <v>97</v>
      </c>
      <c r="X387" s="74" t="s">
        <v>123</v>
      </c>
      <c r="Z387" s="8">
        <v>100</v>
      </c>
    </row>
    <row r="388" spans="1:26" x14ac:dyDescent="0.25">
      <c r="A388" s="13" t="s">
        <v>1</v>
      </c>
      <c r="B388" s="28">
        <v>44063.15</v>
      </c>
      <c r="C388" s="28">
        <v>31449.5</v>
      </c>
      <c r="D388" s="28">
        <v>10863.65</v>
      </c>
      <c r="E388" s="29">
        <v>1750</v>
      </c>
      <c r="H388" s="13" t="s">
        <v>1</v>
      </c>
      <c r="I388" s="75">
        <f>C388/$B388</f>
        <v>0.71373698884441983</v>
      </c>
      <c r="J388" s="75">
        <f t="shared" ref="J388:K409" si="25">D388/$B388</f>
        <v>0.24654728497622161</v>
      </c>
      <c r="K388" s="76">
        <f t="shared" si="25"/>
        <v>3.9715726179358486E-2</v>
      </c>
      <c r="U388" s="13" t="s">
        <v>14</v>
      </c>
      <c r="V388" s="150">
        <v>17.552356228838576</v>
      </c>
      <c r="W388" s="150">
        <v>82.447643771161424</v>
      </c>
      <c r="X388" s="151"/>
    </row>
    <row r="389" spans="1:26" x14ac:dyDescent="0.25">
      <c r="A389" s="13" t="s">
        <v>2</v>
      </c>
      <c r="B389" s="28">
        <v>122771.99</v>
      </c>
      <c r="C389" s="28">
        <v>95543.66</v>
      </c>
      <c r="D389" s="28">
        <v>27228.33</v>
      </c>
      <c r="E389" s="29">
        <v>0</v>
      </c>
      <c r="H389" s="13" t="s">
        <v>2</v>
      </c>
      <c r="I389" s="75">
        <f t="shared" ref="I389:I409" si="26">C389/$B389</f>
        <v>0.77822034162678311</v>
      </c>
      <c r="J389" s="75">
        <f t="shared" si="25"/>
        <v>0.22177965837321689</v>
      </c>
      <c r="K389" s="76">
        <f t="shared" si="25"/>
        <v>0</v>
      </c>
      <c r="U389" s="13" t="s">
        <v>8</v>
      </c>
      <c r="V389" s="150">
        <v>45.276006986489669</v>
      </c>
      <c r="W389" s="150">
        <v>54.723993013510338</v>
      </c>
      <c r="X389" s="151"/>
    </row>
    <row r="390" spans="1:26" x14ac:dyDescent="0.25">
      <c r="A390" s="13" t="s">
        <v>20</v>
      </c>
      <c r="B390" s="28">
        <v>166480.05499999999</v>
      </c>
      <c r="C390" s="28">
        <v>124416.3</v>
      </c>
      <c r="D390" s="28">
        <v>42063.754999999997</v>
      </c>
      <c r="E390" s="29">
        <v>0</v>
      </c>
      <c r="H390" s="13" t="s">
        <v>20</v>
      </c>
      <c r="I390" s="75">
        <f t="shared" si="26"/>
        <v>0.74733456809585996</v>
      </c>
      <c r="J390" s="75">
        <f t="shared" si="25"/>
        <v>0.25266543190414009</v>
      </c>
      <c r="K390" s="76">
        <f t="shared" si="25"/>
        <v>0</v>
      </c>
      <c r="U390" s="13" t="s">
        <v>3</v>
      </c>
      <c r="V390" s="150">
        <v>64.836065132172052</v>
      </c>
      <c r="W390" s="150">
        <v>35.163934867827948</v>
      </c>
      <c r="X390" s="151"/>
    </row>
    <row r="391" spans="1:26" x14ac:dyDescent="0.25">
      <c r="A391" s="13" t="s">
        <v>3</v>
      </c>
      <c r="B391" s="28">
        <v>121577.705</v>
      </c>
      <c r="C391" s="28">
        <v>78826.2</v>
      </c>
      <c r="D391" s="28">
        <v>42751.504999999997</v>
      </c>
      <c r="E391" s="29">
        <v>0</v>
      </c>
      <c r="H391" s="13" t="s">
        <v>3</v>
      </c>
      <c r="I391" s="75">
        <f t="shared" si="26"/>
        <v>0.64836065132172049</v>
      </c>
      <c r="J391" s="75">
        <f t="shared" si="25"/>
        <v>0.35163934867827945</v>
      </c>
      <c r="K391" s="76">
        <f t="shared" si="25"/>
        <v>0</v>
      </c>
      <c r="U391" s="13" t="s">
        <v>21</v>
      </c>
      <c r="V391" s="150">
        <v>70.11551532932188</v>
      </c>
      <c r="W391" s="150">
        <v>29.884484670678109</v>
      </c>
      <c r="X391" s="151"/>
    </row>
    <row r="392" spans="1:26" x14ac:dyDescent="0.25">
      <c r="A392" s="13" t="s">
        <v>4</v>
      </c>
      <c r="B392" s="28">
        <v>80051.540000000008</v>
      </c>
      <c r="C392" s="28">
        <v>61703.05</v>
      </c>
      <c r="D392" s="28">
        <v>18348.490000000002</v>
      </c>
      <c r="E392" s="29">
        <v>0</v>
      </c>
      <c r="H392" s="13" t="s">
        <v>4</v>
      </c>
      <c r="I392" s="75">
        <f t="shared" si="26"/>
        <v>0.77079154254871296</v>
      </c>
      <c r="J392" s="75">
        <f t="shared" si="25"/>
        <v>0.22920845745128701</v>
      </c>
      <c r="K392" s="76">
        <f t="shared" si="25"/>
        <v>0</v>
      </c>
      <c r="U392" s="13" t="s">
        <v>18</v>
      </c>
      <c r="V392" s="150">
        <v>73.306267297821307</v>
      </c>
      <c r="W392" s="150">
        <v>26.693732702178689</v>
      </c>
      <c r="X392" s="151"/>
    </row>
    <row r="393" spans="1:26" x14ac:dyDescent="0.25">
      <c r="A393" s="13" t="s">
        <v>5</v>
      </c>
      <c r="B393" s="28">
        <v>90914.71</v>
      </c>
      <c r="C393" s="28">
        <v>68597</v>
      </c>
      <c r="D393" s="28">
        <v>13317.710000000001</v>
      </c>
      <c r="E393" s="29">
        <v>9000</v>
      </c>
      <c r="H393" s="13" t="s">
        <v>5</v>
      </c>
      <c r="I393" s="75">
        <f t="shared" si="26"/>
        <v>0.75452036309635695</v>
      </c>
      <c r="J393" s="75">
        <f t="shared" si="25"/>
        <v>0.14648575571543923</v>
      </c>
      <c r="K393" s="76">
        <f t="shared" si="25"/>
        <v>9.899388118820375E-2</v>
      </c>
      <c r="U393" s="13" t="s">
        <v>12</v>
      </c>
      <c r="V393" s="150">
        <v>74.401462632794903</v>
      </c>
      <c r="W393" s="150">
        <v>25.598537367205093</v>
      </c>
      <c r="X393" s="151"/>
    </row>
    <row r="394" spans="1:26" x14ac:dyDescent="0.25">
      <c r="A394" s="13" t="s">
        <v>6</v>
      </c>
      <c r="B394" s="28">
        <v>215279.997</v>
      </c>
      <c r="C394" s="28">
        <v>193973.75400000002</v>
      </c>
      <c r="D394" s="28">
        <v>21306.243000000002</v>
      </c>
      <c r="E394" s="29">
        <v>0</v>
      </c>
      <c r="H394" s="13" t="s">
        <v>6</v>
      </c>
      <c r="I394" s="75">
        <f t="shared" si="26"/>
        <v>0.90103008501992876</v>
      </c>
      <c r="J394" s="75">
        <f t="shared" si="25"/>
        <v>9.8969914980071294E-2</v>
      </c>
      <c r="K394" s="76">
        <f t="shared" si="25"/>
        <v>0</v>
      </c>
      <c r="U394" s="13" t="s">
        <v>20</v>
      </c>
      <c r="V394" s="150">
        <v>74.733456809586002</v>
      </c>
      <c r="W394" s="150">
        <v>25.266543190414009</v>
      </c>
      <c r="X394" s="151"/>
    </row>
    <row r="395" spans="1:26" x14ac:dyDescent="0.25">
      <c r="A395" s="13" t="s">
        <v>7</v>
      </c>
      <c r="B395" s="28">
        <v>153312.77100000001</v>
      </c>
      <c r="C395" s="28">
        <v>140754</v>
      </c>
      <c r="D395" s="28">
        <v>12558.771000000001</v>
      </c>
      <c r="E395" s="29">
        <v>0</v>
      </c>
      <c r="H395" s="13" t="s">
        <v>7</v>
      </c>
      <c r="I395" s="75">
        <f t="shared" si="26"/>
        <v>0.91808398662365831</v>
      </c>
      <c r="J395" s="75">
        <f t="shared" si="25"/>
        <v>8.191601337634162E-2</v>
      </c>
      <c r="K395" s="76">
        <f t="shared" si="25"/>
        <v>0</v>
      </c>
      <c r="U395" s="13" t="s">
        <v>1</v>
      </c>
      <c r="V395" s="150">
        <v>71.373698884441978</v>
      </c>
      <c r="W395" s="150">
        <v>24.654728497622163</v>
      </c>
      <c r="X395" s="151">
        <v>3.9715726179358488</v>
      </c>
    </row>
    <row r="396" spans="1:26" x14ac:dyDescent="0.25">
      <c r="A396" s="13" t="s">
        <v>8</v>
      </c>
      <c r="B396" s="28">
        <v>54767.417999999998</v>
      </c>
      <c r="C396" s="28">
        <v>24796.5</v>
      </c>
      <c r="D396" s="28">
        <v>29970.918000000001</v>
      </c>
      <c r="E396" s="29">
        <v>0</v>
      </c>
      <c r="H396" s="13" t="s">
        <v>8</v>
      </c>
      <c r="I396" s="75">
        <f t="shared" si="26"/>
        <v>0.4527600698648967</v>
      </c>
      <c r="J396" s="75">
        <f t="shared" si="25"/>
        <v>0.54723993013510341</v>
      </c>
      <c r="K396" s="76">
        <f t="shared" si="25"/>
        <v>0</v>
      </c>
      <c r="U396" s="13" t="s">
        <v>9</v>
      </c>
      <c r="V396" s="150">
        <v>75.725519443214097</v>
      </c>
      <c r="W396" s="150">
        <v>24.274480556785907</v>
      </c>
      <c r="X396" s="151"/>
    </row>
    <row r="397" spans="1:26" x14ac:dyDescent="0.25">
      <c r="A397" s="13" t="s">
        <v>9</v>
      </c>
      <c r="B397" s="28">
        <v>117315.326</v>
      </c>
      <c r="C397" s="28">
        <v>88837.64</v>
      </c>
      <c r="D397" s="28">
        <v>28477.686000000002</v>
      </c>
      <c r="E397" s="29">
        <v>0</v>
      </c>
      <c r="H397" s="13" t="s">
        <v>9</v>
      </c>
      <c r="I397" s="75">
        <f t="shared" si="26"/>
        <v>0.75725519443214095</v>
      </c>
      <c r="J397" s="75">
        <f t="shared" si="25"/>
        <v>0.24274480556785907</v>
      </c>
      <c r="K397" s="76">
        <f t="shared" si="25"/>
        <v>0</v>
      </c>
      <c r="U397" s="13" t="s">
        <v>4</v>
      </c>
      <c r="V397" s="150">
        <v>77.079154254871298</v>
      </c>
      <c r="W397" s="150">
        <v>22.920845745128702</v>
      </c>
      <c r="X397" s="151"/>
    </row>
    <row r="398" spans="1:26" x14ac:dyDescent="0.25">
      <c r="A398" s="13" t="s">
        <v>10</v>
      </c>
      <c r="B398" s="28">
        <v>61426.165000000001</v>
      </c>
      <c r="C398" s="28">
        <v>50228.544999999998</v>
      </c>
      <c r="D398" s="28">
        <v>11197.62</v>
      </c>
      <c r="E398" s="29">
        <v>0</v>
      </c>
      <c r="H398" s="13" t="s">
        <v>10</v>
      </c>
      <c r="I398" s="75">
        <f t="shared" si="26"/>
        <v>0.81770602153007599</v>
      </c>
      <c r="J398" s="75">
        <f t="shared" si="25"/>
        <v>0.18229397846992401</v>
      </c>
      <c r="K398" s="76">
        <f t="shared" si="25"/>
        <v>0</v>
      </c>
      <c r="U398" s="13" t="s">
        <v>15</v>
      </c>
      <c r="V398" s="150">
        <v>77.565686135156099</v>
      </c>
      <c r="W398" s="150">
        <v>22.434313864843904</v>
      </c>
      <c r="X398" s="151"/>
    </row>
    <row r="399" spans="1:26" x14ac:dyDescent="0.25">
      <c r="A399" s="13" t="s">
        <v>11</v>
      </c>
      <c r="B399" s="28">
        <v>204786.32629760003</v>
      </c>
      <c r="C399" s="28">
        <v>165666.53142044001</v>
      </c>
      <c r="D399" s="28">
        <v>33055.801757159999</v>
      </c>
      <c r="E399" s="29">
        <v>6063.9931200000001</v>
      </c>
      <c r="H399" s="13" t="s">
        <v>11</v>
      </c>
      <c r="I399" s="75">
        <f t="shared" si="26"/>
        <v>0.80897262241859713</v>
      </c>
      <c r="J399" s="75">
        <f t="shared" si="25"/>
        <v>0.16141605914216448</v>
      </c>
      <c r="K399" s="76">
        <f t="shared" si="25"/>
        <v>2.9611318439238327E-2</v>
      </c>
      <c r="U399" s="13" t="s">
        <v>2</v>
      </c>
      <c r="V399" s="150">
        <v>77.822034162678307</v>
      </c>
      <c r="W399" s="150">
        <v>22.17796583732169</v>
      </c>
      <c r="X399" s="151"/>
    </row>
    <row r="400" spans="1:26" x14ac:dyDescent="0.25">
      <c r="A400" s="13" t="s">
        <v>12</v>
      </c>
      <c r="B400" s="28">
        <v>98438.925000000003</v>
      </c>
      <c r="C400" s="28">
        <v>73240</v>
      </c>
      <c r="D400" s="28">
        <v>25198.924999999999</v>
      </c>
      <c r="E400" s="29">
        <v>0</v>
      </c>
      <c r="H400" s="13" t="s">
        <v>12</v>
      </c>
      <c r="I400" s="75">
        <f t="shared" si="26"/>
        <v>0.74401462632794901</v>
      </c>
      <c r="J400" s="75">
        <f t="shared" si="25"/>
        <v>0.25598537367205093</v>
      </c>
      <c r="K400" s="76">
        <f t="shared" si="25"/>
        <v>0</v>
      </c>
      <c r="U400" s="13" t="s">
        <v>16</v>
      </c>
      <c r="V400" s="150">
        <v>78.365485584804773</v>
      </c>
      <c r="W400" s="150">
        <v>21.634514415195223</v>
      </c>
      <c r="X400" s="151"/>
    </row>
    <row r="401" spans="1:24" x14ac:dyDescent="0.25">
      <c r="A401" s="13" t="s">
        <v>21</v>
      </c>
      <c r="B401" s="28">
        <v>104718.39600000001</v>
      </c>
      <c r="C401" s="28">
        <v>73423.843000000008</v>
      </c>
      <c r="D401" s="28">
        <v>31294.553</v>
      </c>
      <c r="E401" s="29">
        <v>0</v>
      </c>
      <c r="H401" s="13" t="s">
        <v>21</v>
      </c>
      <c r="I401" s="75">
        <f t="shared" si="26"/>
        <v>0.70115515329321887</v>
      </c>
      <c r="J401" s="75">
        <f t="shared" si="25"/>
        <v>0.29884484670678108</v>
      </c>
      <c r="K401" s="76">
        <f t="shared" si="25"/>
        <v>0</v>
      </c>
      <c r="U401" s="13" t="s">
        <v>124</v>
      </c>
      <c r="V401" s="150">
        <v>78.320800633352022</v>
      </c>
      <c r="W401" s="150">
        <v>20.975060031972056</v>
      </c>
      <c r="X401" s="132">
        <v>0.70413933467594492</v>
      </c>
    </row>
    <row r="402" spans="1:24" x14ac:dyDescent="0.25">
      <c r="A402" s="13" t="s">
        <v>13</v>
      </c>
      <c r="B402" s="28">
        <v>318745.70199999999</v>
      </c>
      <c r="C402" s="28">
        <v>272776.61499999999</v>
      </c>
      <c r="D402" s="28">
        <v>45969.087</v>
      </c>
      <c r="E402" s="29">
        <v>0</v>
      </c>
      <c r="H402" s="13" t="s">
        <v>13</v>
      </c>
      <c r="I402" s="75">
        <f t="shared" si="26"/>
        <v>0.85578131183710826</v>
      </c>
      <c r="J402" s="75">
        <f t="shared" si="25"/>
        <v>0.14421868816289168</v>
      </c>
      <c r="K402" s="76">
        <f t="shared" si="25"/>
        <v>0</v>
      </c>
      <c r="U402" s="13" t="s">
        <v>19</v>
      </c>
      <c r="V402" s="150">
        <v>80.165152268583398</v>
      </c>
      <c r="W402" s="150">
        <v>19.834847731416602</v>
      </c>
      <c r="X402" s="151"/>
    </row>
    <row r="403" spans="1:24" x14ac:dyDescent="0.25">
      <c r="A403" s="13" t="s">
        <v>14</v>
      </c>
      <c r="B403" s="28">
        <v>37146.01</v>
      </c>
      <c r="C403" s="28">
        <v>6520</v>
      </c>
      <c r="D403" s="28">
        <v>30626.010000000002</v>
      </c>
      <c r="E403" s="29">
        <v>0</v>
      </c>
      <c r="H403" s="13" t="s">
        <v>14</v>
      </c>
      <c r="I403" s="75">
        <f t="shared" si="26"/>
        <v>0.17552356228838575</v>
      </c>
      <c r="J403" s="75">
        <f t="shared" si="25"/>
        <v>0.82447643771161427</v>
      </c>
      <c r="K403" s="76">
        <f t="shared" si="25"/>
        <v>0</v>
      </c>
      <c r="U403" s="13" t="s">
        <v>10</v>
      </c>
      <c r="V403" s="150">
        <v>81.770602153007601</v>
      </c>
      <c r="W403" s="150">
        <v>18.229397846992402</v>
      </c>
      <c r="X403" s="151"/>
    </row>
    <row r="404" spans="1:24" x14ac:dyDescent="0.25">
      <c r="A404" s="13" t="s">
        <v>15</v>
      </c>
      <c r="B404" s="28">
        <v>17785.184000000001</v>
      </c>
      <c r="C404" s="28">
        <v>13795.2</v>
      </c>
      <c r="D404" s="28">
        <v>3989.9839999999999</v>
      </c>
      <c r="E404" s="29">
        <v>0</v>
      </c>
      <c r="H404" s="13" t="s">
        <v>15</v>
      </c>
      <c r="I404" s="75">
        <f t="shared" si="26"/>
        <v>0.77565686135156098</v>
      </c>
      <c r="J404" s="75">
        <f t="shared" si="25"/>
        <v>0.22434313864843905</v>
      </c>
      <c r="K404" s="76">
        <f t="shared" si="25"/>
        <v>0</v>
      </c>
      <c r="U404" s="13" t="s">
        <v>17</v>
      </c>
      <c r="V404" s="150">
        <v>82.432425793814275</v>
      </c>
      <c r="W404" s="150">
        <v>17.567538575524374</v>
      </c>
      <c r="X404" s="151"/>
    </row>
    <row r="405" spans="1:24" x14ac:dyDescent="0.25">
      <c r="A405" s="13" t="s">
        <v>16</v>
      </c>
      <c r="B405" s="28">
        <v>132703.92600000001</v>
      </c>
      <c r="C405" s="28">
        <v>103994.076</v>
      </c>
      <c r="D405" s="28">
        <v>28709.850000000002</v>
      </c>
      <c r="E405" s="29">
        <v>0</v>
      </c>
      <c r="H405" s="13" t="s">
        <v>16</v>
      </c>
      <c r="I405" s="75">
        <f t="shared" si="26"/>
        <v>0.78365485584804773</v>
      </c>
      <c r="J405" s="75">
        <f t="shared" si="25"/>
        <v>0.21634514415195222</v>
      </c>
      <c r="K405" s="76">
        <f t="shared" si="25"/>
        <v>0</v>
      </c>
      <c r="U405" s="13" t="s">
        <v>11</v>
      </c>
      <c r="V405" s="150">
        <v>80.897262241859707</v>
      </c>
      <c r="W405" s="150">
        <v>16.141605914216449</v>
      </c>
      <c r="X405" s="151">
        <v>2.9611318439238326</v>
      </c>
    </row>
    <row r="406" spans="1:24" x14ac:dyDescent="0.25">
      <c r="A406" s="13" t="s">
        <v>17</v>
      </c>
      <c r="B406" s="28">
        <v>224525.723</v>
      </c>
      <c r="C406" s="28">
        <v>185082</v>
      </c>
      <c r="D406" s="28">
        <v>39443.643000000004</v>
      </c>
      <c r="E406" s="29">
        <v>0</v>
      </c>
      <c r="H406" s="13" t="s">
        <v>17</v>
      </c>
      <c r="I406" s="75">
        <f t="shared" si="26"/>
        <v>0.82432425793814279</v>
      </c>
      <c r="J406" s="75">
        <f t="shared" si="25"/>
        <v>0.17567538575524375</v>
      </c>
      <c r="K406" s="76">
        <f t="shared" si="25"/>
        <v>0</v>
      </c>
      <c r="U406" s="13" t="s">
        <v>5</v>
      </c>
      <c r="V406" s="150">
        <v>75.452036309635702</v>
      </c>
      <c r="W406" s="150">
        <v>14.648575571543923</v>
      </c>
      <c r="X406" s="151">
        <v>9.8993881188203758</v>
      </c>
    </row>
    <row r="407" spans="1:24" x14ac:dyDescent="0.25">
      <c r="A407" s="13" t="s">
        <v>18</v>
      </c>
      <c r="B407" s="28">
        <v>4488.2820000000002</v>
      </c>
      <c r="C407" s="28">
        <v>3290.192</v>
      </c>
      <c r="D407" s="28">
        <v>1198.0899999999999</v>
      </c>
      <c r="E407" s="29">
        <v>0</v>
      </c>
      <c r="H407" s="13" t="s">
        <v>18</v>
      </c>
      <c r="I407" s="75">
        <f t="shared" si="26"/>
        <v>0.73306267297821304</v>
      </c>
      <c r="J407" s="75">
        <f t="shared" si="25"/>
        <v>0.26693732702178691</v>
      </c>
      <c r="K407" s="76">
        <f t="shared" si="25"/>
        <v>0</v>
      </c>
      <c r="U407" s="13" t="s">
        <v>13</v>
      </c>
      <c r="V407" s="150">
        <v>85.578131183710823</v>
      </c>
      <c r="W407" s="150">
        <v>14.421868816289168</v>
      </c>
      <c r="X407" s="151"/>
    </row>
    <row r="408" spans="1:24" x14ac:dyDescent="0.25">
      <c r="A408" s="13" t="s">
        <v>19</v>
      </c>
      <c r="B408" s="28">
        <v>16590.75</v>
      </c>
      <c r="C408" s="28">
        <v>13300</v>
      </c>
      <c r="D408" s="28">
        <v>3290.75</v>
      </c>
      <c r="E408" s="29">
        <v>0</v>
      </c>
      <c r="H408" s="13" t="s">
        <v>19</v>
      </c>
      <c r="I408" s="75">
        <f t="shared" si="26"/>
        <v>0.80165152268583395</v>
      </c>
      <c r="J408" s="75">
        <f t="shared" si="25"/>
        <v>0.19834847731416602</v>
      </c>
      <c r="K408" s="76">
        <f t="shared" si="25"/>
        <v>0</v>
      </c>
      <c r="U408" s="13" t="s">
        <v>6</v>
      </c>
      <c r="V408" s="150">
        <v>90.103008501992875</v>
      </c>
      <c r="W408" s="150">
        <v>9.8969914980071287</v>
      </c>
      <c r="X408" s="151"/>
    </row>
    <row r="409" spans="1:24" ht="15.75" thickBot="1" x14ac:dyDescent="0.3">
      <c r="A409" s="15" t="s">
        <v>51</v>
      </c>
      <c r="B409" s="39">
        <f>SUM(B388:B408)</f>
        <v>2387890.0512975999</v>
      </c>
      <c r="C409" s="39">
        <f>SUM(C388:C408)</f>
        <v>1870214.6064204404</v>
      </c>
      <c r="D409" s="39">
        <f>SUM(D388:D408)</f>
        <v>500861.37175715994</v>
      </c>
      <c r="E409" s="40">
        <f>SUM(E388:E408)</f>
        <v>16813.993119999999</v>
      </c>
      <c r="H409" s="66" t="s">
        <v>122</v>
      </c>
      <c r="I409" s="77">
        <f t="shared" si="26"/>
        <v>0.78320800633352017</v>
      </c>
      <c r="J409" s="77">
        <f t="shared" si="25"/>
        <v>0.20975060031972056</v>
      </c>
      <c r="K409" s="78">
        <f t="shared" si="25"/>
        <v>7.0413598443794054E-3</v>
      </c>
      <c r="U409" s="66" t="s">
        <v>7</v>
      </c>
      <c r="V409" s="152">
        <v>91.808398662365832</v>
      </c>
      <c r="W409" s="152">
        <v>8.1916013376341628</v>
      </c>
      <c r="X409" s="153"/>
    </row>
    <row r="411" spans="1:24" ht="15.75" thickBot="1" x14ac:dyDescent="0.3">
      <c r="A411" s="310"/>
      <c r="B411" s="310"/>
      <c r="Q411" s="52"/>
      <c r="R411" s="52"/>
    </row>
    <row r="412" spans="1:24" x14ac:dyDescent="0.25">
      <c r="A412" s="299" t="s">
        <v>54</v>
      </c>
      <c r="B412" s="300"/>
      <c r="C412" s="300"/>
      <c r="D412" s="300"/>
      <c r="E412" s="300"/>
      <c r="F412" s="301"/>
      <c r="G412" s="2"/>
      <c r="H412" s="2"/>
      <c r="I412" s="2"/>
      <c r="J412" s="2"/>
      <c r="Q412" s="50"/>
      <c r="R412" s="51"/>
    </row>
    <row r="413" spans="1:24" ht="25.5" x14ac:dyDescent="0.25">
      <c r="A413" s="83"/>
      <c r="B413" s="17" t="s">
        <v>22</v>
      </c>
      <c r="C413" s="10" t="s">
        <v>23</v>
      </c>
      <c r="D413" s="10" t="s">
        <v>24</v>
      </c>
      <c r="E413" s="10" t="s">
        <v>25</v>
      </c>
      <c r="F413" s="14" t="s">
        <v>26</v>
      </c>
      <c r="Q413" s="50"/>
    </row>
    <row r="414" spans="1:24" x14ac:dyDescent="0.25">
      <c r="A414" s="13" t="s">
        <v>1</v>
      </c>
      <c r="B414" s="60">
        <v>102.95128504672897</v>
      </c>
      <c r="C414" s="60">
        <v>11.120605881470441</v>
      </c>
      <c r="D414" s="60">
        <v>0.10801813572723123</v>
      </c>
      <c r="E414" s="60">
        <v>3.2835735629036292E-3</v>
      </c>
      <c r="F414" s="109">
        <v>3.1894439796581799E-5</v>
      </c>
      <c r="Q414" s="50"/>
    </row>
    <row r="415" spans="1:24" x14ac:dyDescent="0.25">
      <c r="A415" s="13" t="s">
        <v>2</v>
      </c>
      <c r="B415" s="60">
        <v>166.5834328358209</v>
      </c>
      <c r="C415" s="60">
        <v>9.9944356708025097</v>
      </c>
      <c r="D415" s="60">
        <v>5.9996576494210523E-2</v>
      </c>
      <c r="E415" s="60">
        <v>1.7679285152267404E-3</v>
      </c>
      <c r="F415" s="109">
        <v>1.0612871190913397E-5</v>
      </c>
      <c r="H415" s="50"/>
      <c r="I415" s="50"/>
      <c r="Q415" s="52"/>
    </row>
    <row r="416" spans="1:24" x14ac:dyDescent="0.25">
      <c r="A416" s="13" t="s">
        <v>20</v>
      </c>
      <c r="B416" s="60">
        <v>236.1419219858156</v>
      </c>
      <c r="C416" s="60">
        <v>15.815756084367299</v>
      </c>
      <c r="D416" s="60">
        <v>6.6975638850425331E-2</v>
      </c>
      <c r="E416" s="60">
        <v>2.4025084539820024E-3</v>
      </c>
      <c r="F416" s="109">
        <v>1.0174002285482856E-5</v>
      </c>
      <c r="H416" s="50"/>
      <c r="I416" s="50"/>
      <c r="Q416" s="51"/>
    </row>
    <row r="417" spans="1:9" x14ac:dyDescent="0.25">
      <c r="A417" s="13" t="s">
        <v>3</v>
      </c>
      <c r="B417" s="60">
        <v>170.75520365168538</v>
      </c>
      <c r="C417" s="60">
        <v>11.912263855615565</v>
      </c>
      <c r="D417" s="60">
        <v>6.9762230379314061E-2</v>
      </c>
      <c r="E417" s="60">
        <v>2.1174999330822826E-3</v>
      </c>
      <c r="F417" s="109">
        <v>1.2400792993703783E-5</v>
      </c>
      <c r="H417" s="50"/>
      <c r="I417" s="50"/>
    </row>
    <row r="418" spans="1:9" x14ac:dyDescent="0.25">
      <c r="A418" s="13" t="s">
        <v>4</v>
      </c>
      <c r="B418" s="60">
        <v>200.63042606516291</v>
      </c>
      <c r="C418" s="60">
        <v>9.8103523441726459</v>
      </c>
      <c r="D418" s="60">
        <v>4.8897630018421706E-2</v>
      </c>
      <c r="E418" s="60">
        <v>2.1490960769201322E-3</v>
      </c>
      <c r="F418" s="109">
        <v>1.0711715660824674E-5</v>
      </c>
      <c r="H418" s="50"/>
      <c r="I418" s="50"/>
    </row>
    <row r="419" spans="1:9" x14ac:dyDescent="0.25">
      <c r="A419" s="13" t="s">
        <v>5</v>
      </c>
      <c r="B419" s="60">
        <v>194.67817987152034</v>
      </c>
      <c r="C419" s="60">
        <v>9.0551790047137342</v>
      </c>
      <c r="D419" s="60">
        <v>4.6513579542862907E-2</v>
      </c>
      <c r="E419" s="60">
        <v>1.8613842397430017E-3</v>
      </c>
      <c r="F419" s="109">
        <v>9.5613398531434762E-6</v>
      </c>
      <c r="H419" s="50"/>
      <c r="I419" s="56"/>
    </row>
    <row r="420" spans="1:9" x14ac:dyDescent="0.25">
      <c r="A420" s="13" t="s">
        <v>6</v>
      </c>
      <c r="B420" s="60">
        <v>275.64660307298334</v>
      </c>
      <c r="C420" s="60">
        <v>17.605325524376894</v>
      </c>
      <c r="D420" s="60">
        <v>6.3869190942706836E-2</v>
      </c>
      <c r="E420" s="60">
        <v>2.3517886584246369E-3</v>
      </c>
      <c r="F420" s="109">
        <v>8.5318978438560711E-6</v>
      </c>
      <c r="H420" s="50"/>
      <c r="I420" s="56"/>
    </row>
    <row r="421" spans="1:9" x14ac:dyDescent="0.25">
      <c r="A421" s="13" t="s">
        <v>7</v>
      </c>
      <c r="B421" s="60">
        <v>215.32692556179776</v>
      </c>
      <c r="C421" s="60">
        <v>14.074468192984092</v>
      </c>
      <c r="D421" s="60">
        <v>6.536325244166824E-2</v>
      </c>
      <c r="E421" s="60">
        <v>2.2279164423492336E-3</v>
      </c>
      <c r="F421" s="109">
        <v>1.0346669077898632E-5</v>
      </c>
      <c r="H421" s="50"/>
      <c r="I421" s="57"/>
    </row>
    <row r="422" spans="1:9" x14ac:dyDescent="0.25">
      <c r="A422" s="13" t="s">
        <v>8</v>
      </c>
      <c r="B422" s="60">
        <v>71.779053735255573</v>
      </c>
      <c r="C422" s="60">
        <v>11.50244987315914</v>
      </c>
      <c r="D422" s="60">
        <v>0.16024800097788841</v>
      </c>
      <c r="E422" s="60">
        <v>3.0463885005109423E-3</v>
      </c>
      <c r="F422" s="109">
        <v>4.2441190597845031E-5</v>
      </c>
      <c r="H422" s="50"/>
      <c r="I422" s="58"/>
    </row>
    <row r="423" spans="1:9" x14ac:dyDescent="0.25">
      <c r="A423" s="13" t="s">
        <v>9</v>
      </c>
      <c r="B423" s="60">
        <v>165.465904090268</v>
      </c>
      <c r="C423" s="60">
        <v>18.704174093552428</v>
      </c>
      <c r="D423" s="60">
        <v>0.11303944577819841</v>
      </c>
      <c r="E423" s="60">
        <v>3.3846770106158624E-3</v>
      </c>
      <c r="F423" s="109">
        <v>2.0455434787153437E-5</v>
      </c>
      <c r="H423" s="52"/>
      <c r="I423" s="58"/>
    </row>
    <row r="424" spans="1:9" x14ac:dyDescent="0.25">
      <c r="A424" s="13" t="s">
        <v>10</v>
      </c>
      <c r="B424" s="60">
        <v>102.8913986599665</v>
      </c>
      <c r="C424" s="60">
        <v>14.304417877712734</v>
      </c>
      <c r="D424" s="60">
        <v>0.13902442831966641</v>
      </c>
      <c r="E424" s="60">
        <v>3.577252197379757E-3</v>
      </c>
      <c r="F424" s="109">
        <v>3.4767261831105931E-5</v>
      </c>
      <c r="H424" s="52"/>
      <c r="I424" s="52"/>
    </row>
    <row r="425" spans="1:9" x14ac:dyDescent="0.25">
      <c r="A425" s="13" t="s">
        <v>11</v>
      </c>
      <c r="B425" s="60">
        <v>288.0257753834037</v>
      </c>
      <c r="C425" s="60">
        <v>442.03595850841219</v>
      </c>
      <c r="D425" s="60">
        <v>1.5347097249195798</v>
      </c>
      <c r="E425" s="60">
        <v>1.914534484802467</v>
      </c>
      <c r="F425" s="109">
        <v>6.647094282634762E-3</v>
      </c>
    </row>
    <row r="426" spans="1:9" x14ac:dyDescent="0.25">
      <c r="A426" s="13" t="s">
        <v>12</v>
      </c>
      <c r="B426" s="60">
        <v>233.53932192648924</v>
      </c>
      <c r="C426" s="60">
        <v>12.425748229994086</v>
      </c>
      <c r="D426" s="60">
        <v>5.3206235795723159E-2</v>
      </c>
      <c r="E426" s="60">
        <v>1.7941556290175166E-3</v>
      </c>
      <c r="F426" s="109">
        <v>7.6824562742468687E-6</v>
      </c>
      <c r="I426" s="50"/>
    </row>
    <row r="427" spans="1:9" x14ac:dyDescent="0.25">
      <c r="A427" s="13" t="s">
        <v>21</v>
      </c>
      <c r="B427" s="60">
        <v>139.43190509915016</v>
      </c>
      <c r="C427" s="60">
        <v>9.9341916219560993</v>
      </c>
      <c r="D427" s="60">
        <v>7.1247621660852203E-2</v>
      </c>
      <c r="E427" s="60">
        <v>1.9624797000455073E-3</v>
      </c>
      <c r="F427" s="109">
        <v>1.40748252607607E-5</v>
      </c>
      <c r="I427" s="50"/>
    </row>
    <row r="428" spans="1:9" x14ac:dyDescent="0.25">
      <c r="A428" s="13" t="s">
        <v>13</v>
      </c>
      <c r="B428" s="60">
        <v>393.99963164400498</v>
      </c>
      <c r="C428" s="60">
        <v>19.75724072523068</v>
      </c>
      <c r="D428" s="60">
        <v>5.0145327910057963E-2</v>
      </c>
      <c r="E428" s="60">
        <v>2.1690032064902451E-3</v>
      </c>
      <c r="F428" s="109">
        <v>5.5050894272155808E-6</v>
      </c>
      <c r="I428" s="50"/>
    </row>
    <row r="429" spans="1:9" x14ac:dyDescent="0.25">
      <c r="A429" s="13" t="s">
        <v>14</v>
      </c>
      <c r="B429" s="60">
        <v>55.942786144578314</v>
      </c>
      <c r="C429" s="60">
        <v>11.986623162284292</v>
      </c>
      <c r="D429" s="60">
        <v>0.21426575235824172</v>
      </c>
      <c r="E429" s="60">
        <v>3.8547555092797491E-3</v>
      </c>
      <c r="F429" s="109">
        <v>6.8905318718262155E-5</v>
      </c>
      <c r="I429" s="50"/>
    </row>
    <row r="430" spans="1:9" x14ac:dyDescent="0.25">
      <c r="A430" s="13" t="s">
        <v>15</v>
      </c>
      <c r="B430" s="60">
        <v>63.746179211469538</v>
      </c>
      <c r="C430" s="60">
        <v>9.0055396479898633</v>
      </c>
      <c r="D430" s="60">
        <v>0.14127183400459459</v>
      </c>
      <c r="E430" s="60">
        <v>4.1853967490881614E-3</v>
      </c>
      <c r="F430" s="109">
        <v>6.5657217434219228E-5</v>
      </c>
      <c r="I430" s="52"/>
    </row>
    <row r="431" spans="1:9" x14ac:dyDescent="0.25">
      <c r="A431" s="13" t="s">
        <v>16</v>
      </c>
      <c r="B431" s="60">
        <v>425.33309615384616</v>
      </c>
      <c r="C431" s="60">
        <v>30.792381771536267</v>
      </c>
      <c r="D431" s="60">
        <v>7.239592227828523E-2</v>
      </c>
      <c r="E431" s="60">
        <v>5.239109411921526E-3</v>
      </c>
      <c r="F431" s="109">
        <v>1.2317662225905178E-5</v>
      </c>
    </row>
    <row r="432" spans="1:9" x14ac:dyDescent="0.25">
      <c r="A432" s="13" t="s">
        <v>17</v>
      </c>
      <c r="B432" s="60">
        <v>840.92031086142333</v>
      </c>
      <c r="C432" s="60">
        <v>4.362631672067498</v>
      </c>
      <c r="D432" s="60">
        <v>5.1879252001875162E-3</v>
      </c>
      <c r="E432" s="60">
        <v>5.7065229411193072E-4</v>
      </c>
      <c r="F432" s="109">
        <v>6.7860448456449453E-7</v>
      </c>
    </row>
    <row r="433" spans="1:10" x14ac:dyDescent="0.25">
      <c r="A433" s="13" t="s">
        <v>18</v>
      </c>
      <c r="B433" s="60">
        <v>40.434972972972972</v>
      </c>
      <c r="C433" s="60">
        <v>4.0200996686834722</v>
      </c>
      <c r="D433" s="60">
        <v>9.9421351694003499E-2</v>
      </c>
      <c r="E433" s="60">
        <v>3.7192281810099876E-3</v>
      </c>
      <c r="F433" s="109">
        <v>9.1980478965472451E-5</v>
      </c>
    </row>
    <row r="434" spans="1:10" x14ac:dyDescent="0.25">
      <c r="A434" s="13" t="s">
        <v>19</v>
      </c>
      <c r="B434" s="60">
        <v>368.68333333333334</v>
      </c>
      <c r="C434" s="60">
        <v>11.639200317947845</v>
      </c>
      <c r="D434" s="60">
        <v>3.1569640571261277E-2</v>
      </c>
      <c r="E434" s="60">
        <v>5.6007502187932906E-3</v>
      </c>
      <c r="F434" s="109">
        <v>1.5191221605153359E-5</v>
      </c>
    </row>
    <row r="435" spans="1:10" ht="15.75" thickBot="1" x14ac:dyDescent="0.3">
      <c r="A435" s="15" t="s">
        <v>55</v>
      </c>
      <c r="B435" s="116">
        <f>AVERAGE(B414:B434)</f>
        <v>226.32893558607989</v>
      </c>
      <c r="C435" s="116">
        <f>AVERAGE(C414:C434)</f>
        <v>33.3266211299538</v>
      </c>
      <c r="D435" s="116">
        <f>AVERAGE(D414:D434)</f>
        <v>0.15310140218406573</v>
      </c>
      <c r="E435" s="116">
        <f>AVERAGE(E414:E434)</f>
        <v>9.3895239490160154E-2</v>
      </c>
      <c r="F435" s="117">
        <f>AVERAGE(F414:F434)</f>
        <v>3.3957070347376533E-4</v>
      </c>
    </row>
    <row r="437" spans="1:10" x14ac:dyDescent="0.25">
      <c r="A437" s="309" t="s">
        <v>119</v>
      </c>
      <c r="B437" s="309"/>
      <c r="C437" s="309"/>
      <c r="D437" s="309"/>
      <c r="E437" s="309"/>
      <c r="F437" s="309"/>
      <c r="G437" s="309"/>
      <c r="H437" s="309"/>
    </row>
    <row r="438" spans="1:10" x14ac:dyDescent="0.25">
      <c r="A438" s="309"/>
      <c r="B438" s="309"/>
      <c r="C438" s="309"/>
      <c r="D438" s="309"/>
      <c r="E438" s="309"/>
      <c r="F438" s="309"/>
      <c r="G438" s="309"/>
      <c r="H438" s="309"/>
    </row>
    <row r="439" spans="1:10" ht="15.75" thickBot="1" x14ac:dyDescent="0.3"/>
    <row r="440" spans="1:10" x14ac:dyDescent="0.25">
      <c r="A440" s="302" t="s">
        <v>109</v>
      </c>
      <c r="B440" s="303"/>
      <c r="C440" s="303"/>
      <c r="D440" s="304"/>
      <c r="G440" s="302" t="s">
        <v>109</v>
      </c>
      <c r="H440" s="303"/>
      <c r="I440" s="303"/>
      <c r="J440" s="304"/>
    </row>
    <row r="441" spans="1:10" x14ac:dyDescent="0.25">
      <c r="A441" s="13" t="s">
        <v>102</v>
      </c>
      <c r="B441" s="49" t="s">
        <v>103</v>
      </c>
      <c r="C441" s="49" t="s">
        <v>104</v>
      </c>
      <c r="D441" s="122" t="s">
        <v>108</v>
      </c>
      <c r="G441" s="13" t="s">
        <v>102</v>
      </c>
      <c r="H441" s="49" t="s">
        <v>103</v>
      </c>
      <c r="I441" s="49" t="s">
        <v>104</v>
      </c>
      <c r="J441" s="122" t="s">
        <v>108</v>
      </c>
    </row>
    <row r="442" spans="1:10" x14ac:dyDescent="0.25">
      <c r="A442" s="13" t="s">
        <v>1</v>
      </c>
      <c r="B442" s="49">
        <v>280</v>
      </c>
      <c r="C442" s="60">
        <v>26.47888653838055</v>
      </c>
      <c r="D442" s="122">
        <v>3.5292577028168091E-2</v>
      </c>
      <c r="E442" s="50"/>
      <c r="G442" s="13" t="s">
        <v>10</v>
      </c>
      <c r="H442" s="49">
        <v>521</v>
      </c>
      <c r="I442" s="126">
        <v>13.778362273194519</v>
      </c>
      <c r="J442" s="125">
        <v>7.0710980662899353E-2</v>
      </c>
    </row>
    <row r="443" spans="1:10" x14ac:dyDescent="0.25">
      <c r="A443" s="13" t="s">
        <v>2</v>
      </c>
      <c r="B443" s="49">
        <v>398</v>
      </c>
      <c r="C443" s="60">
        <v>40.823143970007237</v>
      </c>
      <c r="D443" s="122">
        <v>4.1873671247944826E-2</v>
      </c>
      <c r="E443" s="50"/>
      <c r="G443" s="13" t="s">
        <v>18</v>
      </c>
      <c r="H443" s="49">
        <v>76</v>
      </c>
      <c r="I443" s="126">
        <v>17.330955092657863</v>
      </c>
      <c r="J443" s="125">
        <v>0.11054928562034708</v>
      </c>
    </row>
    <row r="444" spans="1:10" x14ac:dyDescent="0.25">
      <c r="A444" s="13" t="s">
        <v>20</v>
      </c>
      <c r="B444" s="49">
        <v>460</v>
      </c>
      <c r="C444" s="60">
        <v>35.000808981757352</v>
      </c>
      <c r="D444" s="122">
        <v>2.0276600546949585E-2</v>
      </c>
      <c r="E444" s="50"/>
      <c r="G444" s="13" t="s">
        <v>14</v>
      </c>
      <c r="H444" s="49">
        <v>617</v>
      </c>
      <c r="I444" s="60">
        <v>21.350097091030502</v>
      </c>
      <c r="J444" s="122">
        <v>2.5361477944265173E-2</v>
      </c>
    </row>
    <row r="445" spans="1:10" x14ac:dyDescent="0.25">
      <c r="A445" s="13" t="s">
        <v>3</v>
      </c>
      <c r="B445" s="49">
        <v>343</v>
      </c>
      <c r="C445" s="60">
        <v>43.353148763863977</v>
      </c>
      <c r="D445" s="122">
        <v>2.7716476675195004E-2</v>
      </c>
      <c r="E445" s="50"/>
      <c r="G445" s="13" t="s">
        <v>8</v>
      </c>
      <c r="H445" s="49">
        <v>434</v>
      </c>
      <c r="I445" s="60">
        <v>24.962321167808625</v>
      </c>
      <c r="J445" s="122">
        <v>1.7991035354489322E-2</v>
      </c>
    </row>
    <row r="446" spans="1:10" x14ac:dyDescent="0.25">
      <c r="A446" s="13" t="s">
        <v>4</v>
      </c>
      <c r="B446" s="49">
        <v>329</v>
      </c>
      <c r="C446" s="60">
        <v>34.387620597998826</v>
      </c>
      <c r="D446" s="122">
        <v>2.720943470021232E-2</v>
      </c>
      <c r="E446" s="50"/>
      <c r="G446" s="13" t="s">
        <v>12</v>
      </c>
      <c r="H446" s="49">
        <v>459</v>
      </c>
      <c r="I446" s="60">
        <v>25.84928569069389</v>
      </c>
      <c r="J446" s="122">
        <v>2.4688290371358258E-2</v>
      </c>
    </row>
    <row r="447" spans="1:10" x14ac:dyDescent="0.25">
      <c r="A447" s="13" t="s">
        <v>5</v>
      </c>
      <c r="B447" s="49">
        <v>372</v>
      </c>
      <c r="C447" s="60">
        <v>28.97094313912266</v>
      </c>
      <c r="D447" s="122">
        <v>2.602870145488817E-2</v>
      </c>
      <c r="E447" s="50"/>
      <c r="G447" s="13" t="s">
        <v>1</v>
      </c>
      <c r="H447" s="49">
        <v>280</v>
      </c>
      <c r="I447" s="60">
        <v>26.47888653838055</v>
      </c>
      <c r="J447" s="122">
        <v>3.5292577028168091E-2</v>
      </c>
    </row>
    <row r="448" spans="1:10" x14ac:dyDescent="0.25">
      <c r="A448" s="13" t="s">
        <v>6</v>
      </c>
      <c r="B448" s="49">
        <v>488</v>
      </c>
      <c r="C448" s="126">
        <v>32.879025504760691</v>
      </c>
      <c r="D448" s="125">
        <v>0.14042449786427824</v>
      </c>
      <c r="E448" s="50"/>
      <c r="G448" s="13" t="s">
        <v>9</v>
      </c>
      <c r="H448" s="49">
        <v>568</v>
      </c>
      <c r="I448" s="126">
        <v>26.811260493128568</v>
      </c>
      <c r="J448" s="125">
        <v>6.2099331838574585E-2</v>
      </c>
    </row>
    <row r="449" spans="1:32" x14ac:dyDescent="0.25">
      <c r="A449" s="13" t="s">
        <v>7</v>
      </c>
      <c r="B449" s="49">
        <v>517</v>
      </c>
      <c r="C449" s="126">
        <v>35.710726352671273</v>
      </c>
      <c r="D449" s="125">
        <v>8.9648820868861945E-2</v>
      </c>
      <c r="E449" s="50"/>
      <c r="G449" s="13" t="s">
        <v>15</v>
      </c>
      <c r="H449" s="49">
        <v>199</v>
      </c>
      <c r="I449" s="126">
        <v>27.385440643241225</v>
      </c>
      <c r="J449" s="125">
        <v>0.33367087923261335</v>
      </c>
    </row>
    <row r="450" spans="1:32" x14ac:dyDescent="0.25">
      <c r="A450" s="13" t="s">
        <v>8</v>
      </c>
      <c r="B450" s="49">
        <v>434</v>
      </c>
      <c r="C450" s="60">
        <v>24.962321167808625</v>
      </c>
      <c r="D450" s="122">
        <v>1.7991035354489322E-2</v>
      </c>
      <c r="E450" s="50"/>
      <c r="G450" s="13" t="s">
        <v>21</v>
      </c>
      <c r="H450" s="49">
        <v>616</v>
      </c>
      <c r="I450" s="60">
        <v>28.349684132921279</v>
      </c>
      <c r="J450" s="122">
        <v>2.348832000574344E-2</v>
      </c>
    </row>
    <row r="451" spans="1:32" x14ac:dyDescent="0.25">
      <c r="A451" s="13" t="s">
        <v>9</v>
      </c>
      <c r="B451" s="49">
        <v>568</v>
      </c>
      <c r="C451" s="126">
        <v>26.811260493128568</v>
      </c>
      <c r="D451" s="125">
        <v>6.2099331838574585E-2</v>
      </c>
      <c r="E451" s="50"/>
      <c r="G451" s="13" t="s">
        <v>5</v>
      </c>
      <c r="H451" s="49">
        <v>372</v>
      </c>
      <c r="I451" s="60">
        <v>28.97094313912266</v>
      </c>
      <c r="J451" s="122">
        <v>2.602870145488817E-2</v>
      </c>
    </row>
    <row r="452" spans="1:32" x14ac:dyDescent="0.25">
      <c r="A452" s="13" t="s">
        <v>10</v>
      </c>
      <c r="B452" s="49">
        <v>521</v>
      </c>
      <c r="C452" s="126">
        <v>13.778362273194519</v>
      </c>
      <c r="D452" s="125">
        <v>7.0710980662899353E-2</v>
      </c>
      <c r="E452" s="50"/>
      <c r="G452" s="13" t="s">
        <v>6</v>
      </c>
      <c r="H452" s="49">
        <v>488</v>
      </c>
      <c r="I452" s="126">
        <v>32.879025504760691</v>
      </c>
      <c r="J452" s="125">
        <v>0.14042449786427824</v>
      </c>
    </row>
    <row r="453" spans="1:32" x14ac:dyDescent="0.25">
      <c r="A453" s="13" t="s">
        <v>11</v>
      </c>
      <c r="B453" s="49">
        <v>530</v>
      </c>
      <c r="C453" s="60">
        <v>39.839733975562616</v>
      </c>
      <c r="D453" s="122">
        <v>3.3045636797280203E-2</v>
      </c>
      <c r="E453" s="50"/>
      <c r="G453" s="13" t="s">
        <v>4</v>
      </c>
      <c r="H453" s="49">
        <v>329</v>
      </c>
      <c r="I453" s="60">
        <v>34.387620597998826</v>
      </c>
      <c r="J453" s="122">
        <v>2.720943470021232E-2</v>
      </c>
    </row>
    <row r="454" spans="1:32" x14ac:dyDescent="0.25">
      <c r="A454" s="13" t="s">
        <v>12</v>
      </c>
      <c r="B454" s="49">
        <v>459</v>
      </c>
      <c r="C454" s="60">
        <v>25.84928569069389</v>
      </c>
      <c r="D454" s="122">
        <v>2.4688290371358258E-2</v>
      </c>
      <c r="E454" s="50"/>
      <c r="G454" s="13" t="s">
        <v>20</v>
      </c>
      <c r="H454" s="49">
        <v>460</v>
      </c>
      <c r="I454" s="60">
        <v>35.000808981757352</v>
      </c>
      <c r="J454" s="122">
        <v>2.0276600546949585E-2</v>
      </c>
    </row>
    <row r="455" spans="1:32" x14ac:dyDescent="0.25">
      <c r="A455" s="13" t="s">
        <v>21</v>
      </c>
      <c r="B455" s="49">
        <v>616</v>
      </c>
      <c r="C455" s="60">
        <v>28.349684132921279</v>
      </c>
      <c r="D455" s="122">
        <v>2.348832000574344E-2</v>
      </c>
      <c r="E455" s="50"/>
      <c r="G455" s="13" t="s">
        <v>7</v>
      </c>
      <c r="H455" s="49">
        <v>517</v>
      </c>
      <c r="I455" s="126">
        <v>35.710726352671273</v>
      </c>
      <c r="J455" s="125">
        <v>8.9648820868861945E-2</v>
      </c>
    </row>
    <row r="456" spans="1:32" x14ac:dyDescent="0.25">
      <c r="A456" s="13" t="s">
        <v>13</v>
      </c>
      <c r="B456" s="49">
        <v>473</v>
      </c>
      <c r="C456" s="60">
        <v>51.009730873008316</v>
      </c>
      <c r="D456" s="122">
        <v>1.9465851371845002E-2</v>
      </c>
      <c r="E456" s="50"/>
      <c r="G456" s="13" t="s">
        <v>11</v>
      </c>
      <c r="H456" s="49">
        <v>530</v>
      </c>
      <c r="I456" s="60">
        <v>39.839733975562616</v>
      </c>
      <c r="J456" s="122">
        <v>3.3045636797280203E-2</v>
      </c>
    </row>
    <row r="457" spans="1:32" x14ac:dyDescent="0.25">
      <c r="A457" s="13" t="s">
        <v>14</v>
      </c>
      <c r="B457" s="49">
        <v>617</v>
      </c>
      <c r="C457" s="60">
        <v>21.350097091030502</v>
      </c>
      <c r="D457" s="122">
        <v>2.5361477944265173E-2</v>
      </c>
      <c r="E457" s="50"/>
      <c r="G457" s="13" t="s">
        <v>2</v>
      </c>
      <c r="H457" s="49">
        <v>398</v>
      </c>
      <c r="I457" s="60">
        <v>40.823143970007237</v>
      </c>
      <c r="J457" s="122">
        <v>4.1873671247944826E-2</v>
      </c>
    </row>
    <row r="458" spans="1:32" x14ac:dyDescent="0.25">
      <c r="A458" s="13" t="s">
        <v>15</v>
      </c>
      <c r="B458" s="49">
        <v>199</v>
      </c>
      <c r="C458" s="126">
        <v>27.385440643241225</v>
      </c>
      <c r="D458" s="125">
        <v>0.33367087923261335</v>
      </c>
      <c r="E458" s="50"/>
      <c r="G458" s="13" t="s">
        <v>3</v>
      </c>
      <c r="H458" s="49">
        <v>343</v>
      </c>
      <c r="I458" s="60">
        <v>43.353148763863977</v>
      </c>
      <c r="J458" s="122">
        <v>2.7716476675195004E-2</v>
      </c>
    </row>
    <row r="459" spans="1:32" x14ac:dyDescent="0.25">
      <c r="A459" s="13" t="s">
        <v>16</v>
      </c>
      <c r="B459" s="49">
        <v>236</v>
      </c>
      <c r="C459" s="126">
        <v>50.535469308935625</v>
      </c>
      <c r="D459" s="125">
        <v>0.33520723990270462</v>
      </c>
      <c r="E459" s="50"/>
      <c r="G459" s="13" t="s">
        <v>19</v>
      </c>
      <c r="H459" s="49">
        <v>40</v>
      </c>
      <c r="I459" s="60">
        <v>45.908371473688462</v>
      </c>
      <c r="J459" s="122">
        <v>4.2317749244243405E-2</v>
      </c>
    </row>
    <row r="460" spans="1:32" x14ac:dyDescent="0.25">
      <c r="A460" s="13" t="s">
        <v>17</v>
      </c>
      <c r="B460" s="49">
        <v>129</v>
      </c>
      <c r="C460" s="126">
        <v>76.911791971313633</v>
      </c>
      <c r="D460" s="125">
        <v>0.10535788919956308</v>
      </c>
      <c r="E460" s="50"/>
      <c r="G460" s="13" t="s">
        <v>16</v>
      </c>
      <c r="H460" s="49">
        <v>236</v>
      </c>
      <c r="I460" s="126">
        <v>50.535469308935625</v>
      </c>
      <c r="J460" s="125">
        <v>0.33520723990270462</v>
      </c>
    </row>
    <row r="461" spans="1:32" x14ac:dyDescent="0.25">
      <c r="A461" s="13" t="s">
        <v>18</v>
      </c>
      <c r="B461" s="49">
        <v>76</v>
      </c>
      <c r="C461" s="126">
        <v>17.330955092657863</v>
      </c>
      <c r="D461" s="125">
        <v>0.11054928562034708</v>
      </c>
      <c r="E461" s="50"/>
      <c r="G461" s="13" t="s">
        <v>13</v>
      </c>
      <c r="H461" s="49">
        <v>473</v>
      </c>
      <c r="I461" s="60">
        <v>51.009730873008316</v>
      </c>
      <c r="J461" s="122">
        <v>1.9465851371845002E-2</v>
      </c>
    </row>
    <row r="462" spans="1:32" ht="15.75" thickBot="1" x14ac:dyDescent="0.3">
      <c r="A462" s="66" t="s">
        <v>19</v>
      </c>
      <c r="B462" s="70">
        <v>40</v>
      </c>
      <c r="C462" s="118">
        <v>45.908371473688462</v>
      </c>
      <c r="D462" s="123">
        <v>4.2317749244243405E-2</v>
      </c>
      <c r="E462" s="50"/>
      <c r="G462" s="66" t="s">
        <v>17</v>
      </c>
      <c r="H462" s="70">
        <v>129</v>
      </c>
      <c r="I462" s="290">
        <v>76.911791971313633</v>
      </c>
      <c r="J462" s="291">
        <v>0.10535788919956308</v>
      </c>
    </row>
    <row r="463" spans="1:32" ht="15.75" thickBot="1" x14ac:dyDescent="0.3">
      <c r="U463" t="s">
        <v>58</v>
      </c>
    </row>
    <row r="464" spans="1:32" ht="15.75" thickBot="1" x14ac:dyDescent="0.3">
      <c r="N464" s="314" t="s">
        <v>110</v>
      </c>
      <c r="O464" s="315"/>
      <c r="P464" s="315"/>
      <c r="Q464" s="316"/>
      <c r="AA464" s="299" t="s">
        <v>58</v>
      </c>
      <c r="AB464" s="300"/>
      <c r="AC464" s="300"/>
      <c r="AD464" s="300"/>
      <c r="AE464" s="300"/>
      <c r="AF464" s="301"/>
    </row>
    <row r="465" spans="1:32" ht="38.25" x14ac:dyDescent="0.25">
      <c r="A465" s="314" t="s">
        <v>110</v>
      </c>
      <c r="B465" s="315"/>
      <c r="C465" s="315"/>
      <c r="D465" s="316"/>
      <c r="N465" s="13" t="s">
        <v>102</v>
      </c>
      <c r="O465" s="49" t="s">
        <v>103</v>
      </c>
      <c r="P465" s="49" t="s">
        <v>605</v>
      </c>
      <c r="Q465" s="122" t="s">
        <v>108</v>
      </c>
      <c r="U465" t="s">
        <v>606</v>
      </c>
      <c r="W465" t="s">
        <v>607</v>
      </c>
      <c r="X465" t="s">
        <v>621</v>
      </c>
      <c r="AA465" s="83"/>
      <c r="AB465" s="17" t="s">
        <v>22</v>
      </c>
      <c r="AC465" s="10" t="s">
        <v>23</v>
      </c>
      <c r="AD465" s="10" t="s">
        <v>24</v>
      </c>
      <c r="AE465" s="10" t="s">
        <v>25</v>
      </c>
      <c r="AF465" s="14" t="s">
        <v>26</v>
      </c>
    </row>
    <row r="466" spans="1:32" x14ac:dyDescent="0.25">
      <c r="A466" s="13" t="s">
        <v>102</v>
      </c>
      <c r="B466" s="49" t="s">
        <v>103</v>
      </c>
      <c r="C466" s="49" t="s">
        <v>104</v>
      </c>
      <c r="D466" s="122" t="s">
        <v>108</v>
      </c>
      <c r="L466">
        <v>1</v>
      </c>
      <c r="M466" t="s">
        <v>611</v>
      </c>
      <c r="N466" s="13" t="s">
        <v>624</v>
      </c>
      <c r="O466" s="49">
        <v>617</v>
      </c>
      <c r="P466" s="106">
        <v>21.350097091030502</v>
      </c>
      <c r="Q466" s="122">
        <v>2.5361477944265173E-2</v>
      </c>
      <c r="R466" s="294">
        <f t="shared" ref="R466:R486" si="27">P466*Q466</f>
        <v>0.54147001648209014</v>
      </c>
      <c r="S466">
        <v>4</v>
      </c>
      <c r="T466" t="s">
        <v>14</v>
      </c>
      <c r="U466" s="141">
        <v>60.855421686746986</v>
      </c>
      <c r="V466" s="298">
        <v>4.770741065505673</v>
      </c>
      <c r="W466" s="50">
        <v>7.8394675992272983E-2</v>
      </c>
      <c r="X466" s="141">
        <f t="shared" ref="X466:X486" si="28">P466/U466*1000</f>
        <v>350.83311394882833</v>
      </c>
      <c r="AA466" s="13" t="s">
        <v>1</v>
      </c>
      <c r="AB466" s="60">
        <v>55.663551401869157</v>
      </c>
      <c r="AE466" s="105">
        <v>7.1454838575451138E-2</v>
      </c>
      <c r="AF466" s="108">
        <v>1.2836916936825506E-3</v>
      </c>
    </row>
    <row r="467" spans="1:32" x14ac:dyDescent="0.25">
      <c r="A467" s="13" t="s">
        <v>14</v>
      </c>
      <c r="B467" s="49">
        <v>617</v>
      </c>
      <c r="C467" s="60">
        <v>21.350097091030502</v>
      </c>
      <c r="D467" s="122">
        <v>2.5361477944265173E-2</v>
      </c>
      <c r="E467" s="50"/>
      <c r="L467">
        <v>2</v>
      </c>
      <c r="M467" s="13" t="s">
        <v>132</v>
      </c>
      <c r="N467" s="13" t="s">
        <v>595</v>
      </c>
      <c r="O467" s="49">
        <v>459</v>
      </c>
      <c r="P467" s="106">
        <v>25.84928569069389</v>
      </c>
      <c r="Q467" s="122">
        <v>2.4688290371358258E-2</v>
      </c>
      <c r="R467" s="294">
        <f t="shared" si="27"/>
        <v>0.63817467102404679</v>
      </c>
      <c r="S467">
        <v>5</v>
      </c>
      <c r="T467" s="13" t="s">
        <v>12</v>
      </c>
      <c r="U467" s="106">
        <v>66.978453738910019</v>
      </c>
      <c r="V467" s="105">
        <v>6.5006744829551311</v>
      </c>
      <c r="W467" s="60">
        <v>9.7056204198077395E-2</v>
      </c>
      <c r="X467" s="141">
        <f t="shared" si="28"/>
        <v>385.93434526657603</v>
      </c>
      <c r="AA467" s="13" t="s">
        <v>2</v>
      </c>
      <c r="AB467" s="60">
        <v>78.883310719131615</v>
      </c>
      <c r="AE467" s="105">
        <v>6.4633682666013242E-2</v>
      </c>
      <c r="AF467" s="108">
        <v>8.1935813896230906E-4</v>
      </c>
    </row>
    <row r="468" spans="1:32" x14ac:dyDescent="0.25">
      <c r="A468" s="13" t="s">
        <v>8</v>
      </c>
      <c r="B468" s="49">
        <v>434</v>
      </c>
      <c r="C468" s="60">
        <v>24.962321167808625</v>
      </c>
      <c r="D468" s="122">
        <v>1.7991035354489322E-2</v>
      </c>
      <c r="E468" s="50"/>
      <c r="L468">
        <v>3</v>
      </c>
      <c r="M468" s="13" t="s">
        <v>21</v>
      </c>
      <c r="N468" s="13" t="s">
        <v>596</v>
      </c>
      <c r="O468" s="49">
        <v>616</v>
      </c>
      <c r="P468" s="106">
        <v>28.349684132921279</v>
      </c>
      <c r="Q468" s="122">
        <v>2.348832000574344E-2</v>
      </c>
      <c r="R468" s="294">
        <f t="shared" si="27"/>
        <v>0.66588645297580229</v>
      </c>
      <c r="S468">
        <v>9</v>
      </c>
      <c r="T468" s="13" t="s">
        <v>21</v>
      </c>
      <c r="U468" s="106">
        <v>68.657223796033989</v>
      </c>
      <c r="V468" s="105">
        <v>6.6463261443748705</v>
      </c>
      <c r="W468" s="60">
        <v>9.6804469754263475E-2</v>
      </c>
      <c r="X468" s="141">
        <f t="shared" si="28"/>
        <v>412.91626088963579</v>
      </c>
      <c r="AA468" s="13" t="s">
        <v>20</v>
      </c>
      <c r="AB468" s="60">
        <v>85.414184397163126</v>
      </c>
      <c r="AE468" s="105">
        <v>5.457867296376033E-2</v>
      </c>
      <c r="AF468" s="108">
        <v>6.3898839928012074E-4</v>
      </c>
    </row>
    <row r="469" spans="1:32" x14ac:dyDescent="0.25">
      <c r="A469" s="13" t="s">
        <v>12</v>
      </c>
      <c r="B469" s="49">
        <v>459</v>
      </c>
      <c r="C469" s="60">
        <v>25.84928569069389</v>
      </c>
      <c r="D469" s="122">
        <v>2.4688290371358258E-2</v>
      </c>
      <c r="E469" s="50"/>
      <c r="L469">
        <v>4</v>
      </c>
      <c r="M469" s="13" t="s">
        <v>612</v>
      </c>
      <c r="N469" s="13" t="s">
        <v>625</v>
      </c>
      <c r="O469" s="49">
        <v>568</v>
      </c>
      <c r="P469" s="293">
        <v>26.811260493128568</v>
      </c>
      <c r="Q469" s="125">
        <v>6.2099331838574585E-2</v>
      </c>
      <c r="R469" s="294">
        <f t="shared" si="27"/>
        <v>1.6649613623732558</v>
      </c>
      <c r="S469">
        <v>8</v>
      </c>
      <c r="T469" s="13" t="s">
        <v>9</v>
      </c>
      <c r="U469" s="106">
        <v>65.004231311706633</v>
      </c>
      <c r="V469" s="105">
        <v>5.1610195416560334</v>
      </c>
      <c r="W469" s="60">
        <v>7.939513224774622E-2</v>
      </c>
      <c r="X469" s="141">
        <f t="shared" si="28"/>
        <v>412.45408109764264</v>
      </c>
      <c r="AA469" s="13" t="s">
        <v>3</v>
      </c>
      <c r="AB469" s="105">
        <v>95.231741573033702</v>
      </c>
      <c r="AC469" s="105">
        <v>6.3169565630501774</v>
      </c>
      <c r="AE469" s="105">
        <v>4.7548092815639403E-2</v>
      </c>
      <c r="AF469" s="108">
        <v>4.9928828382472172E-4</v>
      </c>
    </row>
    <row r="470" spans="1:32" x14ac:dyDescent="0.25">
      <c r="A470" s="13" t="s">
        <v>1</v>
      </c>
      <c r="B470" s="49">
        <v>280</v>
      </c>
      <c r="C470" s="60">
        <v>26.47888653838055</v>
      </c>
      <c r="D470" s="122">
        <v>3.5292577028168091E-2</v>
      </c>
      <c r="E470" s="50"/>
      <c r="L470">
        <v>5</v>
      </c>
      <c r="M470" s="13" t="s">
        <v>615</v>
      </c>
      <c r="N470" s="13" t="s">
        <v>586</v>
      </c>
      <c r="O470" s="49">
        <v>434</v>
      </c>
      <c r="P470" s="106">
        <v>24.962321167808625</v>
      </c>
      <c r="Q470" s="122">
        <v>1.7991035354489322E-2</v>
      </c>
      <c r="R470" s="294">
        <f t="shared" si="27"/>
        <v>0.44909800266016214</v>
      </c>
      <c r="S470">
        <v>10</v>
      </c>
      <c r="T470" s="13" t="s">
        <v>8</v>
      </c>
      <c r="U470" s="106">
        <v>59.175622542595022</v>
      </c>
      <c r="V470" s="105">
        <v>5.3998040786805355</v>
      </c>
      <c r="W470" s="60">
        <v>9.1250481983416717E-2</v>
      </c>
      <c r="X470" s="141">
        <f t="shared" si="28"/>
        <v>421.83453414183475</v>
      </c>
      <c r="AA470" s="13" t="s">
        <v>4</v>
      </c>
      <c r="AB470" s="105">
        <v>69.513784461152881</v>
      </c>
      <c r="AC470" s="105">
        <v>5.3930818352279939</v>
      </c>
      <c r="AE470" s="105">
        <v>6.3470390075506103E-2</v>
      </c>
      <c r="AF470" s="108">
        <v>9.1306192818455922E-4</v>
      </c>
    </row>
    <row r="471" spans="1:32" x14ac:dyDescent="0.25">
      <c r="A471" s="13" t="s">
        <v>21</v>
      </c>
      <c r="B471" s="49">
        <v>616</v>
      </c>
      <c r="C471" s="60">
        <v>28.349684132921279</v>
      </c>
      <c r="D471" s="122">
        <v>2.348832000574344E-2</v>
      </c>
      <c r="E471" s="50"/>
      <c r="L471">
        <v>6</v>
      </c>
      <c r="M471" s="13" t="s">
        <v>18</v>
      </c>
      <c r="N471" s="13" t="s">
        <v>623</v>
      </c>
      <c r="O471" s="49">
        <v>76</v>
      </c>
      <c r="P471" s="293">
        <v>17.330955092657863</v>
      </c>
      <c r="Q471" s="125">
        <v>0.11054928562034708</v>
      </c>
      <c r="R471" s="294">
        <f t="shared" si="27"/>
        <v>1.9159247046116428</v>
      </c>
      <c r="S471">
        <v>3</v>
      </c>
      <c r="T471" s="13" t="s">
        <v>18</v>
      </c>
      <c r="U471" s="106">
        <v>51.378378378378379</v>
      </c>
      <c r="V471" s="105">
        <v>8.4720029989234842</v>
      </c>
      <c r="W471" s="60">
        <v>0.16489432454506517</v>
      </c>
      <c r="X471" s="141">
        <f t="shared" si="28"/>
        <v>337.32000969402469</v>
      </c>
      <c r="AA471" s="13" t="s">
        <v>5</v>
      </c>
      <c r="AB471" s="105">
        <v>73.321199143468945</v>
      </c>
      <c r="AC471" s="105">
        <v>5.5973745830861175</v>
      </c>
      <c r="AE471" s="105">
        <v>5.9288057700106818E-2</v>
      </c>
      <c r="AF471" s="108">
        <v>8.0860731129201498E-4</v>
      </c>
    </row>
    <row r="472" spans="1:32" x14ac:dyDescent="0.25">
      <c r="A472" s="13" t="s">
        <v>5</v>
      </c>
      <c r="B472" s="49">
        <v>372</v>
      </c>
      <c r="C472" s="60">
        <v>28.97094313912266</v>
      </c>
      <c r="D472" s="122">
        <v>2.602870145488817E-2</v>
      </c>
      <c r="E472" s="50"/>
      <c r="L472">
        <v>7</v>
      </c>
      <c r="M472" s="13" t="s">
        <v>10</v>
      </c>
      <c r="N472" s="13" t="s">
        <v>594</v>
      </c>
      <c r="O472" s="49">
        <v>521</v>
      </c>
      <c r="P472" s="293">
        <v>13.778362273194519</v>
      </c>
      <c r="Q472" s="125">
        <v>7.0710980662899353E-2</v>
      </c>
      <c r="R472" s="294">
        <f t="shared" si="27"/>
        <v>0.97428150826627957</v>
      </c>
      <c r="S472">
        <v>1</v>
      </c>
      <c r="T472" s="13" t="s">
        <v>10</v>
      </c>
      <c r="U472" s="106">
        <v>61.5929648241206</v>
      </c>
      <c r="V472" s="105">
        <v>5.984864625139136</v>
      </c>
      <c r="W472" s="60">
        <v>9.7167990568873958E-2</v>
      </c>
      <c r="X472" s="141">
        <f t="shared" si="28"/>
        <v>223.70026045245243</v>
      </c>
      <c r="AA472" s="13" t="s">
        <v>6</v>
      </c>
      <c r="AB472" s="105">
        <v>71.010243277848915</v>
      </c>
      <c r="AC472" s="105">
        <v>6.4160565488096735</v>
      </c>
      <c r="AE472" s="105">
        <v>5.3399628684608423E-2</v>
      </c>
      <c r="AF472" s="108">
        <v>7.5199895423067812E-4</v>
      </c>
    </row>
    <row r="473" spans="1:32" x14ac:dyDescent="0.25">
      <c r="A473" s="13" t="s">
        <v>4</v>
      </c>
      <c r="B473" s="49">
        <v>329</v>
      </c>
      <c r="C473" s="60">
        <v>34.387620597998826</v>
      </c>
      <c r="D473" s="122">
        <v>2.720943470021232E-2</v>
      </c>
      <c r="E473" s="50"/>
      <c r="L473">
        <v>8</v>
      </c>
      <c r="M473" s="13" t="s">
        <v>617</v>
      </c>
      <c r="N473" s="13" t="s">
        <v>628</v>
      </c>
      <c r="O473" s="49">
        <v>329</v>
      </c>
      <c r="P473" s="106">
        <v>34.387620597998826</v>
      </c>
      <c r="Q473" s="122">
        <v>2.720943470021232E-2</v>
      </c>
      <c r="R473" s="294">
        <f t="shared" si="27"/>
        <v>0.9356677171569252</v>
      </c>
      <c r="S473">
        <v>18</v>
      </c>
      <c r="T473" s="13" t="s">
        <v>4</v>
      </c>
      <c r="U473" s="106">
        <v>69.513784461152881</v>
      </c>
      <c r="V473" s="105">
        <v>5.3930818352279939</v>
      </c>
      <c r="W473" s="60">
        <v>7.7582912181135333E-2</v>
      </c>
      <c r="X473" s="141">
        <f t="shared" si="28"/>
        <v>494.6877927098908</v>
      </c>
      <c r="AA473" s="13" t="s">
        <v>7</v>
      </c>
      <c r="AB473" s="105">
        <v>75.730337078651687</v>
      </c>
      <c r="AC473" s="105">
        <v>6.7614584878952613</v>
      </c>
      <c r="AE473" s="105">
        <v>5.7071792843043027E-2</v>
      </c>
      <c r="AF473" s="108">
        <v>7.5361862952979663E-4</v>
      </c>
    </row>
    <row r="474" spans="1:32" x14ac:dyDescent="0.25">
      <c r="A474" s="13" t="s">
        <v>20</v>
      </c>
      <c r="B474" s="49">
        <v>460</v>
      </c>
      <c r="C474" s="60">
        <v>35.000808981757352</v>
      </c>
      <c r="D474" s="122">
        <v>2.0276600546949585E-2</v>
      </c>
      <c r="E474" s="50"/>
      <c r="L474">
        <v>9</v>
      </c>
      <c r="M474" s="13" t="s">
        <v>613</v>
      </c>
      <c r="N474" s="13" t="s">
        <v>629</v>
      </c>
      <c r="O474" s="49">
        <v>398</v>
      </c>
      <c r="P474" s="106">
        <v>40.823143970007237</v>
      </c>
      <c r="Q474" s="122">
        <v>4.1873671247944826E-2</v>
      </c>
      <c r="R474" s="294">
        <f t="shared" si="27"/>
        <v>1.7094149099076041</v>
      </c>
      <c r="S474">
        <v>19</v>
      </c>
      <c r="T474" s="13" t="s">
        <v>2</v>
      </c>
      <c r="U474" s="106">
        <v>78.883310719131615</v>
      </c>
      <c r="V474" s="105">
        <v>7.9511352147180139</v>
      </c>
      <c r="W474" s="60">
        <v>0.10079616514865192</v>
      </c>
      <c r="X474" s="141">
        <f t="shared" si="28"/>
        <v>517.51306579106824</v>
      </c>
      <c r="AA474" s="13" t="s">
        <v>8</v>
      </c>
      <c r="AB474" s="105">
        <v>59.175622542595022</v>
      </c>
      <c r="AC474" s="105">
        <v>5.3998040786805355</v>
      </c>
      <c r="AE474" s="105">
        <v>4.9808147243347679E-2</v>
      </c>
      <c r="AF474" s="108">
        <v>8.4170043513264999E-4</v>
      </c>
    </row>
    <row r="475" spans="1:32" x14ac:dyDescent="0.25">
      <c r="A475" s="13" t="s">
        <v>11</v>
      </c>
      <c r="B475" s="49">
        <v>530</v>
      </c>
      <c r="C475" s="60">
        <v>39.839733975562616</v>
      </c>
      <c r="D475" s="122">
        <v>3.3045636797280203E-2</v>
      </c>
      <c r="E475" s="50"/>
      <c r="L475">
        <v>10</v>
      </c>
      <c r="M475" s="13" t="s">
        <v>15</v>
      </c>
      <c r="N475" s="13" t="s">
        <v>622</v>
      </c>
      <c r="O475" s="49">
        <v>199</v>
      </c>
      <c r="P475" s="293">
        <v>27.385440643241225</v>
      </c>
      <c r="Q475" s="125">
        <v>0.33367087923261335</v>
      </c>
      <c r="R475" s="294">
        <f t="shared" si="27"/>
        <v>9.1377240576028438</v>
      </c>
      <c r="S475">
        <v>2</v>
      </c>
      <c r="T475" s="13" t="s">
        <v>15</v>
      </c>
      <c r="U475" s="106">
        <v>97.924731182795696</v>
      </c>
      <c r="V475" s="105">
        <v>4.5625208612003814</v>
      </c>
      <c r="W475" s="60">
        <v>4.6592120357047927E-2</v>
      </c>
      <c r="X475" s="141">
        <f t="shared" si="28"/>
        <v>279.65806300883213</v>
      </c>
      <c r="AA475" s="13" t="s">
        <v>9</v>
      </c>
      <c r="AB475" s="105">
        <v>65.004231311706633</v>
      </c>
      <c r="AC475" s="105">
        <v>5.1610195416560334</v>
      </c>
      <c r="AE475" s="105">
        <v>4.7119171295755671E-2</v>
      </c>
      <c r="AF475" s="108">
        <v>7.2486314113632112E-4</v>
      </c>
    </row>
    <row r="476" spans="1:32" x14ac:dyDescent="0.25">
      <c r="A476" s="13" t="s">
        <v>2</v>
      </c>
      <c r="B476" s="49">
        <v>398</v>
      </c>
      <c r="C476" s="60">
        <v>40.823143970007237</v>
      </c>
      <c r="D476" s="122">
        <v>4.1873671247944826E-2</v>
      </c>
      <c r="E476" s="50"/>
      <c r="L476">
        <v>11</v>
      </c>
      <c r="M476" s="13" t="s">
        <v>1</v>
      </c>
      <c r="N476" s="13" t="s">
        <v>545</v>
      </c>
      <c r="O476" s="49">
        <v>280</v>
      </c>
      <c r="P476" s="106">
        <v>26.47888653838055</v>
      </c>
      <c r="Q476" s="122">
        <v>3.5292577028168091E-2</v>
      </c>
      <c r="R476" s="294">
        <f t="shared" si="27"/>
        <v>0.93450814277591876</v>
      </c>
      <c r="S476">
        <v>16</v>
      </c>
      <c r="T476" s="13" t="s">
        <v>1</v>
      </c>
      <c r="U476" s="106">
        <v>55.663551401869157</v>
      </c>
      <c r="V476" s="105">
        <v>5.6270776903284396</v>
      </c>
      <c r="W476" s="60">
        <v>0.10109088530307976</v>
      </c>
      <c r="X476" s="141">
        <f t="shared" si="28"/>
        <v>475.69524170697099</v>
      </c>
      <c r="AA476" s="13" t="s">
        <v>10</v>
      </c>
      <c r="AB476" s="105">
        <v>61.5929648241206</v>
      </c>
      <c r="AC476" s="105">
        <v>5.984864625139136</v>
      </c>
      <c r="AE476" s="105">
        <v>6.1172704611525561E-2</v>
      </c>
      <c r="AF476" s="108">
        <v>9.9317681469312125E-4</v>
      </c>
    </row>
    <row r="477" spans="1:32" x14ac:dyDescent="0.25">
      <c r="A477" s="13" t="s">
        <v>3</v>
      </c>
      <c r="B477" s="49">
        <v>343</v>
      </c>
      <c r="C477" s="60">
        <v>43.353148763863977</v>
      </c>
      <c r="D477" s="122">
        <v>2.7716476675195004E-2</v>
      </c>
      <c r="E477" s="50"/>
      <c r="L477">
        <v>12</v>
      </c>
      <c r="M477" s="13" t="s">
        <v>618</v>
      </c>
      <c r="N477" s="13" t="s">
        <v>583</v>
      </c>
      <c r="O477" s="49">
        <v>372</v>
      </c>
      <c r="P477" s="106">
        <v>28.97094313912266</v>
      </c>
      <c r="Q477" s="122">
        <v>2.602870145488817E-2</v>
      </c>
      <c r="R477" s="294">
        <f t="shared" si="27"/>
        <v>0.75407602983476441</v>
      </c>
      <c r="S477">
        <v>6</v>
      </c>
      <c r="T477" s="13" t="s">
        <v>5</v>
      </c>
      <c r="U477" s="106">
        <v>73.321199143468945</v>
      </c>
      <c r="V477" s="105">
        <v>5.5973745830861175</v>
      </c>
      <c r="W477" s="60">
        <v>7.6340466992821973E-2</v>
      </c>
      <c r="X477" s="141">
        <f t="shared" si="28"/>
        <v>395.12369515990429</v>
      </c>
      <c r="AA477" s="13" t="s">
        <v>11</v>
      </c>
      <c r="AB477" s="105">
        <v>83.961825541490853</v>
      </c>
      <c r="AC477" s="105">
        <v>7.9444076379386726</v>
      </c>
      <c r="AE477" s="105">
        <v>6.3729697188241341E-2</v>
      </c>
      <c r="AF477" s="108">
        <v>7.5903181924919514E-4</v>
      </c>
    </row>
    <row r="478" spans="1:32" x14ac:dyDescent="0.25">
      <c r="A478" s="13" t="s">
        <v>19</v>
      </c>
      <c r="B478" s="49">
        <v>40</v>
      </c>
      <c r="C478" s="60">
        <v>45.908371473688462</v>
      </c>
      <c r="D478" s="122">
        <v>4.2317749244243405E-2</v>
      </c>
      <c r="E478" s="50"/>
      <c r="L478">
        <v>13</v>
      </c>
      <c r="M478" s="13" t="s">
        <v>620</v>
      </c>
      <c r="N478" s="13" t="s">
        <v>630</v>
      </c>
      <c r="O478" s="49">
        <v>40</v>
      </c>
      <c r="P478" s="106">
        <v>45.908371473688462</v>
      </c>
      <c r="Q478" s="122">
        <v>4.2317749244243405E-2</v>
      </c>
      <c r="R478" s="294">
        <f t="shared" si="27"/>
        <v>1.9427389522351255</v>
      </c>
      <c r="S478">
        <v>20</v>
      </c>
      <c r="T478" s="13" t="s">
        <v>19</v>
      </c>
      <c r="U478" s="106">
        <v>78.555555555555557</v>
      </c>
      <c r="V478" s="105">
        <v>3.6227411286957296</v>
      </c>
      <c r="W478" s="60">
        <v>4.6116930916918764E-2</v>
      </c>
      <c r="X478" s="141">
        <f t="shared" si="28"/>
        <v>584.406426114846</v>
      </c>
      <c r="AA478" s="13" t="s">
        <v>12</v>
      </c>
      <c r="AB478" s="105">
        <v>66.978453738910019</v>
      </c>
      <c r="AC478" s="105">
        <v>6.5006744829551311</v>
      </c>
      <c r="AE478" s="105">
        <v>5.5425348268715126E-2</v>
      </c>
      <c r="AF478" s="108">
        <v>8.2751011966877776E-4</v>
      </c>
    </row>
    <row r="479" spans="1:32" x14ac:dyDescent="0.25">
      <c r="A479" s="13" t="s">
        <v>13</v>
      </c>
      <c r="B479" s="49">
        <v>473</v>
      </c>
      <c r="C479" s="60">
        <v>51.009730873008316</v>
      </c>
      <c r="D479" s="122">
        <v>1.9465851371845002E-2</v>
      </c>
      <c r="E479" s="50"/>
      <c r="L479">
        <v>14</v>
      </c>
      <c r="M479" s="13" t="s">
        <v>6</v>
      </c>
      <c r="N479" s="13" t="s">
        <v>626</v>
      </c>
      <c r="O479" s="49">
        <v>488</v>
      </c>
      <c r="P479" s="293">
        <v>32.879025504760691</v>
      </c>
      <c r="Q479" s="125">
        <v>0.14042449786427824</v>
      </c>
      <c r="R479" s="294">
        <f t="shared" si="27"/>
        <v>4.6170206467728176</v>
      </c>
      <c r="S479">
        <v>12</v>
      </c>
      <c r="T479" s="13" t="s">
        <v>6</v>
      </c>
      <c r="U479" s="106">
        <v>71.010243277848915</v>
      </c>
      <c r="V479" s="105">
        <v>6.4160565488096735</v>
      </c>
      <c r="W479" s="60">
        <v>9.0353958142417909E-2</v>
      </c>
      <c r="X479" s="141">
        <f t="shared" si="28"/>
        <v>463.0180659445374</v>
      </c>
      <c r="AA479" s="13" t="s">
        <v>21</v>
      </c>
      <c r="AB479" s="105">
        <v>68.657223796033989</v>
      </c>
      <c r="AC479" s="105">
        <v>6.6463261443748705</v>
      </c>
      <c r="AE479" s="105">
        <v>5.9168730387359807E-2</v>
      </c>
      <c r="AF479" s="108">
        <v>8.6179905210175E-4</v>
      </c>
    </row>
    <row r="480" spans="1:32" ht="15.75" thickBot="1" x14ac:dyDescent="0.3">
      <c r="A480" s="66" t="s">
        <v>22</v>
      </c>
      <c r="B480" s="70"/>
      <c r="C480" s="118">
        <f>AVERAGE(C467:C479)</f>
        <v>34.329521261218801</v>
      </c>
      <c r="D480" s="71"/>
      <c r="L480">
        <v>15</v>
      </c>
      <c r="M480" s="13" t="s">
        <v>616</v>
      </c>
      <c r="N480" s="13" t="s">
        <v>627</v>
      </c>
      <c r="O480" s="49">
        <v>129</v>
      </c>
      <c r="P480" s="293">
        <v>76.911791971313633</v>
      </c>
      <c r="Q480" s="125">
        <v>0.10535788919956308</v>
      </c>
      <c r="R480" s="294">
        <f t="shared" si="27"/>
        <v>8.1032640566535079</v>
      </c>
      <c r="S480">
        <v>13</v>
      </c>
      <c r="T480" s="13" t="s">
        <v>17</v>
      </c>
      <c r="U480" s="106">
        <v>165.54681647940075</v>
      </c>
      <c r="V480" s="105">
        <v>21.673185553908844</v>
      </c>
      <c r="W480" s="60">
        <v>0.13091876977655847</v>
      </c>
      <c r="X480" s="141">
        <f t="shared" si="28"/>
        <v>464.59239511189202</v>
      </c>
      <c r="AA480" s="13" t="s">
        <v>13</v>
      </c>
      <c r="AB480" s="105">
        <v>78.119901112484555</v>
      </c>
      <c r="AC480" s="105">
        <v>7.5678616725688972</v>
      </c>
      <c r="AE480" s="105">
        <v>5.9003008094412425E-2</v>
      </c>
      <c r="AF480" s="108">
        <v>7.5528779804078623E-4</v>
      </c>
    </row>
    <row r="481" spans="11:32" x14ac:dyDescent="0.25">
      <c r="L481">
        <v>16</v>
      </c>
      <c r="M481" s="13" t="s">
        <v>614</v>
      </c>
      <c r="N481" s="13" t="s">
        <v>597</v>
      </c>
      <c r="O481" s="49">
        <v>530</v>
      </c>
      <c r="P481" s="106">
        <v>39.839733975562616</v>
      </c>
      <c r="Q481" s="122">
        <v>3.3045636797280203E-2</v>
      </c>
      <c r="R481" s="294">
        <f t="shared" si="27"/>
        <v>1.3165293790567063</v>
      </c>
      <c r="S481">
        <v>15</v>
      </c>
      <c r="T481" s="13" t="s">
        <v>11</v>
      </c>
      <c r="U481" s="106">
        <v>83.961825541490853</v>
      </c>
      <c r="V481" s="105">
        <v>7.9444076379386726</v>
      </c>
      <c r="W481" s="60">
        <v>9.4619281878439362E-2</v>
      </c>
      <c r="X481" s="141">
        <f t="shared" si="28"/>
        <v>474.49818674887297</v>
      </c>
      <c r="AA481" s="13" t="s">
        <v>14</v>
      </c>
      <c r="AB481" s="105">
        <v>60.855421686746986</v>
      </c>
      <c r="AC481" s="105">
        <v>4.770741065505673</v>
      </c>
      <c r="AE481" s="105">
        <v>4.6516629514488858E-2</v>
      </c>
      <c r="AF481" s="108">
        <v>7.6437938026184429E-4</v>
      </c>
    </row>
    <row r="482" spans="11:32" x14ac:dyDescent="0.25">
      <c r="L482">
        <v>17</v>
      </c>
      <c r="M482" s="13" t="s">
        <v>609</v>
      </c>
      <c r="N482" s="13" t="s">
        <v>508</v>
      </c>
      <c r="O482" s="49">
        <v>343</v>
      </c>
      <c r="P482" s="106">
        <v>43.353148763863977</v>
      </c>
      <c r="Q482" s="122">
        <v>2.7716476675195004E-2</v>
      </c>
      <c r="R482" s="294">
        <f t="shared" si="27"/>
        <v>1.2015965365098951</v>
      </c>
      <c r="S482">
        <v>11</v>
      </c>
      <c r="T482" s="13" t="s">
        <v>3</v>
      </c>
      <c r="U482" s="106">
        <v>95.231741573033702</v>
      </c>
      <c r="V482" s="105">
        <v>6.3169565630501774</v>
      </c>
      <c r="W482" s="60">
        <v>6.633246918209168E-2</v>
      </c>
      <c r="X482" s="141">
        <f t="shared" si="28"/>
        <v>455.23843256206999</v>
      </c>
      <c r="AA482" s="13" t="s">
        <v>15</v>
      </c>
      <c r="AB482" s="105">
        <v>97.924731182795696</v>
      </c>
      <c r="AC482" s="105">
        <v>4.5625208612003814</v>
      </c>
      <c r="AE482" s="105">
        <v>5.410191514523581E-2</v>
      </c>
      <c r="AF482" s="108">
        <v>5.5248469402733398E-4</v>
      </c>
    </row>
    <row r="483" spans="11:32" x14ac:dyDescent="0.25">
      <c r="L483">
        <v>18</v>
      </c>
      <c r="M483" s="13" t="s">
        <v>610</v>
      </c>
      <c r="N483" s="13" t="s">
        <v>631</v>
      </c>
      <c r="O483" s="49">
        <v>473</v>
      </c>
      <c r="P483" s="106">
        <v>51.009730873008316</v>
      </c>
      <c r="Q483" s="122">
        <v>1.9465851371845002E-2</v>
      </c>
      <c r="R483" s="294">
        <f t="shared" si="27"/>
        <v>0.99294783969179323</v>
      </c>
      <c r="S483">
        <v>21</v>
      </c>
      <c r="T483" s="13" t="s">
        <v>13</v>
      </c>
      <c r="U483" s="106">
        <v>78.119901112484555</v>
      </c>
      <c r="V483" s="105">
        <v>7.5678616725688972</v>
      </c>
      <c r="W483" s="60">
        <v>9.6874952026269986E-2</v>
      </c>
      <c r="X483" s="141">
        <f t="shared" si="28"/>
        <v>652.96717157334331</v>
      </c>
      <c r="AA483" s="13" t="s">
        <v>16</v>
      </c>
      <c r="AB483" s="105">
        <v>104.36217948717949</v>
      </c>
      <c r="AC483" s="105">
        <v>4.4825626997768646</v>
      </c>
      <c r="AE483" s="105">
        <v>4.868930519971764E-2</v>
      </c>
      <c r="AF483" s="108">
        <v>4.6654166709597075E-4</v>
      </c>
    </row>
    <row r="484" spans="11:32" x14ac:dyDescent="0.25">
      <c r="L484">
        <v>19</v>
      </c>
      <c r="M484" s="13" t="s">
        <v>608</v>
      </c>
      <c r="N484" s="13" t="s">
        <v>564</v>
      </c>
      <c r="O484" s="49">
        <v>460</v>
      </c>
      <c r="P484" s="106">
        <v>35.000808981757352</v>
      </c>
      <c r="Q484" s="122">
        <v>2.0276600546949585E-2</v>
      </c>
      <c r="R484" s="294">
        <f t="shared" si="27"/>
        <v>0.70969742254317902</v>
      </c>
      <c r="S484">
        <v>7</v>
      </c>
      <c r="T484" s="13" t="s">
        <v>20</v>
      </c>
      <c r="U484" s="106">
        <v>85.414184397163126</v>
      </c>
      <c r="V484" s="105">
        <v>6.8332365973461417</v>
      </c>
      <c r="W484" s="60">
        <v>8.0001192373067895E-2</v>
      </c>
      <c r="X484" s="141">
        <f t="shared" si="28"/>
        <v>409.77747699385441</v>
      </c>
      <c r="AA484" s="13" t="s">
        <v>17</v>
      </c>
      <c r="AB484" s="105">
        <v>165.54681647940075</v>
      </c>
      <c r="AC484" s="105">
        <v>21.673185553908844</v>
      </c>
      <c r="AE484" s="105">
        <v>0.20205182295818694</v>
      </c>
      <c r="AF484" s="108">
        <v>1.2205116791438183E-3</v>
      </c>
    </row>
    <row r="485" spans="11:32" ht="15.75" thickBot="1" x14ac:dyDescent="0.3">
      <c r="L485">
        <v>20</v>
      </c>
      <c r="M485" s="66" t="s">
        <v>7</v>
      </c>
      <c r="N485" s="13" t="s">
        <v>531</v>
      </c>
      <c r="O485" s="49">
        <v>517</v>
      </c>
      <c r="P485" s="293">
        <v>35.710726352671273</v>
      </c>
      <c r="Q485" s="125">
        <v>8.9648820868861945E-2</v>
      </c>
      <c r="R485" s="294">
        <f t="shared" si="27"/>
        <v>3.2014245098875747</v>
      </c>
      <c r="S485">
        <v>14</v>
      </c>
      <c r="T485" s="13" t="s">
        <v>7</v>
      </c>
      <c r="U485" s="106">
        <v>75.730337078651687</v>
      </c>
      <c r="V485" s="105">
        <v>6.7614584878952613</v>
      </c>
      <c r="W485" s="60">
        <v>8.9283353920278669E-2</v>
      </c>
      <c r="X485" s="141">
        <f t="shared" si="28"/>
        <v>471.55113433052571</v>
      </c>
      <c r="AA485" s="13" t="s">
        <v>18</v>
      </c>
      <c r="AB485" s="105">
        <v>51.378378378378379</v>
      </c>
      <c r="AC485" s="105">
        <v>8.4720029989234842</v>
      </c>
      <c r="AE485" s="105">
        <v>0.21988240900384509</v>
      </c>
      <c r="AF485" s="108">
        <v>4.279668139475154E-3</v>
      </c>
    </row>
    <row r="486" spans="11:32" x14ac:dyDescent="0.25">
      <c r="L486">
        <v>21</v>
      </c>
      <c r="M486" s="13" t="s">
        <v>619</v>
      </c>
      <c r="N486" s="13" t="s">
        <v>533</v>
      </c>
      <c r="O486" s="49">
        <v>236</v>
      </c>
      <c r="P486" s="293">
        <v>50.535469308935625</v>
      </c>
      <c r="Q486" s="125">
        <v>0.33520723990270462</v>
      </c>
      <c r="R486" s="294">
        <f t="shared" si="27"/>
        <v>16.939855184236151</v>
      </c>
      <c r="S486">
        <v>17</v>
      </c>
      <c r="T486" s="13" t="s">
        <v>16</v>
      </c>
      <c r="U486" s="106">
        <v>104.36217948717949</v>
      </c>
      <c r="V486" s="105">
        <v>4.4825626997768646</v>
      </c>
      <c r="W486" s="60">
        <v>4.2951984347236932E-2</v>
      </c>
      <c r="X486" s="141">
        <f t="shared" si="28"/>
        <v>484.23163982641546</v>
      </c>
      <c r="AA486" s="13" t="s">
        <v>19</v>
      </c>
      <c r="AB486" s="105">
        <v>78.555555555555557</v>
      </c>
      <c r="AE486" s="105">
        <v>0.11942593879738313</v>
      </c>
      <c r="AF486" s="108">
        <v>1.5202736197686677E-3</v>
      </c>
    </row>
    <row r="487" spans="11:32" ht="15.75" thickBot="1" x14ac:dyDescent="0.3">
      <c r="N487" s="13" t="s">
        <v>124</v>
      </c>
      <c r="P487" s="141">
        <f>AVERAGE(P466:P486)</f>
        <v>34.648895620749883</v>
      </c>
      <c r="T487" s="13" t="s">
        <v>124</v>
      </c>
      <c r="U487" s="141">
        <f>AVERAGE(U466:U486)</f>
        <v>78.42293608046279</v>
      </c>
      <c r="V487" s="105">
        <v>6.8421471434183854</v>
      </c>
      <c r="W487" s="298">
        <f>AVERAGE(W466:W486)</f>
        <v>8.7848510563606305E-2</v>
      </c>
      <c r="X487" s="141">
        <f>AVERAGE(X466:X486)</f>
        <v>436.56911395590561</v>
      </c>
      <c r="AA487" s="15" t="s">
        <v>51</v>
      </c>
      <c r="AB487" s="43">
        <f>AVERAGE(AB466:AB486)</f>
        <v>78.422936080462804</v>
      </c>
      <c r="AC487" s="43">
        <f>AVERAGE(AC466:AC486)</f>
        <v>7.0382881988645742</v>
      </c>
      <c r="AD487" s="43" t="e">
        <f>AVERAGE(AD466:AD486)</f>
        <v>#DIV/0!</v>
      </c>
      <c r="AE487" s="43">
        <f>AVERAGE(AE466:AE486)</f>
        <v>7.416857066820684E-2</v>
      </c>
      <c r="AF487" s="46">
        <f>AVERAGE(AF466:AF486)</f>
        <v>1.0017067475610545E-3</v>
      </c>
    </row>
    <row r="493" spans="11:32" x14ac:dyDescent="0.25">
      <c r="K493" t="s">
        <v>446</v>
      </c>
      <c r="L493">
        <v>1</v>
      </c>
      <c r="M493" t="s">
        <v>611</v>
      </c>
      <c r="N493" s="13" t="s">
        <v>624</v>
      </c>
      <c r="O493" s="49">
        <v>617</v>
      </c>
      <c r="P493" s="106">
        <v>21.350097091030502</v>
      </c>
      <c r="Q493" s="122">
        <v>2.5361477944265173E-2</v>
      </c>
      <c r="R493" s="294">
        <f t="shared" ref="R493:R513" si="29">P493*Q493</f>
        <v>0.54147001648209014</v>
      </c>
      <c r="S493">
        <v>4</v>
      </c>
      <c r="T493" t="s">
        <v>14</v>
      </c>
      <c r="U493" s="141">
        <v>60.855421686746986</v>
      </c>
      <c r="V493" s="298">
        <v>4.770741065505673</v>
      </c>
      <c r="W493" s="50">
        <v>7.8394675992272983E-2</v>
      </c>
      <c r="X493">
        <f t="shared" ref="X493:X513" si="30">P493/U493*1000</f>
        <v>350.83311394882833</v>
      </c>
    </row>
    <row r="494" spans="11:32" x14ac:dyDescent="0.25">
      <c r="K494" t="s">
        <v>447</v>
      </c>
      <c r="L494">
        <v>2</v>
      </c>
      <c r="M494" s="13" t="s">
        <v>132</v>
      </c>
      <c r="N494" s="13" t="s">
        <v>595</v>
      </c>
      <c r="O494" s="49">
        <v>459</v>
      </c>
      <c r="P494" s="106">
        <v>25.84928569069389</v>
      </c>
      <c r="Q494" s="122">
        <v>2.4688290371358258E-2</v>
      </c>
      <c r="R494" s="294">
        <f t="shared" si="29"/>
        <v>0.63817467102404679</v>
      </c>
      <c r="S494">
        <v>5</v>
      </c>
      <c r="T494" s="13" t="s">
        <v>12</v>
      </c>
      <c r="U494" s="106">
        <v>66.978453738910019</v>
      </c>
      <c r="V494" s="105">
        <v>6.5006744829551311</v>
      </c>
      <c r="W494" s="60">
        <v>9.7056204198077395E-2</v>
      </c>
      <c r="X494">
        <f t="shared" si="30"/>
        <v>385.93434526657603</v>
      </c>
    </row>
    <row r="495" spans="11:32" x14ac:dyDescent="0.25">
      <c r="K495" t="s">
        <v>448</v>
      </c>
      <c r="L495">
        <v>3</v>
      </c>
      <c r="M495" s="13" t="s">
        <v>21</v>
      </c>
      <c r="N495" s="13" t="s">
        <v>596</v>
      </c>
      <c r="O495" s="49">
        <v>616</v>
      </c>
      <c r="P495" s="106">
        <v>28.349684132921279</v>
      </c>
      <c r="Q495" s="122">
        <v>2.348832000574344E-2</v>
      </c>
      <c r="R495" s="294">
        <f t="shared" si="29"/>
        <v>0.66588645297580229</v>
      </c>
      <c r="S495">
        <v>9</v>
      </c>
      <c r="T495" s="13" t="s">
        <v>21</v>
      </c>
      <c r="U495" s="106">
        <v>68.657223796033989</v>
      </c>
      <c r="V495" s="105">
        <v>6.6463261443748705</v>
      </c>
      <c r="W495" s="60">
        <v>9.6804469754263475E-2</v>
      </c>
      <c r="X495">
        <f t="shared" si="30"/>
        <v>412.91626088963579</v>
      </c>
    </row>
    <row r="496" spans="11:32" x14ac:dyDescent="0.25">
      <c r="K496" t="s">
        <v>449</v>
      </c>
      <c r="L496">
        <v>4</v>
      </c>
      <c r="M496" s="13" t="s">
        <v>612</v>
      </c>
      <c r="N496" s="13" t="s">
        <v>625</v>
      </c>
      <c r="O496" s="49">
        <v>568</v>
      </c>
      <c r="P496" s="293">
        <v>26.811260493128568</v>
      </c>
      <c r="Q496" s="125">
        <v>6.2099331838574585E-2</v>
      </c>
      <c r="R496" s="294">
        <f t="shared" si="29"/>
        <v>1.6649613623732558</v>
      </c>
      <c r="S496">
        <v>8</v>
      </c>
      <c r="T496" s="13" t="s">
        <v>9</v>
      </c>
      <c r="U496" s="106">
        <v>65.004231311706633</v>
      </c>
      <c r="V496" s="105">
        <v>5.1610195416560334</v>
      </c>
      <c r="W496" s="60">
        <v>7.939513224774622E-2</v>
      </c>
      <c r="X496">
        <f t="shared" si="30"/>
        <v>412.45408109764264</v>
      </c>
    </row>
    <row r="497" spans="11:24" x14ac:dyDescent="0.25">
      <c r="K497" t="s">
        <v>450</v>
      </c>
      <c r="L497">
        <v>5</v>
      </c>
      <c r="M497" s="13" t="s">
        <v>615</v>
      </c>
      <c r="N497" s="13" t="s">
        <v>586</v>
      </c>
      <c r="O497" s="49">
        <v>434</v>
      </c>
      <c r="P497" s="106">
        <v>24.962321167808625</v>
      </c>
      <c r="Q497" s="122">
        <v>1.7991035354489322E-2</v>
      </c>
      <c r="R497" s="294">
        <f t="shared" si="29"/>
        <v>0.44909800266016214</v>
      </c>
      <c r="S497">
        <v>10</v>
      </c>
      <c r="T497" s="13" t="s">
        <v>8</v>
      </c>
      <c r="U497" s="106">
        <v>59.175622542595022</v>
      </c>
      <c r="V497" s="105">
        <v>5.3998040786805355</v>
      </c>
      <c r="W497" s="60">
        <v>9.1250481983416717E-2</v>
      </c>
      <c r="X497">
        <f t="shared" si="30"/>
        <v>421.83453414183475</v>
      </c>
    </row>
    <row r="498" spans="11:24" x14ac:dyDescent="0.25">
      <c r="K498" t="s">
        <v>451</v>
      </c>
      <c r="L498">
        <v>6</v>
      </c>
      <c r="M498" s="13" t="s">
        <v>18</v>
      </c>
      <c r="N498" s="13" t="s">
        <v>623</v>
      </c>
      <c r="O498" s="49">
        <v>76</v>
      </c>
      <c r="P498" s="293">
        <v>17.330955092657863</v>
      </c>
      <c r="Q498" s="125">
        <v>0.11054928562034708</v>
      </c>
      <c r="R498" s="294">
        <f t="shared" si="29"/>
        <v>1.9159247046116428</v>
      </c>
      <c r="S498">
        <v>3</v>
      </c>
      <c r="T498" s="13" t="s">
        <v>18</v>
      </c>
      <c r="U498" s="106">
        <v>51.378378378378379</v>
      </c>
      <c r="V498" s="105">
        <v>8.4720029989234842</v>
      </c>
      <c r="W498" s="60">
        <v>0.16489432454506517</v>
      </c>
      <c r="X498">
        <f t="shared" si="30"/>
        <v>337.32000969402469</v>
      </c>
    </row>
    <row r="499" spans="11:24" x14ac:dyDescent="0.25">
      <c r="K499" t="s">
        <v>452</v>
      </c>
      <c r="L499">
        <v>7</v>
      </c>
      <c r="M499" s="13" t="s">
        <v>10</v>
      </c>
      <c r="N499" s="13" t="s">
        <v>594</v>
      </c>
      <c r="O499" s="49">
        <v>521</v>
      </c>
      <c r="P499" s="293">
        <v>13.778362273194519</v>
      </c>
      <c r="Q499" s="125">
        <v>7.0710980662899353E-2</v>
      </c>
      <c r="R499" s="294">
        <f t="shared" si="29"/>
        <v>0.97428150826627957</v>
      </c>
      <c r="S499">
        <v>1</v>
      </c>
      <c r="T499" s="13" t="s">
        <v>10</v>
      </c>
      <c r="U499" s="106">
        <v>61.5929648241206</v>
      </c>
      <c r="V499" s="105">
        <v>5.984864625139136</v>
      </c>
      <c r="W499" s="60">
        <v>9.7167990568873958E-2</v>
      </c>
      <c r="X499">
        <f t="shared" si="30"/>
        <v>223.70026045245243</v>
      </c>
    </row>
    <row r="500" spans="11:24" x14ac:dyDescent="0.25">
      <c r="K500" t="s">
        <v>453</v>
      </c>
      <c r="L500">
        <v>8</v>
      </c>
      <c r="M500" s="13" t="s">
        <v>617</v>
      </c>
      <c r="N500" s="13" t="s">
        <v>628</v>
      </c>
      <c r="O500" s="49">
        <v>329</v>
      </c>
      <c r="P500" s="106">
        <v>34.387620597998826</v>
      </c>
      <c r="Q500" s="122">
        <v>2.720943470021232E-2</v>
      </c>
      <c r="R500" s="294">
        <f t="shared" si="29"/>
        <v>0.9356677171569252</v>
      </c>
      <c r="S500">
        <v>18</v>
      </c>
      <c r="T500" s="13" t="s">
        <v>4</v>
      </c>
      <c r="U500" s="106">
        <v>69.513784461152881</v>
      </c>
      <c r="V500" s="105">
        <v>5.3930818352279939</v>
      </c>
      <c r="W500" s="60">
        <v>7.7582912181135333E-2</v>
      </c>
      <c r="X500">
        <f t="shared" si="30"/>
        <v>494.6877927098908</v>
      </c>
    </row>
    <row r="501" spans="11:24" x14ac:dyDescent="0.25">
      <c r="K501" t="s">
        <v>454</v>
      </c>
      <c r="L501">
        <v>9</v>
      </c>
      <c r="M501" s="13" t="s">
        <v>613</v>
      </c>
      <c r="N501" s="13" t="s">
        <v>629</v>
      </c>
      <c r="O501" s="49">
        <v>398</v>
      </c>
      <c r="P501" s="106">
        <v>40.823143970007237</v>
      </c>
      <c r="Q501" s="122">
        <v>4.1873671247944826E-2</v>
      </c>
      <c r="R501" s="294">
        <f t="shared" si="29"/>
        <v>1.7094149099076041</v>
      </c>
      <c r="S501">
        <v>19</v>
      </c>
      <c r="T501" s="13" t="s">
        <v>2</v>
      </c>
      <c r="U501" s="106">
        <v>78.883310719131615</v>
      </c>
      <c r="V501" s="105">
        <v>7.9511352147180139</v>
      </c>
      <c r="W501" s="60">
        <v>0.10079616514865192</v>
      </c>
      <c r="X501">
        <f t="shared" si="30"/>
        <v>517.51306579106824</v>
      </c>
    </row>
    <row r="502" spans="11:24" x14ac:dyDescent="0.25">
      <c r="K502" t="s">
        <v>455</v>
      </c>
      <c r="L502">
        <v>10</v>
      </c>
      <c r="M502" s="13" t="s">
        <v>15</v>
      </c>
      <c r="N502" s="13" t="s">
        <v>622</v>
      </c>
      <c r="O502" s="49">
        <v>199</v>
      </c>
      <c r="P502" s="293">
        <v>27.385440643241225</v>
      </c>
      <c r="Q502" s="125">
        <v>0.33367087923261335</v>
      </c>
      <c r="R502" s="294">
        <f t="shared" si="29"/>
        <v>9.1377240576028438</v>
      </c>
      <c r="S502">
        <v>2</v>
      </c>
      <c r="T502" s="13" t="s">
        <v>15</v>
      </c>
      <c r="U502" s="106">
        <v>97.924731182795696</v>
      </c>
      <c r="V502" s="105">
        <v>4.5625208612003814</v>
      </c>
      <c r="W502" s="60">
        <v>4.6592120357047927E-2</v>
      </c>
      <c r="X502">
        <f t="shared" si="30"/>
        <v>279.65806300883213</v>
      </c>
    </row>
    <row r="503" spans="11:24" x14ac:dyDescent="0.25">
      <c r="K503" t="s">
        <v>456</v>
      </c>
      <c r="L503">
        <v>11</v>
      </c>
      <c r="M503" s="13" t="s">
        <v>1</v>
      </c>
      <c r="N503" s="13" t="s">
        <v>545</v>
      </c>
      <c r="O503" s="49">
        <v>280</v>
      </c>
      <c r="P503" s="106">
        <v>26.47888653838055</v>
      </c>
      <c r="Q503" s="122">
        <v>3.5292577028168091E-2</v>
      </c>
      <c r="R503" s="294">
        <f t="shared" si="29"/>
        <v>0.93450814277591876</v>
      </c>
      <c r="S503">
        <v>16</v>
      </c>
      <c r="T503" s="13" t="s">
        <v>1</v>
      </c>
      <c r="U503" s="106">
        <v>55.663551401869157</v>
      </c>
      <c r="V503" s="105">
        <v>5.6270776903284396</v>
      </c>
      <c r="W503" s="60">
        <v>0.10109088530307976</v>
      </c>
      <c r="X503">
        <f t="shared" si="30"/>
        <v>475.69524170697099</v>
      </c>
    </row>
    <row r="504" spans="11:24" x14ac:dyDescent="0.25">
      <c r="K504" t="s">
        <v>457</v>
      </c>
      <c r="L504">
        <v>12</v>
      </c>
      <c r="M504" s="13" t="s">
        <v>618</v>
      </c>
      <c r="N504" s="13" t="s">
        <v>583</v>
      </c>
      <c r="O504" s="49">
        <v>372</v>
      </c>
      <c r="P504" s="106">
        <v>28.97094313912266</v>
      </c>
      <c r="Q504" s="122">
        <v>2.602870145488817E-2</v>
      </c>
      <c r="R504" s="294">
        <f t="shared" si="29"/>
        <v>0.75407602983476441</v>
      </c>
      <c r="S504">
        <v>6</v>
      </c>
      <c r="T504" s="13" t="s">
        <v>5</v>
      </c>
      <c r="U504" s="106">
        <v>73.321199143468945</v>
      </c>
      <c r="V504" s="105">
        <v>5.5973745830861175</v>
      </c>
      <c r="W504" s="60">
        <v>7.6340466992821973E-2</v>
      </c>
      <c r="X504">
        <f t="shared" si="30"/>
        <v>395.12369515990429</v>
      </c>
    </row>
    <row r="505" spans="11:24" x14ac:dyDescent="0.25">
      <c r="K505" t="s">
        <v>539</v>
      </c>
      <c r="L505">
        <v>13</v>
      </c>
      <c r="M505" s="13" t="s">
        <v>620</v>
      </c>
      <c r="N505" s="13" t="s">
        <v>630</v>
      </c>
      <c r="O505" s="49">
        <v>40</v>
      </c>
      <c r="P505" s="106">
        <v>45.908371473688462</v>
      </c>
      <c r="Q505" s="122">
        <v>4.2317749244243405E-2</v>
      </c>
      <c r="R505" s="294">
        <f t="shared" si="29"/>
        <v>1.9427389522351255</v>
      </c>
      <c r="S505">
        <v>20</v>
      </c>
      <c r="T505" s="13" t="s">
        <v>19</v>
      </c>
      <c r="U505" s="106">
        <v>78.555555555555557</v>
      </c>
      <c r="V505" s="105">
        <v>3.6227411286957296</v>
      </c>
      <c r="W505" s="60">
        <v>4.6116930916918764E-2</v>
      </c>
      <c r="X505">
        <f t="shared" si="30"/>
        <v>584.406426114846</v>
      </c>
    </row>
    <row r="506" spans="11:24" x14ac:dyDescent="0.25">
      <c r="K506" t="s">
        <v>458</v>
      </c>
      <c r="L506">
        <v>14</v>
      </c>
      <c r="M506" s="13" t="s">
        <v>6</v>
      </c>
      <c r="N506" s="13" t="s">
        <v>626</v>
      </c>
      <c r="O506" s="49">
        <v>488</v>
      </c>
      <c r="P506" s="293">
        <v>32.879025504760691</v>
      </c>
      <c r="Q506" s="125">
        <v>0.14042449786427824</v>
      </c>
      <c r="R506" s="294">
        <f t="shared" si="29"/>
        <v>4.6170206467728176</v>
      </c>
      <c r="S506">
        <v>12</v>
      </c>
      <c r="T506" s="13" t="s">
        <v>6</v>
      </c>
      <c r="U506" s="106">
        <v>71.010243277848915</v>
      </c>
      <c r="V506" s="105">
        <v>6.4160565488096735</v>
      </c>
      <c r="W506" s="60">
        <v>9.0353958142417909E-2</v>
      </c>
      <c r="X506">
        <f t="shared" si="30"/>
        <v>463.0180659445374</v>
      </c>
    </row>
    <row r="507" spans="11:24" x14ac:dyDescent="0.25">
      <c r="K507" t="s">
        <v>459</v>
      </c>
      <c r="L507">
        <v>15</v>
      </c>
      <c r="M507" s="13" t="s">
        <v>616</v>
      </c>
      <c r="N507" s="13" t="s">
        <v>627</v>
      </c>
      <c r="O507" s="49">
        <v>129</v>
      </c>
      <c r="P507" s="293">
        <v>76.911791971313633</v>
      </c>
      <c r="Q507" s="125">
        <v>0.10535788919956308</v>
      </c>
      <c r="R507" s="294">
        <f t="shared" si="29"/>
        <v>8.1032640566535079</v>
      </c>
      <c r="S507">
        <v>13</v>
      </c>
      <c r="T507" s="13" t="s">
        <v>17</v>
      </c>
      <c r="U507" s="106">
        <v>165.54681647940075</v>
      </c>
      <c r="V507" s="105">
        <v>21.673185553908844</v>
      </c>
      <c r="W507" s="60">
        <v>0.13091876977655847</v>
      </c>
      <c r="X507">
        <f t="shared" si="30"/>
        <v>464.59239511189202</v>
      </c>
    </row>
    <row r="508" spans="11:24" x14ac:dyDescent="0.25">
      <c r="K508" t="s">
        <v>460</v>
      </c>
      <c r="L508">
        <v>16</v>
      </c>
      <c r="M508" s="13" t="s">
        <v>614</v>
      </c>
      <c r="N508" s="13" t="s">
        <v>597</v>
      </c>
      <c r="O508" s="49">
        <v>530</v>
      </c>
      <c r="P508" s="106">
        <v>39.839733975562616</v>
      </c>
      <c r="Q508" s="122">
        <v>3.3045636797280203E-2</v>
      </c>
      <c r="R508" s="294">
        <f t="shared" si="29"/>
        <v>1.3165293790567063</v>
      </c>
      <c r="S508">
        <v>15</v>
      </c>
      <c r="T508" s="13" t="s">
        <v>11</v>
      </c>
      <c r="U508" s="106">
        <v>83.961825541490853</v>
      </c>
      <c r="V508" s="105">
        <v>7.9444076379386726</v>
      </c>
      <c r="W508" s="60">
        <v>9.4619281878439362E-2</v>
      </c>
      <c r="X508">
        <f t="shared" si="30"/>
        <v>474.49818674887297</v>
      </c>
    </row>
    <row r="509" spans="11:24" x14ac:dyDescent="0.25">
      <c r="K509" t="s">
        <v>461</v>
      </c>
      <c r="L509">
        <v>17</v>
      </c>
      <c r="M509" s="13" t="s">
        <v>609</v>
      </c>
      <c r="N509" s="13" t="s">
        <v>508</v>
      </c>
      <c r="O509" s="49">
        <v>343</v>
      </c>
      <c r="P509" s="106">
        <v>43.353148763863977</v>
      </c>
      <c r="Q509" s="122">
        <v>2.7716476675195004E-2</v>
      </c>
      <c r="R509" s="294">
        <f t="shared" si="29"/>
        <v>1.2015965365098951</v>
      </c>
      <c r="S509">
        <v>11</v>
      </c>
      <c r="T509" s="13" t="s">
        <v>3</v>
      </c>
      <c r="U509" s="106">
        <v>95.231741573033702</v>
      </c>
      <c r="V509" s="105">
        <v>6.3169565630501774</v>
      </c>
      <c r="W509" s="60">
        <v>6.633246918209168E-2</v>
      </c>
      <c r="X509">
        <f t="shared" si="30"/>
        <v>455.23843256206999</v>
      </c>
    </row>
    <row r="510" spans="11:24" x14ac:dyDescent="0.25">
      <c r="K510" t="s">
        <v>462</v>
      </c>
      <c r="L510">
        <v>18</v>
      </c>
      <c r="M510" s="13" t="s">
        <v>610</v>
      </c>
      <c r="N510" s="13" t="s">
        <v>631</v>
      </c>
      <c r="O510" s="49">
        <v>473</v>
      </c>
      <c r="P510" s="106">
        <v>51.009730873008316</v>
      </c>
      <c r="Q510" s="122">
        <v>1.9465851371845002E-2</v>
      </c>
      <c r="R510" s="294">
        <f t="shared" si="29"/>
        <v>0.99294783969179323</v>
      </c>
      <c r="S510">
        <v>21</v>
      </c>
      <c r="T510" s="13" t="s">
        <v>13</v>
      </c>
      <c r="U510" s="106">
        <v>78.119901112484555</v>
      </c>
      <c r="V510" s="105">
        <v>7.5678616725688972</v>
      </c>
      <c r="W510" s="60">
        <v>9.6874952026269986E-2</v>
      </c>
      <c r="X510">
        <f t="shared" si="30"/>
        <v>652.96717157334331</v>
      </c>
    </row>
    <row r="511" spans="11:24" x14ac:dyDescent="0.25">
      <c r="K511" t="s">
        <v>463</v>
      </c>
      <c r="L511">
        <v>19</v>
      </c>
      <c r="M511" s="13" t="s">
        <v>608</v>
      </c>
      <c r="N511" s="13" t="s">
        <v>564</v>
      </c>
      <c r="O511" s="49">
        <v>460</v>
      </c>
      <c r="P511" s="106">
        <v>35.000808981757352</v>
      </c>
      <c r="Q511" s="122">
        <v>2.0276600546949585E-2</v>
      </c>
      <c r="R511" s="294">
        <f t="shared" si="29"/>
        <v>0.70969742254317902</v>
      </c>
      <c r="S511">
        <v>7</v>
      </c>
      <c r="T511" s="13" t="s">
        <v>20</v>
      </c>
      <c r="U511" s="106">
        <v>85.414184397163126</v>
      </c>
      <c r="V511" s="105">
        <v>6.8332365973461417</v>
      </c>
      <c r="W511" s="60">
        <v>8.0001192373067895E-2</v>
      </c>
      <c r="X511">
        <f t="shared" si="30"/>
        <v>409.77747699385441</v>
      </c>
    </row>
    <row r="512" spans="11:24" ht="15.75" thickBot="1" x14ac:dyDescent="0.3">
      <c r="K512" t="s">
        <v>464</v>
      </c>
      <c r="L512">
        <v>20</v>
      </c>
      <c r="M512" s="66" t="s">
        <v>7</v>
      </c>
      <c r="N512" s="13" t="s">
        <v>531</v>
      </c>
      <c r="O512" s="49">
        <v>517</v>
      </c>
      <c r="P512" s="293">
        <v>35.710726352671273</v>
      </c>
      <c r="Q512" s="125">
        <v>8.9648820868861945E-2</v>
      </c>
      <c r="R512" s="294">
        <f t="shared" si="29"/>
        <v>3.2014245098875747</v>
      </c>
      <c r="S512">
        <v>14</v>
      </c>
      <c r="T512" s="13" t="s">
        <v>7</v>
      </c>
      <c r="U512" s="106">
        <v>75.730337078651687</v>
      </c>
      <c r="V512" s="105">
        <v>6.7614584878952613</v>
      </c>
      <c r="W512" s="60">
        <v>8.9283353920278669E-2</v>
      </c>
      <c r="X512">
        <f t="shared" si="30"/>
        <v>471.55113433052571</v>
      </c>
    </row>
    <row r="513" spans="11:24" x14ac:dyDescent="0.25">
      <c r="K513" t="s">
        <v>465</v>
      </c>
      <c r="L513">
        <v>21</v>
      </c>
      <c r="M513" s="13" t="s">
        <v>619</v>
      </c>
      <c r="N513" s="13" t="s">
        <v>533</v>
      </c>
      <c r="O513" s="49">
        <v>236</v>
      </c>
      <c r="P513" s="293">
        <v>50.535469308935625</v>
      </c>
      <c r="Q513" s="125">
        <v>0.33520723990270462</v>
      </c>
      <c r="R513" s="294">
        <f t="shared" si="29"/>
        <v>16.939855184236151</v>
      </c>
      <c r="S513">
        <v>17</v>
      </c>
      <c r="T513" s="13" t="s">
        <v>16</v>
      </c>
      <c r="U513" s="106">
        <v>104.36217948717949</v>
      </c>
      <c r="V513" s="105">
        <v>4.4825626997768646</v>
      </c>
      <c r="W513" s="60">
        <v>4.2951984347236932E-2</v>
      </c>
      <c r="X513">
        <f t="shared" si="30"/>
        <v>484.23163982641546</v>
      </c>
    </row>
    <row r="514" spans="11:24" ht="15.75" thickBot="1" x14ac:dyDescent="0.3">
      <c r="M514" s="13"/>
      <c r="N514" s="13" t="s">
        <v>102</v>
      </c>
      <c r="O514" s="70" t="s">
        <v>103</v>
      </c>
      <c r="P514" s="70" t="s">
        <v>605</v>
      </c>
      <c r="Q514" s="123" t="s">
        <v>108</v>
      </c>
      <c r="T514" s="13"/>
      <c r="U514" s="49" t="s">
        <v>606</v>
      </c>
      <c r="V514" s="49"/>
      <c r="W514" s="49" t="s">
        <v>607</v>
      </c>
      <c r="X514" t="s">
        <v>621</v>
      </c>
    </row>
  </sheetData>
  <sortState xmlns:xlrd2="http://schemas.microsoft.com/office/spreadsheetml/2017/richdata2" ref="L493:X513">
    <sortCondition ref="L493:L513"/>
  </sortState>
  <mergeCells count="36">
    <mergeCell ref="N464:Q464"/>
    <mergeCell ref="A465:D465"/>
    <mergeCell ref="A411:B411"/>
    <mergeCell ref="A412:F412"/>
    <mergeCell ref="A437:H438"/>
    <mergeCell ref="A440:D440"/>
    <mergeCell ref="G440:J440"/>
    <mergeCell ref="A329:B329"/>
    <mergeCell ref="A330:F330"/>
    <mergeCell ref="A355:H356"/>
    <mergeCell ref="A358:D358"/>
    <mergeCell ref="A383:H384"/>
    <mergeCell ref="A1:H2"/>
    <mergeCell ref="A3:E3"/>
    <mergeCell ref="A4:E4"/>
    <mergeCell ref="A113:F113"/>
    <mergeCell ref="A138:H139"/>
    <mergeCell ref="A84:H85"/>
    <mergeCell ref="A86:E86"/>
    <mergeCell ref="A87:E87"/>
    <mergeCell ref="AA464:AF464"/>
    <mergeCell ref="A31:L31"/>
    <mergeCell ref="N31:Y31"/>
    <mergeCell ref="A57:H57"/>
    <mergeCell ref="K57:R57"/>
    <mergeCell ref="A195:E195"/>
    <mergeCell ref="A141:E141"/>
    <mergeCell ref="A167:F167"/>
    <mergeCell ref="K167:M167"/>
    <mergeCell ref="A192:H193"/>
    <mergeCell ref="A386:E386"/>
    <mergeCell ref="A303:E303"/>
    <mergeCell ref="A275:F275"/>
    <mergeCell ref="A300:H301"/>
    <mergeCell ref="A221:F221"/>
    <mergeCell ref="A249:E249"/>
  </mergeCells>
  <pageMargins left="0.7" right="0.7" top="0.75" bottom="0.75" header="0.3" footer="0.3"/>
  <pageSetup paperSize="9" orientation="portrait" horizontalDpi="300" verticalDpi="3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D4E80C-8607-4BEF-9F52-8E904531A852}">
  <dimension ref="B4:U75"/>
  <sheetViews>
    <sheetView zoomScale="99" zoomScaleNormal="75" workbookViewId="0"/>
  </sheetViews>
  <sheetFormatPr defaultRowHeight="15" x14ac:dyDescent="0.25"/>
  <sheetData>
    <row r="4" spans="2:21" x14ac:dyDescent="0.25">
      <c r="S4">
        <v>100</v>
      </c>
    </row>
    <row r="7" spans="2:21" ht="15.75" thickBot="1" x14ac:dyDescent="0.3">
      <c r="D7" t="s">
        <v>112</v>
      </c>
      <c r="J7" t="s">
        <v>114</v>
      </c>
    </row>
    <row r="8" spans="2:21" ht="15.75" thickBot="1" x14ac:dyDescent="0.3">
      <c r="D8" t="s">
        <v>68</v>
      </c>
      <c r="J8" t="s">
        <v>57</v>
      </c>
      <c r="P8" s="73" t="str">
        <f>E9</f>
        <v>% HGV</v>
      </c>
      <c r="Q8" s="73" t="str">
        <f>F9</f>
        <v>% LGV</v>
      </c>
      <c r="R8" s="73" t="str">
        <f>G9</f>
        <v>Nevím</v>
      </c>
      <c r="S8" s="73" t="str">
        <f>K9</f>
        <v>% HGV</v>
      </c>
      <c r="T8" s="73" t="str">
        <f>L9</f>
        <v>% LGV</v>
      </c>
      <c r="U8" s="73" t="str">
        <f>M9</f>
        <v>Nevím</v>
      </c>
    </row>
    <row r="9" spans="2:21" x14ac:dyDescent="0.25">
      <c r="D9" s="72"/>
      <c r="E9" s="73" t="s">
        <v>96</v>
      </c>
      <c r="F9" s="73" t="s">
        <v>97</v>
      </c>
      <c r="G9" s="74" t="s">
        <v>123</v>
      </c>
      <c r="J9" s="72"/>
      <c r="K9" s="73" t="s">
        <v>96</v>
      </c>
      <c r="L9" s="73" t="s">
        <v>97</v>
      </c>
      <c r="M9" s="74" t="s">
        <v>123</v>
      </c>
      <c r="O9" s="141"/>
      <c r="P9" s="141"/>
      <c r="Q9" s="141"/>
      <c r="R9" s="141"/>
      <c r="S9" s="141"/>
      <c r="T9" s="141"/>
      <c r="U9" s="141"/>
    </row>
    <row r="10" spans="2:21" x14ac:dyDescent="0.25">
      <c r="B10" s="13" t="s">
        <v>466</v>
      </c>
      <c r="C10">
        <v>1</v>
      </c>
      <c r="D10" s="13" t="s">
        <v>466</v>
      </c>
      <c r="E10" s="75">
        <v>2.6730444569499155E-2</v>
      </c>
      <c r="F10" s="75">
        <v>0.97326955543050087</v>
      </c>
      <c r="G10" s="76">
        <v>0</v>
      </c>
      <c r="I10" t="s">
        <v>466</v>
      </c>
      <c r="J10" s="13" t="s">
        <v>446</v>
      </c>
      <c r="K10" s="75">
        <v>6.3873490397941005E-2</v>
      </c>
      <c r="L10" s="75">
        <v>0.93612650960205901</v>
      </c>
      <c r="M10" s="76">
        <v>0</v>
      </c>
      <c r="O10" s="141" t="str">
        <f>D10</f>
        <v>₁ Brusel</v>
      </c>
      <c r="P10" s="141">
        <f>(E10)*100</f>
        <v>2.6730444569499157</v>
      </c>
      <c r="Q10" s="141">
        <f>(F10)*100</f>
        <v>97.32695554305009</v>
      </c>
      <c r="R10" s="141"/>
      <c r="S10" s="141"/>
      <c r="T10" s="141"/>
      <c r="U10" s="141"/>
    </row>
    <row r="11" spans="2:21" x14ac:dyDescent="0.25">
      <c r="B11" s="13" t="s">
        <v>467</v>
      </c>
      <c r="C11">
        <v>2</v>
      </c>
      <c r="D11" s="13" t="s">
        <v>467</v>
      </c>
      <c r="E11" s="75">
        <v>3.7266143633071819E-2</v>
      </c>
      <c r="F11" s="75">
        <v>0.96273385636692821</v>
      </c>
      <c r="G11" s="76">
        <v>0</v>
      </c>
      <c r="I11" t="s">
        <v>549</v>
      </c>
      <c r="J11" s="13" t="s">
        <v>449</v>
      </c>
      <c r="K11" s="75">
        <v>0.15696552246149187</v>
      </c>
      <c r="L11" s="75">
        <v>0.84303447753850813</v>
      </c>
      <c r="M11" s="76">
        <v>0</v>
      </c>
      <c r="O11" s="141" t="str">
        <f>J10</f>
        <v>₁</v>
      </c>
      <c r="P11" s="141"/>
      <c r="Q11" s="141"/>
      <c r="R11" s="141"/>
      <c r="S11" s="141">
        <f>(K10)*100</f>
        <v>6.3873490397941008</v>
      </c>
      <c r="T11" s="141">
        <f>(L10)*100</f>
        <v>93.612650960205897</v>
      </c>
      <c r="U11" s="141"/>
    </row>
    <row r="12" spans="2:21" x14ac:dyDescent="0.25">
      <c r="B12" s="13" t="s">
        <v>468</v>
      </c>
      <c r="C12">
        <v>3</v>
      </c>
      <c r="D12" s="13" t="s">
        <v>468</v>
      </c>
      <c r="E12" s="75">
        <v>6.2608695652173918E-2</v>
      </c>
      <c r="F12" s="75">
        <v>0.93739130434782614</v>
      </c>
      <c r="G12" s="76">
        <v>0</v>
      </c>
      <c r="I12" t="s">
        <v>540</v>
      </c>
      <c r="J12" s="13" t="s">
        <v>450</v>
      </c>
      <c r="K12" s="75">
        <v>0.15895774880343291</v>
      </c>
      <c r="L12" s="75">
        <v>0.84104225119656706</v>
      </c>
      <c r="M12" s="76">
        <v>0</v>
      </c>
      <c r="P12" s="141"/>
      <c r="Q12" s="141"/>
      <c r="R12" s="141"/>
      <c r="S12" s="141"/>
      <c r="T12" s="141"/>
      <c r="U12" s="141"/>
    </row>
    <row r="13" spans="2:21" x14ac:dyDescent="0.25">
      <c r="B13" s="13" t="s">
        <v>502</v>
      </c>
      <c r="C13">
        <v>4</v>
      </c>
      <c r="D13" s="13" t="s">
        <v>502</v>
      </c>
      <c r="E13" s="75">
        <v>0.12977798123140308</v>
      </c>
      <c r="F13" s="75">
        <v>0.87022201876859695</v>
      </c>
      <c r="G13" s="76">
        <v>0</v>
      </c>
      <c r="I13" t="s">
        <v>548</v>
      </c>
      <c r="J13" s="13" t="s">
        <v>448</v>
      </c>
      <c r="K13" s="75">
        <v>0.14136000694323902</v>
      </c>
      <c r="L13" s="75">
        <v>0.85863999305676098</v>
      </c>
      <c r="M13" s="76">
        <v>0</v>
      </c>
      <c r="O13" s="141" t="str">
        <f>D11</f>
        <v>₂ Praha</v>
      </c>
      <c r="P13" s="141">
        <f>(E11)*100</f>
        <v>3.7266143633071818</v>
      </c>
      <c r="Q13" s="141">
        <f>(F11)*100</f>
        <v>96.273385636692822</v>
      </c>
      <c r="R13" s="141"/>
      <c r="S13" s="141"/>
      <c r="T13" s="141"/>
      <c r="U13" s="141"/>
    </row>
    <row r="14" spans="2:21" x14ac:dyDescent="0.25">
      <c r="B14" s="13" t="s">
        <v>504</v>
      </c>
      <c r="C14">
        <v>5</v>
      </c>
      <c r="D14" s="13" t="s">
        <v>504</v>
      </c>
      <c r="E14" s="75">
        <v>0.13792150359314539</v>
      </c>
      <c r="F14" s="75">
        <v>0.86207849640685463</v>
      </c>
      <c r="G14" s="76">
        <v>0</v>
      </c>
      <c r="I14" t="s">
        <v>547</v>
      </c>
      <c r="J14" s="13" t="s">
        <v>447</v>
      </c>
      <c r="K14" s="75">
        <v>0.13277668268698367</v>
      </c>
      <c r="L14" s="75">
        <v>0.86722331731301627</v>
      </c>
      <c r="M14" s="76">
        <v>0</v>
      </c>
      <c r="O14" s="141" t="str">
        <f>J11</f>
        <v>₄</v>
      </c>
      <c r="P14" s="141"/>
      <c r="Q14" s="141"/>
      <c r="R14" s="141"/>
      <c r="S14" s="141">
        <f>(K11)*100</f>
        <v>15.696552246149187</v>
      </c>
      <c r="T14" s="141">
        <f>(L11)*100</f>
        <v>84.303447753850818</v>
      </c>
      <c r="U14" s="141"/>
    </row>
    <row r="15" spans="2:21" ht="15.75" thickBot="1" x14ac:dyDescent="0.3">
      <c r="B15" s="13" t="s">
        <v>514</v>
      </c>
      <c r="C15">
        <v>6</v>
      </c>
      <c r="D15" s="13" t="s">
        <v>514</v>
      </c>
      <c r="E15" s="75">
        <v>0.35222672064777327</v>
      </c>
      <c r="F15" s="75">
        <v>0.64777327935222673</v>
      </c>
      <c r="G15" s="76">
        <v>0</v>
      </c>
      <c r="I15" t="s">
        <v>542</v>
      </c>
      <c r="J15" s="66" t="s">
        <v>454</v>
      </c>
      <c r="K15" s="75">
        <v>0.24846571979659829</v>
      </c>
      <c r="L15" s="75">
        <v>0.75153428020340174</v>
      </c>
      <c r="M15" s="76">
        <v>0</v>
      </c>
      <c r="P15" s="141"/>
      <c r="Q15" s="141"/>
      <c r="R15" s="141"/>
      <c r="S15" s="141"/>
      <c r="T15" s="141"/>
      <c r="U15" s="141"/>
    </row>
    <row r="16" spans="2:21" x14ac:dyDescent="0.25">
      <c r="B16" s="13" t="s">
        <v>510</v>
      </c>
      <c r="C16">
        <v>7</v>
      </c>
      <c r="D16" s="13" t="s">
        <v>510</v>
      </c>
      <c r="E16" s="75">
        <v>0.27151476659256907</v>
      </c>
      <c r="F16" s="75">
        <v>0.72848523340743088</v>
      </c>
      <c r="G16" s="76">
        <v>0</v>
      </c>
      <c r="I16" t="s">
        <v>541</v>
      </c>
      <c r="J16" s="13" t="s">
        <v>453</v>
      </c>
      <c r="K16" s="75">
        <v>0.24201136765385767</v>
      </c>
      <c r="L16" s="75">
        <v>0.75798863234614233</v>
      </c>
      <c r="M16" s="76">
        <v>0</v>
      </c>
      <c r="O16" s="141" t="str">
        <f>D12</f>
        <v>₃ Sofia</v>
      </c>
      <c r="P16" s="141">
        <f>(E12)*100</f>
        <v>6.2608695652173916</v>
      </c>
      <c r="Q16" s="141">
        <f>(F12)*100</f>
        <v>93.739130434782609</v>
      </c>
      <c r="R16" s="141"/>
      <c r="S16" s="141"/>
      <c r="T16" s="141"/>
      <c r="U16" s="141"/>
    </row>
    <row r="17" spans="2:21" x14ac:dyDescent="0.25">
      <c r="B17" s="13" t="s">
        <v>513</v>
      </c>
      <c r="C17">
        <v>8</v>
      </c>
      <c r="D17" s="13" t="s">
        <v>513</v>
      </c>
      <c r="E17" s="75">
        <v>0.29101283880171186</v>
      </c>
      <c r="F17" s="75">
        <v>0.7089871611982882</v>
      </c>
      <c r="G17" s="76">
        <v>0</v>
      </c>
      <c r="I17" t="s">
        <v>553</v>
      </c>
      <c r="J17" s="13" t="s">
        <v>457</v>
      </c>
      <c r="K17" s="75">
        <v>0.32917507931929624</v>
      </c>
      <c r="L17" s="75">
        <v>0.67082492068070376</v>
      </c>
      <c r="M17" s="76">
        <v>0</v>
      </c>
      <c r="O17" s="141" t="str">
        <f>J12</f>
        <v>₅</v>
      </c>
      <c r="P17" s="141"/>
      <c r="Q17" s="141"/>
      <c r="R17" s="141"/>
      <c r="S17" s="141">
        <f>(K12)*100</f>
        <v>15.895774880343291</v>
      </c>
      <c r="T17" s="141">
        <f>(L12)*100</f>
        <v>84.104225119656704</v>
      </c>
      <c r="U17" s="141"/>
    </row>
    <row r="18" spans="2:21" x14ac:dyDescent="0.25">
      <c r="B18" s="13" t="s">
        <v>501</v>
      </c>
      <c r="C18">
        <v>9</v>
      </c>
      <c r="D18" s="13" t="s">
        <v>501</v>
      </c>
      <c r="E18" s="75">
        <v>0.10535117056856187</v>
      </c>
      <c r="F18" s="75">
        <v>0.89464882943143809</v>
      </c>
      <c r="G18" s="76">
        <v>0</v>
      </c>
      <c r="I18" t="s">
        <v>550</v>
      </c>
      <c r="J18" s="13" t="s">
        <v>451</v>
      </c>
      <c r="K18" s="75">
        <v>0.19956310095120147</v>
      </c>
      <c r="L18" s="75">
        <v>0.80043689904879856</v>
      </c>
      <c r="M18" s="76">
        <v>0</v>
      </c>
      <c r="P18" s="141"/>
      <c r="Q18" s="141"/>
      <c r="R18" s="141"/>
      <c r="S18" s="141"/>
      <c r="T18" s="141"/>
      <c r="U18" s="141"/>
    </row>
    <row r="19" spans="2:21" x14ac:dyDescent="0.25">
      <c r="B19" s="13" t="s">
        <v>515</v>
      </c>
      <c r="C19">
        <v>10</v>
      </c>
      <c r="D19" s="13" t="s">
        <v>515</v>
      </c>
      <c r="E19" s="75">
        <v>0.36645777379886602</v>
      </c>
      <c r="F19" s="75">
        <v>0.63354222620113398</v>
      </c>
      <c r="G19" s="76">
        <v>0</v>
      </c>
      <c r="I19" t="s">
        <v>544</v>
      </c>
      <c r="J19" s="13" t="s">
        <v>458</v>
      </c>
      <c r="K19" s="75">
        <v>0.33563925185754545</v>
      </c>
      <c r="L19" s="75">
        <v>0.66436074814245449</v>
      </c>
      <c r="M19" s="76">
        <v>0</v>
      </c>
      <c r="O19" s="141" t="str">
        <f>D13</f>
        <v>₅ Lisabon</v>
      </c>
      <c r="P19" s="141">
        <f>(E13)*100</f>
        <v>12.977798123140309</v>
      </c>
      <c r="Q19" s="141">
        <f>(F13)*100</f>
        <v>87.022201876859697</v>
      </c>
      <c r="R19" s="141"/>
      <c r="S19" s="141"/>
      <c r="T19" s="141"/>
      <c r="U19" s="141"/>
    </row>
    <row r="20" spans="2:21" x14ac:dyDescent="0.25">
      <c r="B20" s="13" t="s">
        <v>516</v>
      </c>
      <c r="C20">
        <v>11</v>
      </c>
      <c r="D20" s="13" t="s">
        <v>516</v>
      </c>
      <c r="E20" s="75">
        <v>0.33513738551207328</v>
      </c>
      <c r="F20" s="75">
        <v>0.46711074104912575</v>
      </c>
      <c r="G20" s="76">
        <v>0.19775187343880099</v>
      </c>
      <c r="I20" t="s">
        <v>545</v>
      </c>
      <c r="J20" s="13" t="s">
        <v>460</v>
      </c>
      <c r="K20" s="75">
        <v>0.41399429147078576</v>
      </c>
      <c r="L20" s="75">
        <v>0.56501846877098727</v>
      </c>
      <c r="M20" s="76">
        <v>2.0987239758226996E-2</v>
      </c>
      <c r="O20" s="141" t="str">
        <f>J13</f>
        <v>₃</v>
      </c>
      <c r="P20" s="141"/>
      <c r="Q20" s="141"/>
      <c r="R20" s="141"/>
      <c r="S20" s="141">
        <f>(K13)*100</f>
        <v>14.136000694323902</v>
      </c>
      <c r="T20" s="141">
        <f>(L13)*100</f>
        <v>85.863999305676103</v>
      </c>
      <c r="U20" s="141"/>
    </row>
    <row r="21" spans="2:21" x14ac:dyDescent="0.25">
      <c r="B21" s="13" t="s">
        <v>512</v>
      </c>
      <c r="C21">
        <v>12</v>
      </c>
      <c r="D21" s="13" t="s">
        <v>512</v>
      </c>
      <c r="E21" s="75">
        <v>0.2774566473988439</v>
      </c>
      <c r="F21" s="75">
        <v>0.71290944123314071</v>
      </c>
      <c r="G21" s="76">
        <v>9.6339113680154135E-3</v>
      </c>
      <c r="I21" t="s">
        <v>512</v>
      </c>
      <c r="J21" s="13" t="s">
        <v>459</v>
      </c>
      <c r="K21" s="75">
        <v>0.38541514558570134</v>
      </c>
      <c r="L21" s="75">
        <v>0.5970620016938758</v>
      </c>
      <c r="M21" s="76">
        <v>1.7522852720422886E-2</v>
      </c>
      <c r="P21" s="141"/>
      <c r="Q21" s="141"/>
      <c r="R21" s="141"/>
      <c r="S21" s="141"/>
      <c r="T21" s="141"/>
      <c r="U21" s="141"/>
    </row>
    <row r="22" spans="2:21" x14ac:dyDescent="0.25">
      <c r="B22" s="13" t="s">
        <v>518</v>
      </c>
      <c r="C22">
        <v>13</v>
      </c>
      <c r="D22" s="13" t="s">
        <v>518</v>
      </c>
      <c r="E22" s="75">
        <v>0.59036144578313254</v>
      </c>
      <c r="F22" s="75">
        <v>0.40963855421686746</v>
      </c>
      <c r="G22" s="76">
        <v>0</v>
      </c>
      <c r="I22" t="s">
        <v>552</v>
      </c>
      <c r="J22" s="13" t="s">
        <v>455</v>
      </c>
      <c r="K22" s="75">
        <v>0.31117397454031115</v>
      </c>
      <c r="L22" s="75">
        <v>0.68882602545968885</v>
      </c>
      <c r="M22" s="76">
        <v>0</v>
      </c>
      <c r="O22" s="141" t="str">
        <f>D14</f>
        <v>₇ Bukurešť</v>
      </c>
      <c r="P22" s="141">
        <f>(E14)*100</f>
        <v>13.79215035931454</v>
      </c>
      <c r="Q22" s="141">
        <f>(F14)*100</f>
        <v>86.207849640685467</v>
      </c>
      <c r="R22" s="141"/>
      <c r="S22" s="141"/>
      <c r="T22" s="141"/>
      <c r="U22" s="141"/>
    </row>
    <row r="23" spans="2:21" x14ac:dyDescent="0.25">
      <c r="B23" s="13" t="s">
        <v>503</v>
      </c>
      <c r="C23">
        <v>14</v>
      </c>
      <c r="D23" s="13" t="s">
        <v>503</v>
      </c>
      <c r="E23" s="75">
        <v>0.13328415098979465</v>
      </c>
      <c r="F23" s="75">
        <v>0.86671584901020537</v>
      </c>
      <c r="G23" s="76">
        <v>0</v>
      </c>
      <c r="I23" t="s">
        <v>543</v>
      </c>
      <c r="J23" s="13" t="s">
        <v>456</v>
      </c>
      <c r="K23" s="75">
        <v>0.31562054851331617</v>
      </c>
      <c r="L23" s="75">
        <v>0.68437945148668389</v>
      </c>
      <c r="M23" s="76">
        <v>0</v>
      </c>
      <c r="O23" s="141" t="str">
        <f>J14</f>
        <v>₂</v>
      </c>
      <c r="P23" s="141"/>
      <c r="Q23" s="141"/>
      <c r="R23" s="141"/>
      <c r="S23" s="141">
        <f>(K14)*100</f>
        <v>13.277668268698367</v>
      </c>
      <c r="T23" s="141">
        <f>(L14)*100</f>
        <v>86.722331731301622</v>
      </c>
      <c r="U23" s="141"/>
    </row>
    <row r="24" spans="2:21" x14ac:dyDescent="0.25">
      <c r="B24" s="13" t="s">
        <v>517</v>
      </c>
      <c r="C24">
        <v>15</v>
      </c>
      <c r="D24" s="13" t="s">
        <v>517</v>
      </c>
      <c r="E24" s="75">
        <v>0.57257769652650825</v>
      </c>
      <c r="F24" s="75">
        <v>0.4270566727605119</v>
      </c>
      <c r="G24" s="76">
        <v>3.6563071297989033E-4</v>
      </c>
      <c r="I24" t="s">
        <v>555</v>
      </c>
      <c r="J24" s="13" t="s">
        <v>461</v>
      </c>
      <c r="K24" s="75">
        <v>0.44544241080518543</v>
      </c>
      <c r="L24" s="75">
        <v>0.55365263229338701</v>
      </c>
      <c r="M24" s="76">
        <v>9.0495690142756947E-4</v>
      </c>
      <c r="P24" s="141"/>
      <c r="Q24" s="141"/>
      <c r="R24" s="141"/>
      <c r="S24" s="141"/>
      <c r="T24" s="141"/>
      <c r="U24" s="141"/>
    </row>
    <row r="25" spans="2:21" x14ac:dyDescent="0.25">
      <c r="B25" s="13" t="s">
        <v>511</v>
      </c>
      <c r="C25">
        <v>16</v>
      </c>
      <c r="D25" s="13" t="s">
        <v>511</v>
      </c>
      <c r="E25" s="75">
        <v>0.27304676939713435</v>
      </c>
      <c r="F25" s="75">
        <v>0.72127602054609352</v>
      </c>
      <c r="G25" s="76">
        <v>5.6772100567721003E-3</v>
      </c>
      <c r="I25" t="s">
        <v>556</v>
      </c>
      <c r="J25" s="13" t="s">
        <v>463</v>
      </c>
      <c r="K25" s="75">
        <v>0.55868873672292019</v>
      </c>
      <c r="L25" s="75">
        <v>0.43079743354720429</v>
      </c>
      <c r="M25" s="76">
        <v>1.0513829729875452E-2</v>
      </c>
      <c r="O25" s="141" t="str">
        <f>D15</f>
        <v>₁₇ Goteborg</v>
      </c>
      <c r="P25" s="141">
        <f>(E15)*100</f>
        <v>35.222672064777328</v>
      </c>
      <c r="Q25" s="141">
        <f>(F15)*100</f>
        <v>64.777327935222672</v>
      </c>
      <c r="R25" s="141"/>
      <c r="S25" s="141"/>
      <c r="T25" s="141"/>
      <c r="U25" s="141"/>
    </row>
    <row r="26" spans="2:21" x14ac:dyDescent="0.25">
      <c r="B26" s="13" t="s">
        <v>508</v>
      </c>
      <c r="C26">
        <v>17</v>
      </c>
      <c r="D26" s="13" t="s">
        <v>508</v>
      </c>
      <c r="E26" s="75">
        <v>0.21638750565866907</v>
      </c>
      <c r="F26" s="75">
        <v>0.78300890297268744</v>
      </c>
      <c r="G26" s="76">
        <v>6.0359136864342839E-4</v>
      </c>
      <c r="I26" t="s">
        <v>551</v>
      </c>
      <c r="J26" s="13" t="s">
        <v>452</v>
      </c>
      <c r="K26" s="75">
        <v>0.23501216724430352</v>
      </c>
      <c r="L26" s="75">
        <v>0.76498783275569648</v>
      </c>
      <c r="M26" s="76">
        <v>0</v>
      </c>
      <c r="O26" s="141" t="str">
        <f>J15</f>
        <v>₉</v>
      </c>
      <c r="P26" s="141"/>
      <c r="Q26" s="141"/>
      <c r="R26" s="141"/>
      <c r="S26" s="141">
        <f>(K15)*100</f>
        <v>24.846571979659828</v>
      </c>
      <c r="T26" s="141">
        <f>(L15)*100</f>
        <v>75.153428020340172</v>
      </c>
      <c r="U26" s="141"/>
    </row>
    <row r="27" spans="2:21" x14ac:dyDescent="0.25">
      <c r="B27" s="13" t="s">
        <v>509</v>
      </c>
      <c r="C27">
        <v>18</v>
      </c>
      <c r="D27" s="13" t="s">
        <v>509</v>
      </c>
      <c r="E27" s="75">
        <v>0.2533783783783784</v>
      </c>
      <c r="F27" s="75">
        <v>0.7466216216216216</v>
      </c>
      <c r="G27" s="76">
        <v>0</v>
      </c>
      <c r="I27" t="s">
        <v>482</v>
      </c>
      <c r="J27" s="13" t="s">
        <v>462</v>
      </c>
      <c r="K27" s="75">
        <v>0.44821911739109799</v>
      </c>
      <c r="L27" s="75">
        <v>0.55178088260890201</v>
      </c>
      <c r="M27" s="76">
        <v>0</v>
      </c>
      <c r="P27" s="141"/>
      <c r="Q27" s="141"/>
      <c r="R27" s="141"/>
      <c r="S27" s="141"/>
      <c r="T27" s="141"/>
      <c r="U27" s="141"/>
    </row>
    <row r="28" spans="2:21" x14ac:dyDescent="0.25">
      <c r="B28" s="13" t="s">
        <v>507</v>
      </c>
      <c r="C28">
        <v>19</v>
      </c>
      <c r="D28" s="13" t="s">
        <v>507</v>
      </c>
      <c r="E28" s="75">
        <v>0.2114029468289558</v>
      </c>
      <c r="F28" s="75">
        <v>0.78859705317104423</v>
      </c>
      <c r="G28" s="76">
        <v>0</v>
      </c>
      <c r="I28" t="s">
        <v>554</v>
      </c>
      <c r="J28" s="13" t="s">
        <v>539</v>
      </c>
      <c r="K28" s="75">
        <v>0.3322483684009499</v>
      </c>
      <c r="L28" s="75">
        <v>0.66775163159905015</v>
      </c>
      <c r="M28" s="76">
        <v>0</v>
      </c>
      <c r="O28" s="141" t="str">
        <f>D16</f>
        <v>₁₂ Stockholm</v>
      </c>
      <c r="P28" s="141">
        <f>(E16)*100</f>
        <v>27.151476659256907</v>
      </c>
      <c r="Q28" s="141">
        <f>(F16)*100</f>
        <v>72.848523340743085</v>
      </c>
      <c r="R28" s="141"/>
      <c r="S28" s="141"/>
      <c r="T28" s="141"/>
      <c r="U28" s="141"/>
    </row>
    <row r="29" spans="2:21" x14ac:dyDescent="0.25">
      <c r="B29" s="13" t="s">
        <v>506</v>
      </c>
      <c r="C29">
        <v>20</v>
      </c>
      <c r="D29" s="13" t="s">
        <v>506</v>
      </c>
      <c r="E29" s="75">
        <v>0.18260869565217391</v>
      </c>
      <c r="F29" s="75">
        <v>0.81739130434782614</v>
      </c>
      <c r="G29" s="76">
        <v>0</v>
      </c>
      <c r="I29" t="s">
        <v>546</v>
      </c>
      <c r="J29" s="13" t="s">
        <v>465</v>
      </c>
      <c r="K29" s="75">
        <v>0.57902448071216617</v>
      </c>
      <c r="L29" s="75">
        <v>0.42097551928783383</v>
      </c>
      <c r="M29" s="76">
        <v>0</v>
      </c>
      <c r="O29" s="141" t="str">
        <f>J16</f>
        <v>₈</v>
      </c>
      <c r="P29" s="141"/>
      <c r="Q29" s="141"/>
      <c r="R29" s="141"/>
      <c r="S29" s="141">
        <f>(K16)*100</f>
        <v>24.201136765385765</v>
      </c>
      <c r="T29" s="141">
        <f>(L16)*100</f>
        <v>75.798863234614231</v>
      </c>
      <c r="U29" s="141"/>
    </row>
    <row r="30" spans="2:21" ht="15.75" thickBot="1" x14ac:dyDescent="0.3">
      <c r="B30" s="66" t="s">
        <v>505</v>
      </c>
      <c r="C30">
        <v>21</v>
      </c>
      <c r="D30" s="66" t="s">
        <v>505</v>
      </c>
      <c r="E30" s="75">
        <v>0.17694272163444</v>
      </c>
      <c r="F30" s="75">
        <v>0.82305727836555997</v>
      </c>
      <c r="G30" s="76">
        <v>0</v>
      </c>
      <c r="I30" t="s">
        <v>557</v>
      </c>
      <c r="J30" s="13" t="s">
        <v>464</v>
      </c>
      <c r="K30" s="75">
        <v>0.57019133319001258</v>
      </c>
      <c r="L30" s="75">
        <v>0.42980866680998742</v>
      </c>
      <c r="M30" s="76">
        <v>0</v>
      </c>
      <c r="P30" s="141"/>
      <c r="Q30" s="141"/>
      <c r="R30" s="141"/>
      <c r="S30" s="141"/>
      <c r="T30" s="141"/>
      <c r="U30" s="141"/>
    </row>
    <row r="31" spans="2:21" x14ac:dyDescent="0.25">
      <c r="D31" s="135" t="s">
        <v>124</v>
      </c>
      <c r="E31" s="75">
        <v>0.19137918969981108</v>
      </c>
      <c r="F31" s="75">
        <v>0.80242810160240707</v>
      </c>
      <c r="G31" s="76">
        <v>6.1927086977818209E-3</v>
      </c>
      <c r="I31" t="s">
        <v>124</v>
      </c>
      <c r="J31" s="135" t="s">
        <v>124</v>
      </c>
      <c r="K31" s="75">
        <v>0.31564581557630589</v>
      </c>
      <c r="L31" s="75">
        <v>0.68236200723403273</v>
      </c>
      <c r="M31" s="76">
        <v>1.9921771896611803E-3</v>
      </c>
      <c r="O31" s="141" t="str">
        <f>D17</f>
        <v>₁₆ Hamburk</v>
      </c>
      <c r="P31" s="141">
        <f>(E17)*100</f>
        <v>29.101283880171184</v>
      </c>
      <c r="Q31" s="141">
        <f>(F17)*100</f>
        <v>70.898716119828819</v>
      </c>
      <c r="R31" s="141"/>
      <c r="S31" s="141"/>
      <c r="T31" s="141"/>
      <c r="U31" s="141"/>
    </row>
    <row r="32" spans="2:21" x14ac:dyDescent="0.25">
      <c r="O32" s="141" t="str">
        <f>J17</f>
        <v>₁₂</v>
      </c>
      <c r="P32" s="141"/>
      <c r="Q32" s="141"/>
      <c r="R32" s="141"/>
      <c r="S32" s="141">
        <f>(K17)*100</f>
        <v>32.91750793192962</v>
      </c>
      <c r="T32" s="141">
        <f>(L17)*100</f>
        <v>67.08249206807038</v>
      </c>
      <c r="U32" s="141"/>
    </row>
    <row r="33" spans="4:21" x14ac:dyDescent="0.25">
      <c r="D33" s="130" t="s">
        <v>122</v>
      </c>
      <c r="E33" s="75">
        <v>0.19137918969981108</v>
      </c>
      <c r="F33" s="75">
        <v>0.80242810160240707</v>
      </c>
      <c r="G33" s="76">
        <v>6.1927086977818209E-3</v>
      </c>
      <c r="J33" s="13" t="s">
        <v>122</v>
      </c>
      <c r="K33" s="75">
        <v>0.31564581557630589</v>
      </c>
      <c r="L33" s="75">
        <v>0.68236200723403273</v>
      </c>
      <c r="M33" s="76">
        <v>1.9921771896611803E-3</v>
      </c>
      <c r="P33" s="141"/>
      <c r="Q33" s="141"/>
      <c r="R33" s="141"/>
      <c r="S33" s="141"/>
      <c r="T33" s="141"/>
      <c r="U33" s="141"/>
    </row>
    <row r="34" spans="4:21" x14ac:dyDescent="0.25">
      <c r="O34" s="141" t="str">
        <f>D18</f>
        <v>₄ Budapešť</v>
      </c>
      <c r="P34" s="141">
        <f>(E18)*100</f>
        <v>10.535117056856187</v>
      </c>
      <c r="Q34" s="141">
        <f>(F18)*100</f>
        <v>89.464882943143806</v>
      </c>
      <c r="R34" s="141"/>
      <c r="S34" s="141"/>
      <c r="T34" s="141"/>
      <c r="U34" s="141"/>
    </row>
    <row r="35" spans="4:21" x14ac:dyDescent="0.25">
      <c r="O35" s="141" t="str">
        <f>J18</f>
        <v>₆</v>
      </c>
      <c r="P35" s="141"/>
      <c r="Q35" s="141"/>
      <c r="R35" s="141"/>
      <c r="S35" s="141">
        <f>(K18)*100</f>
        <v>19.956310095120148</v>
      </c>
      <c r="T35" s="141">
        <f>(L18)*100</f>
        <v>80.043689904879855</v>
      </c>
      <c r="U35" s="141"/>
    </row>
    <row r="36" spans="4:21" x14ac:dyDescent="0.25">
      <c r="P36" s="141"/>
      <c r="Q36" s="141"/>
      <c r="R36" s="141"/>
      <c r="S36" s="141"/>
      <c r="T36" s="141"/>
      <c r="U36" s="141"/>
    </row>
    <row r="37" spans="4:21" x14ac:dyDescent="0.25">
      <c r="O37" s="141" t="str">
        <f>D19</f>
        <v>₁₈ Amsterdam</v>
      </c>
      <c r="P37" s="141">
        <f>(E19)*100</f>
        <v>36.645777379886603</v>
      </c>
      <c r="Q37" s="141">
        <f>(F19)*100</f>
        <v>63.354222620113397</v>
      </c>
      <c r="R37" s="141"/>
      <c r="S37" s="141"/>
      <c r="T37" s="141"/>
      <c r="U37" s="141"/>
    </row>
    <row r="38" spans="4:21" x14ac:dyDescent="0.25">
      <c r="O38" s="141" t="str">
        <f>J19</f>
        <v>₁₄</v>
      </c>
      <c r="P38" s="141"/>
      <c r="Q38" s="141"/>
      <c r="R38" s="141"/>
      <c r="S38" s="141">
        <f>(K19)*100</f>
        <v>33.563925185754542</v>
      </c>
      <c r="T38" s="141">
        <f>(L19)*100</f>
        <v>66.436074814245444</v>
      </c>
      <c r="U38" s="141"/>
    </row>
    <row r="39" spans="4:21" x14ac:dyDescent="0.25">
      <c r="P39" s="141"/>
      <c r="Q39" s="141"/>
      <c r="R39" s="141"/>
      <c r="S39" s="141"/>
      <c r="T39" s="141"/>
      <c r="U39" s="141"/>
    </row>
    <row r="40" spans="4:21" x14ac:dyDescent="0.25">
      <c r="O40" s="141" t="str">
        <f>D20</f>
        <v>₁₉ Rotterdam</v>
      </c>
      <c r="P40" s="141">
        <f>(E20)*100</f>
        <v>33.513738551207325</v>
      </c>
      <c r="Q40" s="141">
        <f>(F20)*100</f>
        <v>46.711074104912576</v>
      </c>
      <c r="R40" s="141">
        <f>(G20)*100</f>
        <v>19.775187343880098</v>
      </c>
      <c r="S40" s="141"/>
      <c r="T40" s="141"/>
      <c r="U40" s="141"/>
    </row>
    <row r="41" spans="4:21" x14ac:dyDescent="0.25">
      <c r="O41" s="141" t="str">
        <f>J20</f>
        <v>₁₆</v>
      </c>
      <c r="P41" s="141"/>
      <c r="Q41" s="141"/>
      <c r="R41" s="141"/>
      <c r="S41" s="141">
        <f>(K20)*100</f>
        <v>41.399429147078578</v>
      </c>
      <c r="T41" s="141">
        <f>(L20)*100</f>
        <v>56.501846877098728</v>
      </c>
      <c r="U41" s="140">
        <f>(M20)*100</f>
        <v>2.0987239758226996</v>
      </c>
    </row>
    <row r="42" spans="4:21" x14ac:dyDescent="0.25">
      <c r="P42" s="141"/>
      <c r="Q42" s="141"/>
      <c r="R42" s="141"/>
      <c r="S42" s="141"/>
      <c r="T42" s="141"/>
      <c r="U42" s="141"/>
    </row>
    <row r="43" spans="4:21" x14ac:dyDescent="0.25">
      <c r="O43" s="141" t="str">
        <f>D21</f>
        <v>₁₅ Berlín</v>
      </c>
      <c r="P43" s="141">
        <f>(E21)*100</f>
        <v>27.74566473988439</v>
      </c>
      <c r="Q43" s="141">
        <f>(F21)*100</f>
        <v>71.290944123314077</v>
      </c>
      <c r="R43" s="141">
        <f>(G21)*100</f>
        <v>0.96339113680154131</v>
      </c>
      <c r="S43" s="141"/>
      <c r="T43" s="141"/>
      <c r="U43" s="141"/>
    </row>
    <row r="44" spans="4:21" x14ac:dyDescent="0.25">
      <c r="O44" s="141" t="str">
        <f>J21</f>
        <v>₁₅</v>
      </c>
      <c r="P44" s="141"/>
      <c r="Q44" s="141"/>
      <c r="R44" s="141"/>
      <c r="S44" s="141">
        <f>(K21)*100</f>
        <v>38.541514558570135</v>
      </c>
      <c r="T44" s="141">
        <f>(L21)*100</f>
        <v>59.706200169387579</v>
      </c>
      <c r="U44" s="140">
        <f>(M21)*100</f>
        <v>1.7522852720422886</v>
      </c>
    </row>
    <row r="45" spans="4:21" x14ac:dyDescent="0.25">
      <c r="P45" s="141"/>
      <c r="Q45" s="141"/>
      <c r="R45" s="141"/>
      <c r="S45" s="141"/>
      <c r="T45" s="141"/>
      <c r="U45" s="141"/>
    </row>
    <row r="46" spans="4:21" x14ac:dyDescent="0.25">
      <c r="O46" s="141" t="str">
        <f>D22</f>
        <v>₂₁ Antverpy</v>
      </c>
      <c r="P46" s="141">
        <f>(E22)*100</f>
        <v>59.036144578313255</v>
      </c>
      <c r="Q46" s="141">
        <f>(F22)*100</f>
        <v>40.963855421686745</v>
      </c>
      <c r="R46" s="141"/>
      <c r="S46" s="141"/>
      <c r="T46" s="141"/>
      <c r="U46" s="141"/>
    </row>
    <row r="47" spans="4:21" x14ac:dyDescent="0.25">
      <c r="O47" s="141" t="str">
        <f>J22</f>
        <v>₁₀</v>
      </c>
      <c r="P47" s="141"/>
      <c r="Q47" s="141"/>
      <c r="R47" s="141"/>
      <c r="S47" s="141">
        <f>(K22)*100</f>
        <v>31.117397454031114</v>
      </c>
      <c r="T47" s="141">
        <f>(L22)*100</f>
        <v>68.882602545968879</v>
      </c>
      <c r="U47" s="141"/>
    </row>
    <row r="48" spans="4:21" x14ac:dyDescent="0.25">
      <c r="P48" s="141"/>
      <c r="Q48" s="141"/>
      <c r="R48" s="141"/>
      <c r="S48" s="141"/>
      <c r="T48" s="141"/>
      <c r="U48" s="141"/>
    </row>
    <row r="49" spans="15:21" x14ac:dyDescent="0.25">
      <c r="O49" s="141" t="str">
        <f>D23</f>
        <v>₆ Madrid</v>
      </c>
      <c r="P49" s="141">
        <f>(E23)*100</f>
        <v>13.328415098979466</v>
      </c>
      <c r="Q49" s="141">
        <f>(F23)*100</f>
        <v>86.671584901020537</v>
      </c>
      <c r="R49" s="141"/>
      <c r="S49" s="141"/>
      <c r="T49" s="141"/>
      <c r="U49" s="141"/>
    </row>
    <row r="50" spans="15:21" x14ac:dyDescent="0.25">
      <c r="O50" s="141" t="str">
        <f>J23</f>
        <v>₁₁</v>
      </c>
      <c r="P50" s="141"/>
      <c r="Q50" s="141"/>
      <c r="R50" s="141"/>
      <c r="S50" s="141">
        <f>(K23)*100</f>
        <v>31.562054851331617</v>
      </c>
      <c r="T50" s="141">
        <f>(L23)*100</f>
        <v>68.437945148668391</v>
      </c>
      <c r="U50" s="141"/>
    </row>
    <row r="51" spans="15:21" x14ac:dyDescent="0.25">
      <c r="P51" s="141"/>
      <c r="Q51" s="141"/>
      <c r="R51" s="141"/>
      <c r="S51" s="141"/>
      <c r="T51" s="141"/>
      <c r="U51" s="141"/>
    </row>
    <row r="52" spans="15:21" x14ac:dyDescent="0.25">
      <c r="O52" s="141" t="str">
        <f>D24</f>
        <v>₂₀ Mnichov</v>
      </c>
      <c r="P52" s="141">
        <f>(E24)*100</f>
        <v>57.257769652650822</v>
      </c>
      <c r="Q52" s="141">
        <f>(F24)*100</f>
        <v>42.705667276051187</v>
      </c>
      <c r="R52" s="141"/>
      <c r="S52" s="141"/>
      <c r="T52" s="141"/>
      <c r="U52" s="141"/>
    </row>
    <row r="53" spans="15:21" x14ac:dyDescent="0.25">
      <c r="O53" s="141" t="str">
        <f>J24</f>
        <v>₁₇</v>
      </c>
      <c r="P53" s="141"/>
      <c r="Q53" s="141"/>
      <c r="R53" s="141"/>
      <c r="S53" s="141">
        <f>(K24)*100</f>
        <v>44.544241080518546</v>
      </c>
      <c r="T53" s="141">
        <f>(L24)*100</f>
        <v>55.365263229338701</v>
      </c>
      <c r="U53" s="140">
        <f>(M24)*100</f>
        <v>9.0495690142756949E-2</v>
      </c>
    </row>
    <row r="54" spans="15:21" x14ac:dyDescent="0.25">
      <c r="P54" s="141"/>
      <c r="Q54" s="141"/>
      <c r="R54" s="141"/>
      <c r="S54" s="141"/>
      <c r="T54" s="141"/>
      <c r="U54" s="141"/>
    </row>
    <row r="55" spans="15:21" x14ac:dyDescent="0.25">
      <c r="O55" s="141" t="str">
        <f>D25</f>
        <v>₁₄ Londýn</v>
      </c>
      <c r="P55" s="141">
        <f>(E25)*100</f>
        <v>27.304676939713435</v>
      </c>
      <c r="Q55" s="141">
        <f>(F25)*100</f>
        <v>72.127602054609355</v>
      </c>
      <c r="R55" s="140">
        <f>(G25)*100</f>
        <v>0.56772100567721007</v>
      </c>
      <c r="S55" s="141"/>
      <c r="T55" s="141"/>
      <c r="U55" s="141"/>
    </row>
    <row r="56" spans="15:21" x14ac:dyDescent="0.25">
      <c r="O56" s="141" t="str">
        <f>J25</f>
        <v>₁₉</v>
      </c>
      <c r="P56" s="141"/>
      <c r="Q56" s="141"/>
      <c r="R56" s="141"/>
      <c r="S56" s="141">
        <f>(K25)*100</f>
        <v>55.868873672292018</v>
      </c>
      <c r="T56" s="141">
        <f>(L25)*100</f>
        <v>43.079743354720428</v>
      </c>
      <c r="U56" s="140">
        <f>(M25)*100</f>
        <v>1.0513829729875452</v>
      </c>
    </row>
    <row r="57" spans="15:21" x14ac:dyDescent="0.25">
      <c r="P57" s="141"/>
      <c r="Q57" s="141"/>
      <c r="R57" s="141"/>
      <c r="S57" s="141"/>
      <c r="T57" s="141"/>
      <c r="U57" s="141"/>
    </row>
    <row r="58" spans="15:21" x14ac:dyDescent="0.25">
      <c r="O58" s="141" t="str">
        <f>D26</f>
        <v>₁₁ Řím</v>
      </c>
      <c r="P58" s="141">
        <f>(E26)*100</f>
        <v>21.638750565866907</v>
      </c>
      <c r="Q58" s="141">
        <f>(F26)*100</f>
        <v>78.300890297268751</v>
      </c>
      <c r="R58" s="140">
        <f>(G26)*100</f>
        <v>6.0359136864342841E-2</v>
      </c>
      <c r="S58" s="141"/>
      <c r="T58" s="141"/>
      <c r="U58" s="141"/>
    </row>
    <row r="59" spans="15:21" x14ac:dyDescent="0.25">
      <c r="O59" s="141" t="str">
        <f>J26</f>
        <v>₇</v>
      </c>
      <c r="P59" s="141"/>
      <c r="Q59" s="141"/>
      <c r="R59" s="141"/>
      <c r="S59" s="141">
        <f>(K26)*100</f>
        <v>23.50121672443035</v>
      </c>
      <c r="T59" s="141">
        <f>(L26)*100</f>
        <v>76.49878327556965</v>
      </c>
      <c r="U59" s="141"/>
    </row>
    <row r="60" spans="15:21" x14ac:dyDescent="0.25">
      <c r="P60" s="141"/>
      <c r="Q60" s="141"/>
      <c r="R60" s="141"/>
      <c r="S60" s="141"/>
      <c r="T60" s="141"/>
      <c r="U60" s="141"/>
    </row>
    <row r="61" spans="15:21" x14ac:dyDescent="0.25">
      <c r="O61" s="141" t="str">
        <f>D27</f>
        <v>₁₂ Paříž</v>
      </c>
      <c r="P61" s="141">
        <f>(E27)*100</f>
        <v>25.337837837837839</v>
      </c>
      <c r="Q61" s="141">
        <f>(F27)*100</f>
        <v>74.662162162162161</v>
      </c>
      <c r="R61" s="141"/>
      <c r="S61" s="141"/>
      <c r="T61" s="141"/>
      <c r="U61" s="141"/>
    </row>
    <row r="62" spans="15:21" x14ac:dyDescent="0.25">
      <c r="O62" s="141" t="str">
        <f>J27</f>
        <v>₁₈</v>
      </c>
      <c r="P62" s="141"/>
      <c r="Q62" s="141"/>
      <c r="R62" s="141"/>
      <c r="S62" s="141">
        <f>(K27)*100</f>
        <v>44.821911739109801</v>
      </c>
      <c r="T62" s="141">
        <f>(L27)*100</f>
        <v>55.178088260890199</v>
      </c>
      <c r="U62" s="141"/>
    </row>
    <row r="63" spans="15:21" x14ac:dyDescent="0.25">
      <c r="P63" s="141"/>
      <c r="Q63" s="141"/>
      <c r="R63" s="141"/>
      <c r="S63" s="141"/>
      <c r="T63" s="141"/>
      <c r="U63" s="141"/>
    </row>
    <row r="64" spans="15:21" x14ac:dyDescent="0.25">
      <c r="O64" s="141" t="str">
        <f>D28</f>
        <v>₁₀ Milán</v>
      </c>
      <c r="P64" s="141">
        <f>(E28)*100</f>
        <v>21.140294682895579</v>
      </c>
      <c r="Q64" s="141">
        <f>(F28)*100</f>
        <v>78.859705317104428</v>
      </c>
      <c r="R64" s="141"/>
      <c r="S64" s="141"/>
      <c r="T64" s="141"/>
      <c r="U64" s="141"/>
    </row>
    <row r="65" spans="15:21" x14ac:dyDescent="0.25">
      <c r="O65" s="141" t="str">
        <f>J28</f>
        <v>₁₃</v>
      </c>
      <c r="P65" s="141"/>
      <c r="Q65" s="141"/>
      <c r="R65" s="141"/>
      <c r="S65" s="141">
        <f>(K28)*100</f>
        <v>33.224836840094987</v>
      </c>
      <c r="T65" s="141">
        <f>(L28)*100</f>
        <v>66.77516315990502</v>
      </c>
      <c r="U65" s="141"/>
    </row>
    <row r="66" spans="15:21" x14ac:dyDescent="0.25">
      <c r="P66" s="141"/>
      <c r="Q66" s="141"/>
      <c r="R66" s="141"/>
      <c r="S66" s="141"/>
      <c r="T66" s="141"/>
      <c r="U66" s="141"/>
    </row>
    <row r="67" spans="15:21" x14ac:dyDescent="0.25">
      <c r="O67" s="141" t="str">
        <f>D29</f>
        <v>₉ Barcelona</v>
      </c>
      <c r="P67" s="141">
        <f>(E29)*100</f>
        <v>18.260869565217391</v>
      </c>
      <c r="Q67" s="141">
        <f>(F29)*100</f>
        <v>81.739130434782609</v>
      </c>
      <c r="R67" s="141"/>
      <c r="S67" s="141"/>
      <c r="T67" s="141"/>
      <c r="U67" s="141"/>
    </row>
    <row r="68" spans="15:21" x14ac:dyDescent="0.25">
      <c r="O68" s="141" t="str">
        <f>J29</f>
        <v>₂₁</v>
      </c>
      <c r="P68" s="141"/>
      <c r="Q68" s="141"/>
      <c r="R68" s="141"/>
      <c r="S68" s="141">
        <f>(K29)*100</f>
        <v>57.902448071216618</v>
      </c>
      <c r="T68" s="141">
        <f>(L29)*100</f>
        <v>42.097551928783382</v>
      </c>
      <c r="U68" s="141"/>
    </row>
    <row r="69" spans="15:21" x14ac:dyDescent="0.25">
      <c r="P69" s="141"/>
      <c r="Q69" s="141"/>
      <c r="R69" s="141"/>
      <c r="S69" s="141"/>
      <c r="T69" s="141"/>
      <c r="U69" s="141"/>
    </row>
    <row r="70" spans="15:21" x14ac:dyDescent="0.25">
      <c r="O70" s="141" t="str">
        <f>D30</f>
        <v>₈ Brémy</v>
      </c>
      <c r="P70" s="141">
        <f>(E30)*100</f>
        <v>17.694272163444001</v>
      </c>
      <c r="Q70" s="141">
        <f>(F30)*100</f>
        <v>82.305727836556002</v>
      </c>
      <c r="R70" s="141"/>
      <c r="S70" s="141"/>
      <c r="T70" s="141"/>
      <c r="U70" s="141"/>
    </row>
    <row r="71" spans="15:21" x14ac:dyDescent="0.25">
      <c r="O71" s="141" t="str">
        <f>J30</f>
        <v>₂₀</v>
      </c>
      <c r="P71" s="141"/>
      <c r="Q71" s="141"/>
      <c r="R71" s="141"/>
      <c r="S71" s="141">
        <f>(K30)*100</f>
        <v>57.019133319001256</v>
      </c>
      <c r="T71" s="141">
        <f>(L30)*100</f>
        <v>42.980866680998744</v>
      </c>
      <c r="U71" s="141"/>
    </row>
    <row r="72" spans="15:21" x14ac:dyDescent="0.25">
      <c r="O72" s="141"/>
      <c r="P72" s="141"/>
      <c r="Q72" s="141"/>
      <c r="R72" s="141"/>
      <c r="S72" s="141"/>
      <c r="T72" s="141"/>
      <c r="U72" s="141"/>
    </row>
    <row r="73" spans="15:21" x14ac:dyDescent="0.25">
      <c r="O73" s="141" t="str">
        <f>D31</f>
        <v>PRŮMĚR</v>
      </c>
      <c r="P73" s="141">
        <f>(E31)*100</f>
        <v>19.137918969981108</v>
      </c>
      <c r="Q73" s="141">
        <f>(F31)*100</f>
        <v>80.242810160240708</v>
      </c>
      <c r="R73" s="140">
        <f>(G31)*100</f>
        <v>0.61927086977818213</v>
      </c>
      <c r="S73" s="141"/>
      <c r="T73" s="141"/>
      <c r="U73" s="141"/>
    </row>
    <row r="74" spans="15:21" x14ac:dyDescent="0.25">
      <c r="O74" s="141"/>
      <c r="P74" s="141"/>
      <c r="Q74" s="141"/>
      <c r="R74" s="141"/>
      <c r="S74" s="141">
        <f>(K31)*100</f>
        <v>31.564581557630589</v>
      </c>
      <c r="T74" s="141">
        <f>(L31)*100</f>
        <v>68.236200723403272</v>
      </c>
      <c r="U74" s="140">
        <f>(M31)*100</f>
        <v>0.19921771896611803</v>
      </c>
    </row>
    <row r="75" spans="15:21" x14ac:dyDescent="0.25">
      <c r="O75" s="141"/>
      <c r="P75" s="141"/>
      <c r="Q75" s="141"/>
      <c r="R75" s="141"/>
      <c r="S75" s="141"/>
      <c r="T75" s="141"/>
      <c r="U75" s="141"/>
    </row>
  </sheetData>
  <sortState xmlns:xlrd2="http://schemas.microsoft.com/office/spreadsheetml/2017/richdata2" ref="C10:M30">
    <sortCondition ref="C10:C30"/>
  </sortState>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C3501F-8FD0-4B97-9313-03CB2C43A612}">
  <dimension ref="A1:AY1079"/>
  <sheetViews>
    <sheetView zoomScale="91" zoomScaleNormal="91" workbookViewId="0">
      <selection sqref="A1:H2"/>
    </sheetView>
  </sheetViews>
  <sheetFormatPr defaultColWidth="8.7109375" defaultRowHeight="15" x14ac:dyDescent="0.25"/>
  <cols>
    <col min="1" max="1" width="18.28515625" customWidth="1"/>
    <col min="2" max="2" width="14.42578125" bestFit="1" customWidth="1"/>
    <col min="3" max="3" width="14.28515625" bestFit="1" customWidth="1"/>
    <col min="4" max="4" width="13.7109375" bestFit="1" customWidth="1"/>
    <col min="5" max="5" width="14.28515625" customWidth="1"/>
    <col min="6" max="6" width="13.42578125" bestFit="1" customWidth="1"/>
    <col min="7" max="7" width="12.85546875" customWidth="1"/>
    <col min="8" max="9" width="11.7109375" bestFit="1" customWidth="1"/>
    <col min="10" max="10" width="15.5703125" customWidth="1"/>
    <col min="11" max="11" width="11.7109375" customWidth="1"/>
    <col min="12" max="13" width="12.7109375" bestFit="1" customWidth="1"/>
    <col min="14" max="14" width="12.28515625" bestFit="1" customWidth="1"/>
    <col min="15" max="15" width="15.28515625" bestFit="1" customWidth="1"/>
    <col min="17" max="17" width="13.140625" customWidth="1"/>
    <col min="18" max="18" width="12.7109375" customWidth="1"/>
  </cols>
  <sheetData>
    <row r="1" spans="1:23" x14ac:dyDescent="0.25">
      <c r="A1" s="309" t="s">
        <v>111</v>
      </c>
      <c r="B1" s="309"/>
      <c r="C1" s="309"/>
      <c r="D1" s="309"/>
      <c r="E1" s="309"/>
      <c r="F1" s="309"/>
      <c r="G1" s="309"/>
      <c r="H1" s="309"/>
    </row>
    <row r="2" spans="1:23" x14ac:dyDescent="0.25">
      <c r="A2" s="309"/>
      <c r="B2" s="309"/>
      <c r="C2" s="309"/>
      <c r="D2" s="309"/>
      <c r="E2" s="309"/>
      <c r="F2" s="309"/>
      <c r="G2" s="309"/>
      <c r="H2" s="309"/>
    </row>
    <row r="3" spans="1:23" ht="15.75" thickBot="1" x14ac:dyDescent="0.3">
      <c r="A3" s="310"/>
      <c r="B3" s="310"/>
      <c r="C3" s="310"/>
      <c r="D3" s="310"/>
      <c r="E3" s="310"/>
      <c r="H3" s="1"/>
    </row>
    <row r="4" spans="1:23" ht="15.75" thickBot="1" x14ac:dyDescent="0.3">
      <c r="A4" s="302" t="s">
        <v>50</v>
      </c>
      <c r="B4" s="303"/>
      <c r="C4" s="303"/>
      <c r="D4" s="303"/>
      <c r="E4" s="304"/>
      <c r="F4" s="2"/>
      <c r="G4" s="2"/>
      <c r="H4" s="2"/>
      <c r="I4" s="2"/>
    </row>
    <row r="5" spans="1:23" s="8" customFormat="1" ht="42.75" customHeight="1" x14ac:dyDescent="0.25">
      <c r="A5" s="33"/>
      <c r="B5" s="11" t="s">
        <v>84</v>
      </c>
      <c r="C5" s="11" t="s">
        <v>27</v>
      </c>
      <c r="D5" s="11" t="s">
        <v>28</v>
      </c>
      <c r="E5" s="22" t="s">
        <v>43</v>
      </c>
      <c r="G5" s="72"/>
      <c r="H5" s="73" t="s">
        <v>96</v>
      </c>
      <c r="I5" s="73" t="s">
        <v>97</v>
      </c>
      <c r="J5" s="74" t="s">
        <v>98</v>
      </c>
      <c r="T5" s="72"/>
      <c r="U5" s="73" t="s">
        <v>96</v>
      </c>
      <c r="V5" s="73" t="s">
        <v>97</v>
      </c>
      <c r="W5" s="74" t="s">
        <v>123</v>
      </c>
    </row>
    <row r="6" spans="1:23" s="8" customFormat="1" x14ac:dyDescent="0.25">
      <c r="A6" s="13" t="s">
        <v>1</v>
      </c>
      <c r="B6" s="28">
        <v>428</v>
      </c>
      <c r="C6" s="28">
        <v>118</v>
      </c>
      <c r="D6" s="28">
        <v>305</v>
      </c>
      <c r="E6" s="32">
        <v>5</v>
      </c>
      <c r="F6" s="47"/>
      <c r="G6" s="13" t="s">
        <v>1</v>
      </c>
      <c r="H6" s="75">
        <f>C6/$B6</f>
        <v>0.27570093457943923</v>
      </c>
      <c r="I6" s="75">
        <f>D6/$B6</f>
        <v>0.71261682242990654</v>
      </c>
      <c r="J6" s="76">
        <f>E6/$B6</f>
        <v>1.1682242990654205E-2</v>
      </c>
      <c r="T6" s="13" t="s">
        <v>14</v>
      </c>
      <c r="U6" s="131">
        <v>4.5180722891566267</v>
      </c>
      <c r="V6" s="131">
        <v>95.481927710843379</v>
      </c>
      <c r="W6" s="132"/>
    </row>
    <row r="7" spans="1:23" s="8" customFormat="1" x14ac:dyDescent="0.25">
      <c r="A7" s="13" t="s">
        <v>2</v>
      </c>
      <c r="B7" s="28">
        <v>737</v>
      </c>
      <c r="C7" s="28">
        <v>157</v>
      </c>
      <c r="D7" s="28">
        <v>580</v>
      </c>
      <c r="E7" s="32">
        <v>0</v>
      </c>
      <c r="F7" s="47"/>
      <c r="G7" s="13" t="s">
        <v>2</v>
      </c>
      <c r="H7" s="75">
        <f t="shared" ref="H7:H26" si="0">C7/$B7</f>
        <v>0.2130257801899593</v>
      </c>
      <c r="I7" s="75">
        <f t="shared" ref="I7:I26" si="1">D7/$B7</f>
        <v>0.78697421981004068</v>
      </c>
      <c r="J7" s="76">
        <f t="shared" ref="J7:J26" si="2">E7/$B7</f>
        <v>0</v>
      </c>
      <c r="S7" s="131">
        <v>9.8859315589353596</v>
      </c>
      <c r="T7" s="13" t="s">
        <v>12</v>
      </c>
      <c r="U7" s="131">
        <v>9.8859315589353596</v>
      </c>
      <c r="V7" s="131">
        <v>90.114068441064646</v>
      </c>
      <c r="W7" s="132"/>
    </row>
    <row r="8" spans="1:23" s="8" customFormat="1" x14ac:dyDescent="0.25">
      <c r="A8" s="13" t="s">
        <v>20</v>
      </c>
      <c r="B8" s="28">
        <v>705</v>
      </c>
      <c r="C8" s="28">
        <v>270</v>
      </c>
      <c r="D8" s="28">
        <v>435</v>
      </c>
      <c r="E8" s="32">
        <v>0</v>
      </c>
      <c r="F8" s="47"/>
      <c r="G8" s="13" t="s">
        <v>20</v>
      </c>
      <c r="H8" s="75">
        <f t="shared" si="0"/>
        <v>0.38297872340425532</v>
      </c>
      <c r="I8" s="75">
        <f t="shared" si="1"/>
        <v>0.61702127659574468</v>
      </c>
      <c r="J8" s="76">
        <f t="shared" si="2"/>
        <v>0</v>
      </c>
      <c r="T8" s="13" t="s">
        <v>21</v>
      </c>
      <c r="U8" s="131">
        <v>11.189801699716714</v>
      </c>
      <c r="V8" s="131">
        <v>88.81019830028329</v>
      </c>
      <c r="W8" s="132"/>
    </row>
    <row r="9" spans="1:23" s="8" customFormat="1" x14ac:dyDescent="0.25">
      <c r="A9" s="13" t="s">
        <v>3</v>
      </c>
      <c r="B9" s="28">
        <v>712</v>
      </c>
      <c r="C9" s="28">
        <v>229</v>
      </c>
      <c r="D9" s="28">
        <v>481</v>
      </c>
      <c r="E9" s="32">
        <v>2</v>
      </c>
      <c r="F9" s="47"/>
      <c r="G9" s="13" t="s">
        <v>3</v>
      </c>
      <c r="H9" s="75">
        <f t="shared" si="0"/>
        <v>0.32162921348314605</v>
      </c>
      <c r="I9" s="75">
        <f t="shared" si="1"/>
        <v>0.675561797752809</v>
      </c>
      <c r="J9" s="76">
        <f t="shared" si="2"/>
        <v>2.8089887640449437E-3</v>
      </c>
      <c r="T9" s="13" t="s">
        <v>9</v>
      </c>
      <c r="U9" s="131">
        <v>13.117066290550069</v>
      </c>
      <c r="V9" s="131">
        <v>86.882933709449929</v>
      </c>
      <c r="W9" s="132"/>
    </row>
    <row r="10" spans="1:23" s="8" customFormat="1" x14ac:dyDescent="0.25">
      <c r="A10" s="13" t="s">
        <v>4</v>
      </c>
      <c r="B10" s="28">
        <v>399</v>
      </c>
      <c r="C10" s="28">
        <v>81</v>
      </c>
      <c r="D10" s="28">
        <v>318</v>
      </c>
      <c r="E10" s="32">
        <v>0</v>
      </c>
      <c r="F10" s="47"/>
      <c r="G10" s="13" t="s">
        <v>4</v>
      </c>
      <c r="H10" s="75">
        <f t="shared" si="0"/>
        <v>0.20300751879699247</v>
      </c>
      <c r="I10" s="75">
        <f t="shared" si="1"/>
        <v>0.79699248120300747</v>
      </c>
      <c r="J10" s="76">
        <f t="shared" si="2"/>
        <v>0</v>
      </c>
      <c r="T10" s="13" t="s">
        <v>8</v>
      </c>
      <c r="U10" s="131">
        <v>13.368283093053734</v>
      </c>
      <c r="V10" s="131">
        <v>86.631716906946266</v>
      </c>
      <c r="W10" s="132"/>
    </row>
    <row r="11" spans="1:23" s="8" customFormat="1" x14ac:dyDescent="0.25">
      <c r="A11" s="13" t="s">
        <v>5</v>
      </c>
      <c r="B11" s="28">
        <v>467</v>
      </c>
      <c r="C11" s="28">
        <v>132</v>
      </c>
      <c r="D11" s="28">
        <v>329</v>
      </c>
      <c r="E11" s="32">
        <v>6</v>
      </c>
      <c r="F11" s="47"/>
      <c r="G11" s="13" t="s">
        <v>5</v>
      </c>
      <c r="H11" s="75">
        <f t="shared" si="0"/>
        <v>0.28265524625267668</v>
      </c>
      <c r="I11" s="75">
        <f t="shared" si="1"/>
        <v>0.7044967880085653</v>
      </c>
      <c r="J11" s="76">
        <f t="shared" si="2"/>
        <v>1.284796573875803E-2</v>
      </c>
      <c r="T11" s="13" t="s">
        <v>18</v>
      </c>
      <c r="U11" s="131">
        <v>15.315315315315313</v>
      </c>
      <c r="V11" s="131">
        <v>84.684684684684683</v>
      </c>
      <c r="W11" s="132"/>
    </row>
    <row r="12" spans="1:23" s="8" customFormat="1" x14ac:dyDescent="0.25">
      <c r="A12" s="13" t="s">
        <v>6</v>
      </c>
      <c r="B12" s="28">
        <v>781</v>
      </c>
      <c r="C12" s="28">
        <v>239</v>
      </c>
      <c r="D12" s="28">
        <v>542</v>
      </c>
      <c r="E12" s="32">
        <v>0</v>
      </c>
      <c r="F12" s="47"/>
      <c r="G12" s="13" t="s">
        <v>6</v>
      </c>
      <c r="H12" s="75">
        <f t="shared" si="0"/>
        <v>0.3060179257362356</v>
      </c>
      <c r="I12" s="75">
        <f t="shared" si="1"/>
        <v>0.69398207426376446</v>
      </c>
      <c r="J12" s="76">
        <f t="shared" si="2"/>
        <v>0</v>
      </c>
      <c r="T12" s="13" t="s">
        <v>10</v>
      </c>
      <c r="U12" s="131">
        <v>16.08040201005025</v>
      </c>
      <c r="V12" s="131">
        <v>83.91959798994975</v>
      </c>
      <c r="W12" s="132"/>
    </row>
    <row r="13" spans="1:23" s="8" customFormat="1" x14ac:dyDescent="0.25">
      <c r="A13" s="13" t="s">
        <v>7</v>
      </c>
      <c r="B13" s="28">
        <v>712</v>
      </c>
      <c r="C13" s="28">
        <v>351</v>
      </c>
      <c r="D13" s="28">
        <v>361</v>
      </c>
      <c r="E13" s="32">
        <v>0</v>
      </c>
      <c r="F13" s="47"/>
      <c r="G13" s="13" t="s">
        <v>7</v>
      </c>
      <c r="H13" s="75">
        <f t="shared" si="0"/>
        <v>0.49297752808988765</v>
      </c>
      <c r="I13" s="75">
        <f t="shared" si="1"/>
        <v>0.5070224719101124</v>
      </c>
      <c r="J13" s="76">
        <f t="shared" si="2"/>
        <v>0</v>
      </c>
      <c r="T13" s="13" t="s">
        <v>4</v>
      </c>
      <c r="U13" s="131">
        <v>20.300751879699249</v>
      </c>
      <c r="V13" s="131">
        <v>79.699248120300751</v>
      </c>
      <c r="W13" s="132"/>
    </row>
    <row r="14" spans="1:23" s="8" customFormat="1" x14ac:dyDescent="0.25">
      <c r="A14" s="13" t="s">
        <v>8</v>
      </c>
      <c r="B14" s="28">
        <v>763</v>
      </c>
      <c r="C14" s="28">
        <v>102</v>
      </c>
      <c r="D14" s="28">
        <v>661</v>
      </c>
      <c r="E14" s="32">
        <v>0</v>
      </c>
      <c r="F14" s="47"/>
      <c r="G14" s="13" t="s">
        <v>8</v>
      </c>
      <c r="H14" s="75">
        <f t="shared" si="0"/>
        <v>0.13368283093053734</v>
      </c>
      <c r="I14" s="75">
        <f t="shared" si="1"/>
        <v>0.86631716906946266</v>
      </c>
      <c r="J14" s="76">
        <f t="shared" si="2"/>
        <v>0</v>
      </c>
      <c r="T14" s="13" t="s">
        <v>2</v>
      </c>
      <c r="U14" s="131">
        <v>21.302578018995931</v>
      </c>
      <c r="V14" s="131">
        <v>78.697421981004069</v>
      </c>
      <c r="W14" s="132"/>
    </row>
    <row r="15" spans="1:23" s="8" customFormat="1" x14ac:dyDescent="0.25">
      <c r="A15" s="13" t="s">
        <v>9</v>
      </c>
      <c r="B15" s="28">
        <v>709</v>
      </c>
      <c r="C15" s="28">
        <v>93</v>
      </c>
      <c r="D15" s="28">
        <v>616</v>
      </c>
      <c r="E15" s="32">
        <v>0</v>
      </c>
      <c r="F15" s="47"/>
      <c r="G15" s="13" t="s">
        <v>9</v>
      </c>
      <c r="H15" s="75">
        <f t="shared" si="0"/>
        <v>0.1311706629055007</v>
      </c>
      <c r="I15" s="75">
        <f t="shared" si="1"/>
        <v>0.86882933709449928</v>
      </c>
      <c r="J15" s="76">
        <f t="shared" si="2"/>
        <v>0</v>
      </c>
      <c r="T15" s="13" t="s">
        <v>15</v>
      </c>
      <c r="U15" s="131">
        <v>23.655913978494624</v>
      </c>
      <c r="V15" s="131">
        <v>76.344086021505376</v>
      </c>
      <c r="W15" s="132"/>
    </row>
    <row r="16" spans="1:23" s="8" customFormat="1" x14ac:dyDescent="0.25">
      <c r="A16" s="13" t="s">
        <v>10</v>
      </c>
      <c r="B16" s="28">
        <v>597</v>
      </c>
      <c r="C16" s="28">
        <v>96</v>
      </c>
      <c r="D16" s="28">
        <v>501</v>
      </c>
      <c r="E16" s="32">
        <v>0</v>
      </c>
      <c r="F16" s="47"/>
      <c r="G16" s="13" t="s">
        <v>10</v>
      </c>
      <c r="H16" s="75">
        <f t="shared" si="0"/>
        <v>0.16080402010050251</v>
      </c>
      <c r="I16" s="75">
        <f t="shared" si="1"/>
        <v>0.83919597989949746</v>
      </c>
      <c r="J16" s="76">
        <f t="shared" si="2"/>
        <v>0</v>
      </c>
      <c r="T16" s="135" t="s">
        <v>124</v>
      </c>
      <c r="U16" s="131">
        <v>24.925232846278732</v>
      </c>
      <c r="V16" s="131">
        <v>74.878236349653932</v>
      </c>
      <c r="W16" s="132">
        <v>0.19653080406733317</v>
      </c>
    </row>
    <row r="17" spans="1:25" s="8" customFormat="1" x14ac:dyDescent="0.25">
      <c r="A17" s="13" t="s">
        <v>11</v>
      </c>
      <c r="B17" s="28">
        <v>711</v>
      </c>
      <c r="C17" s="28">
        <v>228</v>
      </c>
      <c r="D17" s="28">
        <v>474</v>
      </c>
      <c r="E17" s="32">
        <v>9</v>
      </c>
      <c r="F17" s="47"/>
      <c r="G17" s="13" t="s">
        <v>11</v>
      </c>
      <c r="H17" s="75">
        <f t="shared" si="0"/>
        <v>0.32067510548523209</v>
      </c>
      <c r="I17" s="75">
        <f t="shared" si="1"/>
        <v>0.66666666666666663</v>
      </c>
      <c r="J17" s="76">
        <f t="shared" si="2"/>
        <v>1.2658227848101266E-2</v>
      </c>
      <c r="T17" s="13" t="s">
        <v>1</v>
      </c>
      <c r="U17" s="131">
        <v>27.570093457943923</v>
      </c>
      <c r="V17" s="131">
        <v>71.261682242990659</v>
      </c>
      <c r="W17" s="132">
        <v>1.1682242990654206</v>
      </c>
    </row>
    <row r="18" spans="1:25" s="8" customFormat="1" x14ac:dyDescent="0.25">
      <c r="A18" s="13" t="s">
        <v>12</v>
      </c>
      <c r="B18" s="28">
        <v>789</v>
      </c>
      <c r="C18" s="28">
        <v>78</v>
      </c>
      <c r="D18" s="28">
        <v>711</v>
      </c>
      <c r="E18" s="32">
        <v>0</v>
      </c>
      <c r="F18" s="47"/>
      <c r="G18" s="13" t="s">
        <v>12</v>
      </c>
      <c r="H18" s="75">
        <f t="shared" si="0"/>
        <v>9.8859315589353611E-2</v>
      </c>
      <c r="I18" s="75">
        <f t="shared" si="1"/>
        <v>0.90114068441064643</v>
      </c>
      <c r="J18" s="76">
        <f t="shared" si="2"/>
        <v>0</v>
      </c>
      <c r="T18" s="13" t="s">
        <v>5</v>
      </c>
      <c r="U18" s="131">
        <v>28.26552462526767</v>
      </c>
      <c r="V18" s="131">
        <v>70.449678800856532</v>
      </c>
      <c r="W18" s="132">
        <v>1.2847965738758029</v>
      </c>
      <c r="Y18" s="8">
        <v>100</v>
      </c>
    </row>
    <row r="19" spans="1:25" s="8" customFormat="1" x14ac:dyDescent="0.25">
      <c r="A19" s="13" t="s">
        <v>21</v>
      </c>
      <c r="B19" s="28">
        <v>706</v>
      </c>
      <c r="C19" s="28">
        <v>79</v>
      </c>
      <c r="D19" s="28">
        <v>627</v>
      </c>
      <c r="E19" s="32">
        <v>0</v>
      </c>
      <c r="F19" s="47"/>
      <c r="G19" s="13" t="s">
        <v>21</v>
      </c>
      <c r="H19" s="75">
        <f t="shared" si="0"/>
        <v>0.11189801699716714</v>
      </c>
      <c r="I19" s="75">
        <f t="shared" si="1"/>
        <v>0.88810198300283283</v>
      </c>
      <c r="J19" s="76">
        <f t="shared" si="2"/>
        <v>0</v>
      </c>
      <c r="T19" s="13" t="s">
        <v>19</v>
      </c>
      <c r="U19" s="131">
        <v>28.888888888888886</v>
      </c>
      <c r="V19" s="131">
        <v>71.111111111111114</v>
      </c>
      <c r="W19" s="132"/>
    </row>
    <row r="20" spans="1:25" s="8" customFormat="1" x14ac:dyDescent="0.25">
      <c r="A20" s="13" t="s">
        <v>13</v>
      </c>
      <c r="B20" s="28">
        <v>809</v>
      </c>
      <c r="C20" s="28">
        <v>283</v>
      </c>
      <c r="D20" s="28">
        <v>526</v>
      </c>
      <c r="E20" s="32">
        <v>0</v>
      </c>
      <c r="F20" s="47"/>
      <c r="G20" s="13" t="s">
        <v>13</v>
      </c>
      <c r="H20" s="75">
        <f t="shared" si="0"/>
        <v>0.34981458590852904</v>
      </c>
      <c r="I20" s="75">
        <f t="shared" si="1"/>
        <v>0.6501854140914709</v>
      </c>
      <c r="J20" s="76">
        <f t="shared" si="2"/>
        <v>0</v>
      </c>
      <c r="T20" s="13" t="s">
        <v>6</v>
      </c>
      <c r="U20" s="131">
        <v>30.601792573623559</v>
      </c>
      <c r="V20" s="131">
        <v>69.398207426376445</v>
      </c>
      <c r="W20" s="132"/>
    </row>
    <row r="21" spans="1:25" s="8" customFormat="1" x14ac:dyDescent="0.25">
      <c r="A21" s="13" t="s">
        <v>14</v>
      </c>
      <c r="B21" s="28">
        <v>664</v>
      </c>
      <c r="C21" s="28">
        <v>30</v>
      </c>
      <c r="D21" s="28">
        <v>634</v>
      </c>
      <c r="E21" s="32">
        <v>0</v>
      </c>
      <c r="F21" s="47"/>
      <c r="G21" s="13" t="s">
        <v>14</v>
      </c>
      <c r="H21" s="75">
        <f t="shared" si="0"/>
        <v>4.5180722891566265E-2</v>
      </c>
      <c r="I21" s="75">
        <f t="shared" si="1"/>
        <v>0.95481927710843373</v>
      </c>
      <c r="J21" s="76">
        <f t="shared" si="2"/>
        <v>0</v>
      </c>
      <c r="T21" s="13" t="s">
        <v>17</v>
      </c>
      <c r="U21" s="131">
        <v>30.711610486891384</v>
      </c>
      <c r="V21" s="131">
        <v>68.913857677902627</v>
      </c>
      <c r="W21" s="132">
        <v>0.37453183520599254</v>
      </c>
    </row>
    <row r="22" spans="1:25" x14ac:dyDescent="0.25">
      <c r="A22" s="13" t="s">
        <v>15</v>
      </c>
      <c r="B22" s="28">
        <v>279</v>
      </c>
      <c r="C22" s="28">
        <v>66</v>
      </c>
      <c r="D22" s="28">
        <v>213</v>
      </c>
      <c r="E22" s="32">
        <v>0</v>
      </c>
      <c r="F22" s="47"/>
      <c r="G22" s="13" t="s">
        <v>15</v>
      </c>
      <c r="H22" s="75">
        <f t="shared" si="0"/>
        <v>0.23655913978494625</v>
      </c>
      <c r="I22" s="75">
        <f t="shared" si="1"/>
        <v>0.76344086021505375</v>
      </c>
      <c r="J22" s="76">
        <f t="shared" si="2"/>
        <v>0</v>
      </c>
      <c r="T22" s="13" t="s">
        <v>11</v>
      </c>
      <c r="U22" s="131">
        <v>32.067510548523209</v>
      </c>
      <c r="V22" s="131">
        <v>66.666666666666657</v>
      </c>
      <c r="W22" s="132">
        <v>1.2658227848101267</v>
      </c>
    </row>
    <row r="23" spans="1:25" x14ac:dyDescent="0.25">
      <c r="A23" s="13" t="s">
        <v>16</v>
      </c>
      <c r="B23" s="28">
        <v>312</v>
      </c>
      <c r="C23" s="28">
        <v>173</v>
      </c>
      <c r="D23" s="28">
        <v>139</v>
      </c>
      <c r="E23" s="32">
        <v>0</v>
      </c>
      <c r="F23" s="47"/>
      <c r="G23" s="13" t="s">
        <v>16</v>
      </c>
      <c r="H23" s="75">
        <f t="shared" si="0"/>
        <v>0.55448717948717952</v>
      </c>
      <c r="I23" s="75">
        <f t="shared" si="1"/>
        <v>0.44551282051282054</v>
      </c>
      <c r="J23" s="76">
        <f t="shared" si="2"/>
        <v>0</v>
      </c>
      <c r="T23" s="13" t="s">
        <v>3</v>
      </c>
      <c r="U23" s="131">
        <v>32.162921348314605</v>
      </c>
      <c r="V23" s="131">
        <v>67.556179775280896</v>
      </c>
      <c r="W23" s="132">
        <v>0.2808988764044944</v>
      </c>
    </row>
    <row r="24" spans="1:25" x14ac:dyDescent="0.25">
      <c r="A24" s="13" t="s">
        <v>17</v>
      </c>
      <c r="B24" s="28">
        <v>267</v>
      </c>
      <c r="C24" s="28">
        <v>82</v>
      </c>
      <c r="D24" s="28">
        <v>184</v>
      </c>
      <c r="E24" s="32">
        <v>1</v>
      </c>
      <c r="F24" s="47"/>
      <c r="G24" s="13" t="s">
        <v>17</v>
      </c>
      <c r="H24" s="75">
        <f t="shared" si="0"/>
        <v>0.30711610486891383</v>
      </c>
      <c r="I24" s="75">
        <f t="shared" si="1"/>
        <v>0.68913857677902624</v>
      </c>
      <c r="J24" s="76">
        <f t="shared" si="2"/>
        <v>3.7453183520599251E-3</v>
      </c>
      <c r="T24" s="13" t="s">
        <v>13</v>
      </c>
      <c r="U24" s="131">
        <v>34.981458590852903</v>
      </c>
      <c r="V24" s="131">
        <v>65.01854140914709</v>
      </c>
      <c r="W24" s="132"/>
    </row>
    <row r="25" spans="1:25" x14ac:dyDescent="0.25">
      <c r="A25" s="13" t="s">
        <v>18</v>
      </c>
      <c r="B25" s="28">
        <v>111</v>
      </c>
      <c r="C25" s="28">
        <v>17</v>
      </c>
      <c r="D25" s="28">
        <v>94</v>
      </c>
      <c r="E25" s="32">
        <v>0</v>
      </c>
      <c r="F25" s="47"/>
      <c r="G25" s="13" t="s">
        <v>18</v>
      </c>
      <c r="H25" s="75">
        <f t="shared" si="0"/>
        <v>0.15315315315315314</v>
      </c>
      <c r="I25" s="75">
        <f t="shared" si="1"/>
        <v>0.84684684684684686</v>
      </c>
      <c r="J25" s="76">
        <f t="shared" si="2"/>
        <v>0</v>
      </c>
      <c r="T25" s="13" t="s">
        <v>20</v>
      </c>
      <c r="U25" s="131">
        <v>38.297872340425535</v>
      </c>
      <c r="V25" s="131">
        <v>61.702127659574465</v>
      </c>
      <c r="W25" s="132"/>
    </row>
    <row r="26" spans="1:25" x14ac:dyDescent="0.25">
      <c r="A26" s="13" t="s">
        <v>19</v>
      </c>
      <c r="B26" s="28">
        <v>45</v>
      </c>
      <c r="C26" s="28">
        <v>13</v>
      </c>
      <c r="D26" s="28">
        <v>32</v>
      </c>
      <c r="E26" s="32">
        <v>0</v>
      </c>
      <c r="F26" s="47"/>
      <c r="G26" s="13" t="s">
        <v>19</v>
      </c>
      <c r="H26" s="75">
        <f t="shared" si="0"/>
        <v>0.28888888888888886</v>
      </c>
      <c r="I26" s="75">
        <f t="shared" si="1"/>
        <v>0.71111111111111114</v>
      </c>
      <c r="J26" s="76">
        <f t="shared" si="2"/>
        <v>0</v>
      </c>
      <c r="T26" s="13" t="s">
        <v>7</v>
      </c>
      <c r="U26" s="131">
        <v>49.297752808988768</v>
      </c>
      <c r="V26" s="131">
        <v>50.702247191011239</v>
      </c>
      <c r="W26" s="132"/>
    </row>
    <row r="27" spans="1:25" ht="15.75" thickBot="1" x14ac:dyDescent="0.3">
      <c r="A27" s="15" t="s">
        <v>51</v>
      </c>
      <c r="B27" s="39">
        <f>SUM(B6:B26)</f>
        <v>11703</v>
      </c>
      <c r="C27" s="39">
        <f>SUM(C6:C26)</f>
        <v>2917</v>
      </c>
      <c r="D27" s="39">
        <f>SUM(D6:D26)</f>
        <v>8763</v>
      </c>
      <c r="E27" s="40">
        <f>SUM(E6:E26)</f>
        <v>23</v>
      </c>
      <c r="G27" s="15" t="s">
        <v>122</v>
      </c>
      <c r="H27" s="77">
        <f>C27/$B27</f>
        <v>0.24925232846278733</v>
      </c>
      <c r="I27" s="77">
        <f>D27/$B27</f>
        <v>0.74878236349653937</v>
      </c>
      <c r="J27" s="78">
        <f>E27/$B27</f>
        <v>1.9653080406733317E-3</v>
      </c>
      <c r="T27" s="66" t="s">
        <v>16</v>
      </c>
      <c r="U27" s="133">
        <v>55.448717948717949</v>
      </c>
      <c r="V27" s="133">
        <v>44.551282051282051</v>
      </c>
      <c r="W27" s="134"/>
    </row>
    <row r="30" spans="1:25" x14ac:dyDescent="0.25">
      <c r="K30" s="9"/>
    </row>
    <row r="31" spans="1:25" ht="15.75" thickBot="1" x14ac:dyDescent="0.3">
      <c r="K31" s="9"/>
    </row>
    <row r="32" spans="1:25" x14ac:dyDescent="0.25">
      <c r="A32" s="305" t="s">
        <v>93</v>
      </c>
      <c r="B32" s="306"/>
      <c r="C32" s="306"/>
      <c r="D32" s="306"/>
      <c r="E32" s="306"/>
      <c r="F32" s="306"/>
      <c r="G32" s="306"/>
      <c r="H32" s="306"/>
      <c r="I32" s="306"/>
      <c r="J32" s="306"/>
      <c r="K32" s="306"/>
      <c r="L32" s="307"/>
      <c r="N32" s="302" t="s">
        <v>93</v>
      </c>
      <c r="O32" s="303"/>
      <c r="P32" s="303"/>
      <c r="Q32" s="303"/>
      <c r="R32" s="303"/>
      <c r="S32" s="303"/>
      <c r="T32" s="303"/>
      <c r="U32" s="303"/>
      <c r="V32" s="303"/>
      <c r="W32" s="303"/>
      <c r="X32" s="303"/>
      <c r="Y32" s="304"/>
    </row>
    <row r="33" spans="1:25" x14ac:dyDescent="0.25">
      <c r="A33" s="13"/>
      <c r="B33" s="63" t="s">
        <v>85</v>
      </c>
      <c r="C33" s="63" t="s">
        <v>86</v>
      </c>
      <c r="D33" s="63" t="s">
        <v>87</v>
      </c>
      <c r="E33" s="63" t="s">
        <v>88</v>
      </c>
      <c r="F33" s="63" t="s">
        <v>42</v>
      </c>
      <c r="G33" s="63" t="s">
        <v>89</v>
      </c>
      <c r="H33" s="63" t="s">
        <v>94</v>
      </c>
      <c r="I33" s="63" t="s">
        <v>90</v>
      </c>
      <c r="J33" s="63" t="s">
        <v>91</v>
      </c>
      <c r="K33" s="63" t="s">
        <v>92</v>
      </c>
      <c r="L33" s="68" t="s">
        <v>0</v>
      </c>
      <c r="N33" s="13"/>
      <c r="O33" s="63" t="s">
        <v>85</v>
      </c>
      <c r="P33" s="63" t="s">
        <v>86</v>
      </c>
      <c r="Q33" s="63" t="s">
        <v>87</v>
      </c>
      <c r="R33" s="63" t="s">
        <v>88</v>
      </c>
      <c r="S33" s="63" t="s">
        <v>42</v>
      </c>
      <c r="T33" s="63" t="s">
        <v>89</v>
      </c>
      <c r="U33" s="63" t="s">
        <v>94</v>
      </c>
      <c r="V33" s="63" t="s">
        <v>90</v>
      </c>
      <c r="W33" s="63" t="s">
        <v>91</v>
      </c>
      <c r="X33" s="63" t="s">
        <v>92</v>
      </c>
      <c r="Y33" s="68" t="s">
        <v>0</v>
      </c>
    </row>
    <row r="34" spans="1:25" x14ac:dyDescent="0.25">
      <c r="A34" s="13" t="s">
        <v>1</v>
      </c>
      <c r="B34" s="54">
        <v>307</v>
      </c>
      <c r="C34" s="54">
        <v>6</v>
      </c>
      <c r="D34" s="54">
        <v>4</v>
      </c>
      <c r="E34" s="54">
        <v>0</v>
      </c>
      <c r="F34" s="54">
        <v>43</v>
      </c>
      <c r="G34" s="54">
        <v>0</v>
      </c>
      <c r="H34" s="54">
        <v>0</v>
      </c>
      <c r="I34" s="54">
        <v>68</v>
      </c>
      <c r="J34" s="54">
        <v>0</v>
      </c>
      <c r="K34" s="54">
        <v>0</v>
      </c>
      <c r="L34" s="69">
        <v>428</v>
      </c>
      <c r="N34" s="13" t="s">
        <v>1</v>
      </c>
      <c r="O34" s="79">
        <f>B34/$L34</f>
        <v>0.71728971962616828</v>
      </c>
      <c r="P34" s="79">
        <f t="shared" ref="P34:X34" si="3">C34/$L34</f>
        <v>1.4018691588785047E-2</v>
      </c>
      <c r="Q34" s="79">
        <f t="shared" si="3"/>
        <v>9.3457943925233638E-3</v>
      </c>
      <c r="R34" s="79">
        <f t="shared" si="3"/>
        <v>0</v>
      </c>
      <c r="S34" s="79">
        <f t="shared" si="3"/>
        <v>0.10046728971962617</v>
      </c>
      <c r="T34" s="79">
        <f t="shared" si="3"/>
        <v>0</v>
      </c>
      <c r="U34" s="79">
        <f t="shared" si="3"/>
        <v>0</v>
      </c>
      <c r="V34" s="79">
        <f t="shared" si="3"/>
        <v>0.15887850467289719</v>
      </c>
      <c r="W34" s="79">
        <f t="shared" si="3"/>
        <v>0</v>
      </c>
      <c r="X34" s="79">
        <f t="shared" si="3"/>
        <v>0</v>
      </c>
      <c r="Y34" s="119">
        <f>SUM(O34:X34)</f>
        <v>1</v>
      </c>
    </row>
    <row r="35" spans="1:25" x14ac:dyDescent="0.25">
      <c r="A35" s="13" t="s">
        <v>2</v>
      </c>
      <c r="B35" s="49">
        <v>682</v>
      </c>
      <c r="C35" s="49">
        <v>8</v>
      </c>
      <c r="D35" s="49">
        <v>10</v>
      </c>
      <c r="E35" s="54">
        <v>0</v>
      </c>
      <c r="F35" s="54">
        <v>5</v>
      </c>
      <c r="G35" s="54">
        <v>0</v>
      </c>
      <c r="H35" s="54">
        <v>0</v>
      </c>
      <c r="I35" s="54">
        <v>0</v>
      </c>
      <c r="J35" s="54">
        <v>0</v>
      </c>
      <c r="K35" s="54">
        <v>32</v>
      </c>
      <c r="L35" s="69">
        <v>737</v>
      </c>
      <c r="N35" s="13" t="s">
        <v>2</v>
      </c>
      <c r="O35" s="79">
        <f t="shared" ref="O35:O55" si="4">B35/$L35</f>
        <v>0.92537313432835822</v>
      </c>
      <c r="P35" s="79">
        <f t="shared" ref="P35:P55" si="5">C35/$L35</f>
        <v>1.0854816824966078E-2</v>
      </c>
      <c r="Q35" s="79">
        <f t="shared" ref="Q35:Q55" si="6">D35/$L35</f>
        <v>1.3568521031207599E-2</v>
      </c>
      <c r="R35" s="79">
        <f t="shared" ref="R35:R55" si="7">E35/$L35</f>
        <v>0</v>
      </c>
      <c r="S35" s="79">
        <f t="shared" ref="S35:S55" si="8">F35/$L35</f>
        <v>6.7842605156037995E-3</v>
      </c>
      <c r="T35" s="79">
        <f t="shared" ref="T35:T55" si="9">G35/$L35</f>
        <v>0</v>
      </c>
      <c r="U35" s="79">
        <f t="shared" ref="U35:U55" si="10">H35/$L35</f>
        <v>0</v>
      </c>
      <c r="V35" s="79">
        <f t="shared" ref="V35:V55" si="11">I35/$L35</f>
        <v>0</v>
      </c>
      <c r="W35" s="79">
        <f t="shared" ref="W35:W55" si="12">J35/$L35</f>
        <v>0</v>
      </c>
      <c r="X35" s="79">
        <f t="shared" ref="X35:X55" si="13">K35/$L35</f>
        <v>4.3419267299864311E-2</v>
      </c>
      <c r="Y35" s="119">
        <f t="shared" ref="Y35:Y55" si="14">SUM(O35:X35)</f>
        <v>1</v>
      </c>
    </row>
    <row r="36" spans="1:25" x14ac:dyDescent="0.25">
      <c r="A36" s="13" t="s">
        <v>20</v>
      </c>
      <c r="B36" s="49">
        <v>583</v>
      </c>
      <c r="C36" s="49">
        <v>25</v>
      </c>
      <c r="D36" s="49">
        <v>6</v>
      </c>
      <c r="E36" s="54">
        <v>0</v>
      </c>
      <c r="F36" s="54">
        <v>21</v>
      </c>
      <c r="G36" s="54">
        <v>27</v>
      </c>
      <c r="H36" s="54">
        <v>43</v>
      </c>
      <c r="I36" s="54">
        <v>0</v>
      </c>
      <c r="J36" s="54">
        <v>0</v>
      </c>
      <c r="K36" s="54">
        <v>0</v>
      </c>
      <c r="L36" s="69">
        <v>705</v>
      </c>
      <c r="N36" s="13" t="s">
        <v>20</v>
      </c>
      <c r="O36" s="79">
        <f t="shared" si="4"/>
        <v>0.82695035460992905</v>
      </c>
      <c r="P36" s="79">
        <f t="shared" si="5"/>
        <v>3.5460992907801421E-2</v>
      </c>
      <c r="Q36" s="79">
        <f t="shared" si="6"/>
        <v>8.5106382978723406E-3</v>
      </c>
      <c r="R36" s="79">
        <f t="shared" si="7"/>
        <v>0</v>
      </c>
      <c r="S36" s="79">
        <f t="shared" si="8"/>
        <v>2.9787234042553193E-2</v>
      </c>
      <c r="T36" s="79">
        <f t="shared" si="9"/>
        <v>3.8297872340425532E-2</v>
      </c>
      <c r="U36" s="79">
        <f t="shared" si="10"/>
        <v>6.0992907801418438E-2</v>
      </c>
      <c r="V36" s="79">
        <f t="shared" si="11"/>
        <v>0</v>
      </c>
      <c r="W36" s="79">
        <f t="shared" si="12"/>
        <v>0</v>
      </c>
      <c r="X36" s="79">
        <f t="shared" si="13"/>
        <v>0</v>
      </c>
      <c r="Y36" s="119">
        <f t="shared" si="14"/>
        <v>1</v>
      </c>
    </row>
    <row r="37" spans="1:25" x14ac:dyDescent="0.25">
      <c r="A37" s="13" t="s">
        <v>3</v>
      </c>
      <c r="B37" s="49">
        <v>561</v>
      </c>
      <c r="C37" s="49">
        <v>28</v>
      </c>
      <c r="D37" s="49">
        <v>4</v>
      </c>
      <c r="E37" s="49">
        <v>12</v>
      </c>
      <c r="F37" s="49">
        <v>7</v>
      </c>
      <c r="G37" s="49">
        <v>67</v>
      </c>
      <c r="H37" s="49">
        <v>23</v>
      </c>
      <c r="I37" s="49">
        <v>10</v>
      </c>
      <c r="J37" s="49">
        <v>0</v>
      </c>
      <c r="K37" s="49">
        <v>0</v>
      </c>
      <c r="L37" s="67">
        <v>712</v>
      </c>
      <c r="M37" s="9"/>
      <c r="N37" s="13" t="s">
        <v>3</v>
      </c>
      <c r="O37" s="79">
        <f t="shared" si="4"/>
        <v>0.7879213483146067</v>
      </c>
      <c r="P37" s="79">
        <f t="shared" si="5"/>
        <v>3.9325842696629212E-2</v>
      </c>
      <c r="Q37" s="79">
        <f t="shared" si="6"/>
        <v>5.6179775280898875E-3</v>
      </c>
      <c r="R37" s="79">
        <f t="shared" si="7"/>
        <v>1.6853932584269662E-2</v>
      </c>
      <c r="S37" s="79">
        <f t="shared" si="8"/>
        <v>9.8314606741573031E-3</v>
      </c>
      <c r="T37" s="79">
        <f t="shared" si="9"/>
        <v>9.4101123595505612E-2</v>
      </c>
      <c r="U37" s="79">
        <f t="shared" si="10"/>
        <v>3.2303370786516857E-2</v>
      </c>
      <c r="V37" s="79">
        <f t="shared" si="11"/>
        <v>1.4044943820224719E-2</v>
      </c>
      <c r="W37" s="79">
        <f t="shared" si="12"/>
        <v>0</v>
      </c>
      <c r="X37" s="79">
        <f t="shared" si="13"/>
        <v>0</v>
      </c>
      <c r="Y37" s="119">
        <f t="shared" si="14"/>
        <v>1</v>
      </c>
    </row>
    <row r="38" spans="1:25" x14ac:dyDescent="0.25">
      <c r="A38" s="13" t="s">
        <v>4</v>
      </c>
      <c r="B38" s="49">
        <v>387</v>
      </c>
      <c r="C38" s="49">
        <v>12</v>
      </c>
      <c r="D38" s="49">
        <v>0</v>
      </c>
      <c r="E38" s="54">
        <v>0</v>
      </c>
      <c r="F38" s="54">
        <v>0</v>
      </c>
      <c r="G38" s="54">
        <v>0</v>
      </c>
      <c r="H38" s="54">
        <v>0</v>
      </c>
      <c r="I38" s="54">
        <v>0</v>
      </c>
      <c r="J38" s="54">
        <v>0</v>
      </c>
      <c r="K38" s="54">
        <v>0</v>
      </c>
      <c r="L38" s="69">
        <v>399</v>
      </c>
      <c r="M38" s="9"/>
      <c r="N38" s="13" t="s">
        <v>4</v>
      </c>
      <c r="O38" s="79">
        <f t="shared" si="4"/>
        <v>0.96992481203007519</v>
      </c>
      <c r="P38" s="79">
        <f t="shared" si="5"/>
        <v>3.007518796992481E-2</v>
      </c>
      <c r="Q38" s="79">
        <f t="shared" si="6"/>
        <v>0</v>
      </c>
      <c r="R38" s="79">
        <f t="shared" si="7"/>
        <v>0</v>
      </c>
      <c r="S38" s="79">
        <f t="shared" si="8"/>
        <v>0</v>
      </c>
      <c r="T38" s="79">
        <f t="shared" si="9"/>
        <v>0</v>
      </c>
      <c r="U38" s="79">
        <f t="shared" si="10"/>
        <v>0</v>
      </c>
      <c r="V38" s="79">
        <f t="shared" si="11"/>
        <v>0</v>
      </c>
      <c r="W38" s="79">
        <f t="shared" si="12"/>
        <v>0</v>
      </c>
      <c r="X38" s="79">
        <f t="shared" si="13"/>
        <v>0</v>
      </c>
      <c r="Y38" s="119">
        <f t="shared" si="14"/>
        <v>1</v>
      </c>
    </row>
    <row r="39" spans="1:25" x14ac:dyDescent="0.25">
      <c r="A39" s="13" t="s">
        <v>5</v>
      </c>
      <c r="B39" s="49">
        <v>456</v>
      </c>
      <c r="C39" s="49">
        <v>7</v>
      </c>
      <c r="D39" s="49">
        <v>0</v>
      </c>
      <c r="E39" s="54">
        <v>0</v>
      </c>
      <c r="F39" s="54">
        <v>4</v>
      </c>
      <c r="G39" s="54">
        <v>0</v>
      </c>
      <c r="H39" s="54">
        <v>0</v>
      </c>
      <c r="I39" s="54">
        <v>0</v>
      </c>
      <c r="J39" s="54">
        <v>0</v>
      </c>
      <c r="K39" s="54">
        <v>0</v>
      </c>
      <c r="L39" s="69">
        <v>467</v>
      </c>
      <c r="M39" s="9"/>
      <c r="N39" s="13" t="s">
        <v>5</v>
      </c>
      <c r="O39" s="79">
        <f t="shared" si="4"/>
        <v>0.97644539614561032</v>
      </c>
      <c r="P39" s="79">
        <f t="shared" si="5"/>
        <v>1.4989293361884369E-2</v>
      </c>
      <c r="Q39" s="79">
        <f t="shared" si="6"/>
        <v>0</v>
      </c>
      <c r="R39" s="79">
        <f t="shared" si="7"/>
        <v>0</v>
      </c>
      <c r="S39" s="79">
        <f t="shared" si="8"/>
        <v>8.5653104925053538E-3</v>
      </c>
      <c r="T39" s="79">
        <f t="shared" si="9"/>
        <v>0</v>
      </c>
      <c r="U39" s="79">
        <f t="shared" si="10"/>
        <v>0</v>
      </c>
      <c r="V39" s="79">
        <f t="shared" si="11"/>
        <v>0</v>
      </c>
      <c r="W39" s="79">
        <f t="shared" si="12"/>
        <v>0</v>
      </c>
      <c r="X39" s="79">
        <f t="shared" si="13"/>
        <v>0</v>
      </c>
      <c r="Y39" s="119">
        <f t="shared" si="14"/>
        <v>1</v>
      </c>
    </row>
    <row r="40" spans="1:25" x14ac:dyDescent="0.25">
      <c r="A40" s="13" t="s">
        <v>6</v>
      </c>
      <c r="B40" s="49">
        <v>636</v>
      </c>
      <c r="C40" s="49">
        <v>3</v>
      </c>
      <c r="D40" s="49">
        <v>25</v>
      </c>
      <c r="E40" s="54">
        <v>0</v>
      </c>
      <c r="F40" s="54">
        <v>21</v>
      </c>
      <c r="G40" s="54">
        <v>0</v>
      </c>
      <c r="H40" s="54">
        <v>51</v>
      </c>
      <c r="I40" s="54">
        <v>21</v>
      </c>
      <c r="J40" s="54">
        <v>0</v>
      </c>
      <c r="K40" s="54">
        <v>24</v>
      </c>
      <c r="L40" s="69">
        <v>781</v>
      </c>
      <c r="M40" s="9"/>
      <c r="N40" s="13" t="s">
        <v>6</v>
      </c>
      <c r="O40" s="79">
        <f t="shared" si="4"/>
        <v>0.81434058898847628</v>
      </c>
      <c r="P40" s="79">
        <f t="shared" si="5"/>
        <v>3.8412291933418692E-3</v>
      </c>
      <c r="Q40" s="79">
        <f t="shared" si="6"/>
        <v>3.2010243277848911E-2</v>
      </c>
      <c r="R40" s="79">
        <f t="shared" si="7"/>
        <v>0</v>
      </c>
      <c r="S40" s="79">
        <f t="shared" si="8"/>
        <v>2.6888604353393086E-2</v>
      </c>
      <c r="T40" s="79">
        <f t="shared" si="9"/>
        <v>0</v>
      </c>
      <c r="U40" s="79">
        <f t="shared" si="10"/>
        <v>6.530089628681178E-2</v>
      </c>
      <c r="V40" s="79">
        <f t="shared" si="11"/>
        <v>2.6888604353393086E-2</v>
      </c>
      <c r="W40" s="79">
        <f t="shared" si="12"/>
        <v>0</v>
      </c>
      <c r="X40" s="79">
        <f t="shared" si="13"/>
        <v>3.0729833546734954E-2</v>
      </c>
      <c r="Y40" s="119">
        <f t="shared" si="14"/>
        <v>1</v>
      </c>
    </row>
    <row r="41" spans="1:25" x14ac:dyDescent="0.25">
      <c r="A41" s="13" t="s">
        <v>7</v>
      </c>
      <c r="B41" s="49">
        <v>583</v>
      </c>
      <c r="C41" s="49">
        <v>0</v>
      </c>
      <c r="D41" s="49">
        <v>59</v>
      </c>
      <c r="E41" s="54">
        <v>15</v>
      </c>
      <c r="F41" s="54">
        <v>50</v>
      </c>
      <c r="G41" s="54">
        <v>5</v>
      </c>
      <c r="H41" s="54">
        <v>0</v>
      </c>
      <c r="I41" s="54">
        <v>0</v>
      </c>
      <c r="J41" s="54">
        <v>0</v>
      </c>
      <c r="K41" s="54">
        <v>0</v>
      </c>
      <c r="L41" s="69">
        <v>712</v>
      </c>
      <c r="M41" s="9"/>
      <c r="N41" s="13" t="s">
        <v>7</v>
      </c>
      <c r="O41" s="79">
        <f t="shared" si="4"/>
        <v>0.8188202247191011</v>
      </c>
      <c r="P41" s="79">
        <f t="shared" si="5"/>
        <v>0</v>
      </c>
      <c r="Q41" s="79">
        <f t="shared" si="6"/>
        <v>8.2865168539325837E-2</v>
      </c>
      <c r="R41" s="79">
        <f t="shared" si="7"/>
        <v>2.1067415730337078E-2</v>
      </c>
      <c r="S41" s="79">
        <f t="shared" si="8"/>
        <v>7.02247191011236E-2</v>
      </c>
      <c r="T41" s="79">
        <f t="shared" si="9"/>
        <v>7.0224719101123594E-3</v>
      </c>
      <c r="U41" s="79">
        <f t="shared" si="10"/>
        <v>0</v>
      </c>
      <c r="V41" s="79">
        <f t="shared" si="11"/>
        <v>0</v>
      </c>
      <c r="W41" s="79">
        <f t="shared" si="12"/>
        <v>0</v>
      </c>
      <c r="X41" s="79">
        <f t="shared" si="13"/>
        <v>0</v>
      </c>
      <c r="Y41" s="119">
        <f t="shared" si="14"/>
        <v>1</v>
      </c>
    </row>
    <row r="42" spans="1:25" x14ac:dyDescent="0.25">
      <c r="A42" s="13" t="s">
        <v>8</v>
      </c>
      <c r="B42" s="49">
        <v>719</v>
      </c>
      <c r="C42" s="49">
        <v>30</v>
      </c>
      <c r="D42" s="49">
        <v>4</v>
      </c>
      <c r="E42" s="54">
        <v>8</v>
      </c>
      <c r="F42" s="54">
        <v>0</v>
      </c>
      <c r="G42" s="54">
        <v>0</v>
      </c>
      <c r="H42" s="54">
        <v>2</v>
      </c>
      <c r="I42" s="54">
        <v>0</v>
      </c>
      <c r="J42" s="54">
        <v>0</v>
      </c>
      <c r="K42" s="54">
        <v>0</v>
      </c>
      <c r="L42" s="69">
        <v>763</v>
      </c>
      <c r="M42" s="9"/>
      <c r="N42" s="13" t="s">
        <v>8</v>
      </c>
      <c r="O42" s="79">
        <f t="shared" si="4"/>
        <v>0.94233289646133678</v>
      </c>
      <c r="P42" s="79">
        <f t="shared" si="5"/>
        <v>3.9318479685452164E-2</v>
      </c>
      <c r="Q42" s="79">
        <f t="shared" si="6"/>
        <v>5.2424639580602884E-3</v>
      </c>
      <c r="R42" s="79">
        <f t="shared" si="7"/>
        <v>1.0484927916120577E-2</v>
      </c>
      <c r="S42" s="79">
        <f t="shared" si="8"/>
        <v>0</v>
      </c>
      <c r="T42" s="79">
        <f t="shared" si="9"/>
        <v>0</v>
      </c>
      <c r="U42" s="79">
        <f t="shared" si="10"/>
        <v>2.6212319790301442E-3</v>
      </c>
      <c r="V42" s="79">
        <f t="shared" si="11"/>
        <v>0</v>
      </c>
      <c r="W42" s="79">
        <f t="shared" si="12"/>
        <v>0</v>
      </c>
      <c r="X42" s="79">
        <f t="shared" si="13"/>
        <v>0</v>
      </c>
      <c r="Y42" s="119">
        <f t="shared" si="14"/>
        <v>1</v>
      </c>
    </row>
    <row r="43" spans="1:25" x14ac:dyDescent="0.25">
      <c r="A43" s="13" t="s">
        <v>9</v>
      </c>
      <c r="B43" s="49">
        <v>654</v>
      </c>
      <c r="C43" s="49">
        <v>0</v>
      </c>
      <c r="D43" s="49">
        <v>1</v>
      </c>
      <c r="E43" s="54">
        <v>0</v>
      </c>
      <c r="F43" s="54">
        <v>54</v>
      </c>
      <c r="G43" s="54">
        <v>0</v>
      </c>
      <c r="H43" s="54">
        <v>0</v>
      </c>
      <c r="I43" s="54">
        <v>0</v>
      </c>
      <c r="J43" s="54">
        <v>0</v>
      </c>
      <c r="K43" s="54">
        <v>0</v>
      </c>
      <c r="L43" s="69">
        <v>709</v>
      </c>
      <c r="M43" s="9"/>
      <c r="N43" s="13" t="s">
        <v>9</v>
      </c>
      <c r="O43" s="79">
        <f t="shared" si="4"/>
        <v>0.922425952045134</v>
      </c>
      <c r="P43" s="79">
        <f t="shared" si="5"/>
        <v>0</v>
      </c>
      <c r="Q43" s="79">
        <f t="shared" si="6"/>
        <v>1.4104372355430183E-3</v>
      </c>
      <c r="R43" s="79">
        <f t="shared" si="7"/>
        <v>0</v>
      </c>
      <c r="S43" s="79">
        <f t="shared" si="8"/>
        <v>7.6163610719322997E-2</v>
      </c>
      <c r="T43" s="79">
        <f t="shared" si="9"/>
        <v>0</v>
      </c>
      <c r="U43" s="79">
        <f t="shared" si="10"/>
        <v>0</v>
      </c>
      <c r="V43" s="79">
        <f t="shared" si="11"/>
        <v>0</v>
      </c>
      <c r="W43" s="79">
        <f t="shared" si="12"/>
        <v>0</v>
      </c>
      <c r="X43" s="79">
        <f t="shared" si="13"/>
        <v>0</v>
      </c>
      <c r="Y43" s="119">
        <f t="shared" si="14"/>
        <v>1</v>
      </c>
    </row>
    <row r="44" spans="1:25" x14ac:dyDescent="0.25">
      <c r="A44" s="13" t="s">
        <v>10</v>
      </c>
      <c r="B44" s="49">
        <v>216</v>
      </c>
      <c r="C44" s="49">
        <v>36</v>
      </c>
      <c r="D44" s="49">
        <v>0</v>
      </c>
      <c r="E44" s="54">
        <v>20</v>
      </c>
      <c r="F44" s="54">
        <v>319</v>
      </c>
      <c r="G44" s="54">
        <v>0</v>
      </c>
      <c r="H44" s="54">
        <v>0</v>
      </c>
      <c r="I44" s="54">
        <v>5</v>
      </c>
      <c r="J44" s="54">
        <v>0</v>
      </c>
      <c r="K44" s="54">
        <v>1</v>
      </c>
      <c r="L44" s="69">
        <v>597</v>
      </c>
      <c r="M44" s="9"/>
      <c r="N44" s="13" t="s">
        <v>10</v>
      </c>
      <c r="O44" s="79">
        <f t="shared" si="4"/>
        <v>0.36180904522613067</v>
      </c>
      <c r="P44" s="79">
        <f t="shared" si="5"/>
        <v>6.030150753768844E-2</v>
      </c>
      <c r="Q44" s="79">
        <f t="shared" si="6"/>
        <v>0</v>
      </c>
      <c r="R44" s="79">
        <f t="shared" si="7"/>
        <v>3.350083752093802E-2</v>
      </c>
      <c r="S44" s="79">
        <f t="shared" si="8"/>
        <v>0.53433835845896149</v>
      </c>
      <c r="T44" s="79">
        <f t="shared" si="9"/>
        <v>0</v>
      </c>
      <c r="U44" s="79">
        <f t="shared" si="10"/>
        <v>0</v>
      </c>
      <c r="V44" s="79">
        <f t="shared" si="11"/>
        <v>8.3752093802345051E-3</v>
      </c>
      <c r="W44" s="79">
        <f t="shared" si="12"/>
        <v>0</v>
      </c>
      <c r="X44" s="79">
        <f t="shared" si="13"/>
        <v>1.6750418760469012E-3</v>
      </c>
      <c r="Y44" s="119">
        <f t="shared" si="14"/>
        <v>1</v>
      </c>
    </row>
    <row r="45" spans="1:25" x14ac:dyDescent="0.25">
      <c r="A45" s="13" t="s">
        <v>11</v>
      </c>
      <c r="B45" s="49">
        <v>664</v>
      </c>
      <c r="C45" s="49">
        <v>6</v>
      </c>
      <c r="D45" s="49">
        <v>7</v>
      </c>
      <c r="E45" s="54">
        <v>6</v>
      </c>
      <c r="F45" s="54">
        <v>23</v>
      </c>
      <c r="G45" s="54">
        <v>0</v>
      </c>
      <c r="H45" s="54">
        <v>5</v>
      </c>
      <c r="I45" s="54">
        <v>0</v>
      </c>
      <c r="J45" s="54">
        <v>0</v>
      </c>
      <c r="K45" s="54">
        <v>0</v>
      </c>
      <c r="L45" s="69">
        <v>711</v>
      </c>
      <c r="N45" s="13" t="s">
        <v>11</v>
      </c>
      <c r="O45" s="79">
        <f t="shared" si="4"/>
        <v>0.93389592123769338</v>
      </c>
      <c r="P45" s="79">
        <f t="shared" si="5"/>
        <v>8.4388185654008432E-3</v>
      </c>
      <c r="Q45" s="79">
        <f t="shared" si="6"/>
        <v>9.8452883263009851E-3</v>
      </c>
      <c r="R45" s="79">
        <f t="shared" si="7"/>
        <v>8.4388185654008432E-3</v>
      </c>
      <c r="S45" s="79">
        <f t="shared" si="8"/>
        <v>3.2348804500703238E-2</v>
      </c>
      <c r="T45" s="79">
        <f t="shared" si="9"/>
        <v>0</v>
      </c>
      <c r="U45" s="79">
        <f t="shared" si="10"/>
        <v>7.0323488045007029E-3</v>
      </c>
      <c r="V45" s="79">
        <f t="shared" si="11"/>
        <v>0</v>
      </c>
      <c r="W45" s="79">
        <f t="shared" si="12"/>
        <v>0</v>
      </c>
      <c r="X45" s="79">
        <f t="shared" si="13"/>
        <v>0</v>
      </c>
      <c r="Y45" s="119">
        <f t="shared" si="14"/>
        <v>0.99999999999999989</v>
      </c>
    </row>
    <row r="46" spans="1:25" x14ac:dyDescent="0.25">
      <c r="A46" s="13" t="s">
        <v>12</v>
      </c>
      <c r="B46" s="49">
        <v>687</v>
      </c>
      <c r="C46" s="49">
        <v>23</v>
      </c>
      <c r="D46" s="49">
        <v>4</v>
      </c>
      <c r="E46" s="54">
        <v>2</v>
      </c>
      <c r="F46" s="54">
        <v>2</v>
      </c>
      <c r="G46" s="54">
        <v>42</v>
      </c>
      <c r="H46" s="54">
        <v>29</v>
      </c>
      <c r="I46" s="54">
        <v>0</v>
      </c>
      <c r="J46" s="54">
        <v>0</v>
      </c>
      <c r="K46" s="54">
        <v>0</v>
      </c>
      <c r="L46" s="69">
        <v>789</v>
      </c>
      <c r="N46" s="13" t="s">
        <v>12</v>
      </c>
      <c r="O46" s="79">
        <f t="shared" si="4"/>
        <v>0.87072243346007605</v>
      </c>
      <c r="P46" s="79">
        <f t="shared" si="5"/>
        <v>2.9150823827629912E-2</v>
      </c>
      <c r="Q46" s="79">
        <f t="shared" si="6"/>
        <v>5.0697084917617234E-3</v>
      </c>
      <c r="R46" s="79">
        <f t="shared" si="7"/>
        <v>2.5348542458808617E-3</v>
      </c>
      <c r="S46" s="79">
        <f t="shared" si="8"/>
        <v>2.5348542458808617E-3</v>
      </c>
      <c r="T46" s="79">
        <f t="shared" si="9"/>
        <v>5.3231939163498096E-2</v>
      </c>
      <c r="U46" s="79">
        <f t="shared" si="10"/>
        <v>3.6755386565272496E-2</v>
      </c>
      <c r="V46" s="79">
        <f t="shared" si="11"/>
        <v>0</v>
      </c>
      <c r="W46" s="79">
        <f t="shared" si="12"/>
        <v>0</v>
      </c>
      <c r="X46" s="79">
        <f t="shared" si="13"/>
        <v>0</v>
      </c>
      <c r="Y46" s="119">
        <f t="shared" si="14"/>
        <v>1</v>
      </c>
    </row>
    <row r="47" spans="1:25" x14ac:dyDescent="0.25">
      <c r="A47" s="13" t="s">
        <v>21</v>
      </c>
      <c r="B47" s="49">
        <v>630</v>
      </c>
      <c r="C47" s="49">
        <v>17</v>
      </c>
      <c r="D47" s="49">
        <v>0</v>
      </c>
      <c r="E47" s="54">
        <v>30</v>
      </c>
      <c r="F47" s="54">
        <v>2</v>
      </c>
      <c r="G47" s="54">
        <v>22</v>
      </c>
      <c r="H47" s="54">
        <v>4</v>
      </c>
      <c r="I47" s="54">
        <v>1</v>
      </c>
      <c r="J47" s="54">
        <v>0</v>
      </c>
      <c r="K47" s="54">
        <v>0</v>
      </c>
      <c r="L47" s="69">
        <v>706</v>
      </c>
      <c r="N47" s="13" t="s">
        <v>21</v>
      </c>
      <c r="O47" s="79">
        <f t="shared" si="4"/>
        <v>0.8923512747875354</v>
      </c>
      <c r="P47" s="79">
        <f t="shared" si="5"/>
        <v>2.4079320113314446E-2</v>
      </c>
      <c r="Q47" s="79">
        <f t="shared" si="6"/>
        <v>0</v>
      </c>
      <c r="R47" s="79">
        <f t="shared" si="7"/>
        <v>4.2492917847025496E-2</v>
      </c>
      <c r="S47" s="79">
        <f t="shared" si="8"/>
        <v>2.8328611898016999E-3</v>
      </c>
      <c r="T47" s="79">
        <f t="shared" si="9"/>
        <v>3.1161473087818695E-2</v>
      </c>
      <c r="U47" s="79">
        <f t="shared" si="10"/>
        <v>5.6657223796033997E-3</v>
      </c>
      <c r="V47" s="79">
        <f t="shared" si="11"/>
        <v>1.4164305949008499E-3</v>
      </c>
      <c r="W47" s="79">
        <f t="shared" si="12"/>
        <v>0</v>
      </c>
      <c r="X47" s="79">
        <f t="shared" si="13"/>
        <v>0</v>
      </c>
      <c r="Y47" s="119">
        <f t="shared" si="14"/>
        <v>1</v>
      </c>
    </row>
    <row r="48" spans="1:25" x14ac:dyDescent="0.25">
      <c r="A48" s="13" t="s">
        <v>13</v>
      </c>
      <c r="B48" s="49">
        <v>675</v>
      </c>
      <c r="C48" s="49">
        <v>13</v>
      </c>
      <c r="D48" s="49">
        <v>28</v>
      </c>
      <c r="E48" s="54">
        <v>0</v>
      </c>
      <c r="F48" s="54">
        <v>33</v>
      </c>
      <c r="G48" s="54">
        <v>54</v>
      </c>
      <c r="H48" s="54">
        <v>0</v>
      </c>
      <c r="I48" s="54">
        <v>0</v>
      </c>
      <c r="J48" s="54">
        <v>0</v>
      </c>
      <c r="K48" s="54">
        <v>6</v>
      </c>
      <c r="L48" s="69">
        <v>809</v>
      </c>
      <c r="N48" s="13" t="s">
        <v>13</v>
      </c>
      <c r="O48" s="79">
        <f t="shared" si="4"/>
        <v>0.83436341161928307</v>
      </c>
      <c r="P48" s="79">
        <f t="shared" si="5"/>
        <v>1.6069221260815822E-2</v>
      </c>
      <c r="Q48" s="79">
        <f t="shared" si="6"/>
        <v>3.4610630407911E-2</v>
      </c>
      <c r="R48" s="79">
        <f t="shared" si="7"/>
        <v>0</v>
      </c>
      <c r="S48" s="79">
        <f t="shared" si="8"/>
        <v>4.0791100123609397E-2</v>
      </c>
      <c r="T48" s="79">
        <f t="shared" si="9"/>
        <v>6.6749072929542644E-2</v>
      </c>
      <c r="U48" s="79">
        <f t="shared" si="10"/>
        <v>0</v>
      </c>
      <c r="V48" s="79">
        <f t="shared" si="11"/>
        <v>0</v>
      </c>
      <c r="W48" s="79">
        <f t="shared" si="12"/>
        <v>0</v>
      </c>
      <c r="X48" s="79">
        <f t="shared" si="13"/>
        <v>7.4165636588380719E-3</v>
      </c>
      <c r="Y48" s="119">
        <f t="shared" si="14"/>
        <v>1</v>
      </c>
    </row>
    <row r="49" spans="1:25" x14ac:dyDescent="0.25">
      <c r="A49" s="13" t="s">
        <v>14</v>
      </c>
      <c r="B49" s="49">
        <v>568</v>
      </c>
      <c r="C49" s="49">
        <v>42</v>
      </c>
      <c r="D49" s="49">
        <v>0</v>
      </c>
      <c r="E49" s="54">
        <v>16</v>
      </c>
      <c r="F49" s="54">
        <v>38</v>
      </c>
      <c r="G49" s="54">
        <v>0</v>
      </c>
      <c r="H49" s="54">
        <v>0</v>
      </c>
      <c r="I49" s="54">
        <v>0</v>
      </c>
      <c r="J49" s="54">
        <v>0</v>
      </c>
      <c r="K49" s="54">
        <v>0</v>
      </c>
      <c r="L49" s="69">
        <v>664</v>
      </c>
      <c r="N49" s="13" t="s">
        <v>14</v>
      </c>
      <c r="O49" s="79">
        <f t="shared" si="4"/>
        <v>0.85542168674698793</v>
      </c>
      <c r="P49" s="79">
        <f t="shared" si="5"/>
        <v>6.3253012048192767E-2</v>
      </c>
      <c r="Q49" s="79">
        <f t="shared" si="6"/>
        <v>0</v>
      </c>
      <c r="R49" s="79">
        <f t="shared" si="7"/>
        <v>2.4096385542168676E-2</v>
      </c>
      <c r="S49" s="79">
        <f t="shared" si="8"/>
        <v>5.7228915662650599E-2</v>
      </c>
      <c r="T49" s="79">
        <f t="shared" si="9"/>
        <v>0</v>
      </c>
      <c r="U49" s="79">
        <f t="shared" si="10"/>
        <v>0</v>
      </c>
      <c r="V49" s="79">
        <f t="shared" si="11"/>
        <v>0</v>
      </c>
      <c r="W49" s="79">
        <f t="shared" si="12"/>
        <v>0</v>
      </c>
      <c r="X49" s="79">
        <f t="shared" si="13"/>
        <v>0</v>
      </c>
      <c r="Y49" s="119">
        <f t="shared" si="14"/>
        <v>1</v>
      </c>
    </row>
    <row r="50" spans="1:25" x14ac:dyDescent="0.25">
      <c r="A50" s="13" t="s">
        <v>15</v>
      </c>
      <c r="B50" s="49">
        <v>251</v>
      </c>
      <c r="C50" s="49">
        <v>19</v>
      </c>
      <c r="D50" s="49">
        <v>6</v>
      </c>
      <c r="E50" s="54">
        <v>0</v>
      </c>
      <c r="F50" s="54">
        <v>0</v>
      </c>
      <c r="G50" s="54">
        <v>0</v>
      </c>
      <c r="H50" s="54">
        <v>0</v>
      </c>
      <c r="I50" s="54">
        <v>0</v>
      </c>
      <c r="J50" s="54">
        <v>0</v>
      </c>
      <c r="K50" s="54">
        <v>3</v>
      </c>
      <c r="L50" s="69">
        <v>279</v>
      </c>
      <c r="N50" s="13" t="s">
        <v>15</v>
      </c>
      <c r="O50" s="79">
        <f t="shared" si="4"/>
        <v>0.89964157706093195</v>
      </c>
      <c r="P50" s="79">
        <f t="shared" si="5"/>
        <v>6.8100358422939072E-2</v>
      </c>
      <c r="Q50" s="79">
        <f t="shared" si="6"/>
        <v>2.1505376344086023E-2</v>
      </c>
      <c r="R50" s="79">
        <f t="shared" si="7"/>
        <v>0</v>
      </c>
      <c r="S50" s="79">
        <f t="shared" si="8"/>
        <v>0</v>
      </c>
      <c r="T50" s="79">
        <f t="shared" si="9"/>
        <v>0</v>
      </c>
      <c r="U50" s="79">
        <f t="shared" si="10"/>
        <v>0</v>
      </c>
      <c r="V50" s="79">
        <f t="shared" si="11"/>
        <v>0</v>
      </c>
      <c r="W50" s="79">
        <f t="shared" si="12"/>
        <v>0</v>
      </c>
      <c r="X50" s="79">
        <f t="shared" si="13"/>
        <v>1.0752688172043012E-2</v>
      </c>
      <c r="Y50" s="119">
        <f t="shared" si="14"/>
        <v>1</v>
      </c>
    </row>
    <row r="51" spans="1:25" x14ac:dyDescent="0.25">
      <c r="A51" s="13" t="s">
        <v>16</v>
      </c>
      <c r="B51" s="49">
        <v>312</v>
      </c>
      <c r="C51" s="49">
        <v>0</v>
      </c>
      <c r="D51" s="49">
        <v>0</v>
      </c>
      <c r="E51" s="54">
        <v>0</v>
      </c>
      <c r="F51" s="54">
        <v>0</v>
      </c>
      <c r="G51" s="54">
        <v>0</v>
      </c>
      <c r="H51" s="54">
        <v>0</v>
      </c>
      <c r="I51" s="54">
        <v>0</v>
      </c>
      <c r="J51" s="54">
        <v>0</v>
      </c>
      <c r="K51" s="54">
        <v>0</v>
      </c>
      <c r="L51" s="69">
        <v>312</v>
      </c>
      <c r="N51" s="13" t="s">
        <v>16</v>
      </c>
      <c r="O51" s="79">
        <f t="shared" si="4"/>
        <v>1</v>
      </c>
      <c r="P51" s="79">
        <f t="shared" si="5"/>
        <v>0</v>
      </c>
      <c r="Q51" s="79">
        <f t="shared" si="6"/>
        <v>0</v>
      </c>
      <c r="R51" s="79">
        <f t="shared" si="7"/>
        <v>0</v>
      </c>
      <c r="S51" s="79">
        <f t="shared" si="8"/>
        <v>0</v>
      </c>
      <c r="T51" s="79">
        <f t="shared" si="9"/>
        <v>0</v>
      </c>
      <c r="U51" s="79">
        <f t="shared" si="10"/>
        <v>0</v>
      </c>
      <c r="V51" s="79">
        <f t="shared" si="11"/>
        <v>0</v>
      </c>
      <c r="W51" s="79">
        <f t="shared" si="12"/>
        <v>0</v>
      </c>
      <c r="X51" s="79">
        <f t="shared" si="13"/>
        <v>0</v>
      </c>
      <c r="Y51" s="119">
        <f t="shared" si="14"/>
        <v>1</v>
      </c>
    </row>
    <row r="52" spans="1:25" x14ac:dyDescent="0.25">
      <c r="A52" s="13" t="s">
        <v>17</v>
      </c>
      <c r="B52" s="49">
        <v>255</v>
      </c>
      <c r="C52" s="49">
        <v>5</v>
      </c>
      <c r="D52" s="49">
        <v>0</v>
      </c>
      <c r="E52" s="54">
        <v>0</v>
      </c>
      <c r="F52" s="54">
        <v>3</v>
      </c>
      <c r="G52" s="54">
        <v>0</v>
      </c>
      <c r="H52" s="54">
        <v>0</v>
      </c>
      <c r="I52" s="54">
        <v>0</v>
      </c>
      <c r="J52" s="54">
        <v>0</v>
      </c>
      <c r="K52" s="54">
        <v>4</v>
      </c>
      <c r="L52" s="69">
        <v>267</v>
      </c>
      <c r="N52" s="13" t="s">
        <v>17</v>
      </c>
      <c r="O52" s="79">
        <f t="shared" si="4"/>
        <v>0.9550561797752809</v>
      </c>
      <c r="P52" s="79">
        <f t="shared" si="5"/>
        <v>1.8726591760299626E-2</v>
      </c>
      <c r="Q52" s="79">
        <f t="shared" si="6"/>
        <v>0</v>
      </c>
      <c r="R52" s="79">
        <f t="shared" si="7"/>
        <v>0</v>
      </c>
      <c r="S52" s="79">
        <f t="shared" si="8"/>
        <v>1.1235955056179775E-2</v>
      </c>
      <c r="T52" s="79">
        <f t="shared" si="9"/>
        <v>0</v>
      </c>
      <c r="U52" s="79">
        <f t="shared" si="10"/>
        <v>0</v>
      </c>
      <c r="V52" s="79">
        <f t="shared" si="11"/>
        <v>0</v>
      </c>
      <c r="W52" s="79">
        <f t="shared" si="12"/>
        <v>0</v>
      </c>
      <c r="X52" s="79">
        <f t="shared" si="13"/>
        <v>1.4981273408239701E-2</v>
      </c>
      <c r="Y52" s="119">
        <f t="shared" si="14"/>
        <v>1</v>
      </c>
    </row>
    <row r="53" spans="1:25" x14ac:dyDescent="0.25">
      <c r="A53" s="13" t="s">
        <v>18</v>
      </c>
      <c r="B53" s="49">
        <v>106</v>
      </c>
      <c r="C53" s="49">
        <v>0</v>
      </c>
      <c r="D53" s="49">
        <v>0</v>
      </c>
      <c r="E53" s="54">
        <v>0</v>
      </c>
      <c r="F53" s="54">
        <v>0</v>
      </c>
      <c r="G53" s="54">
        <v>5</v>
      </c>
      <c r="H53" s="54">
        <v>0</v>
      </c>
      <c r="I53" s="54">
        <v>0</v>
      </c>
      <c r="J53" s="54">
        <v>0</v>
      </c>
      <c r="K53" s="54">
        <v>0</v>
      </c>
      <c r="L53" s="69">
        <v>111</v>
      </c>
      <c r="N53" s="13" t="s">
        <v>18</v>
      </c>
      <c r="O53" s="79">
        <f t="shared" si="4"/>
        <v>0.95495495495495497</v>
      </c>
      <c r="P53" s="79">
        <f t="shared" si="5"/>
        <v>0</v>
      </c>
      <c r="Q53" s="79">
        <f t="shared" si="6"/>
        <v>0</v>
      </c>
      <c r="R53" s="79">
        <f t="shared" si="7"/>
        <v>0</v>
      </c>
      <c r="S53" s="79">
        <f t="shared" si="8"/>
        <v>0</v>
      </c>
      <c r="T53" s="79">
        <f t="shared" si="9"/>
        <v>4.5045045045045043E-2</v>
      </c>
      <c r="U53" s="79">
        <f t="shared" si="10"/>
        <v>0</v>
      </c>
      <c r="V53" s="79">
        <f t="shared" si="11"/>
        <v>0</v>
      </c>
      <c r="W53" s="79">
        <f t="shared" si="12"/>
        <v>0</v>
      </c>
      <c r="X53" s="79">
        <f t="shared" si="13"/>
        <v>0</v>
      </c>
      <c r="Y53" s="119">
        <f t="shared" si="14"/>
        <v>1</v>
      </c>
    </row>
    <row r="54" spans="1:25" x14ac:dyDescent="0.25">
      <c r="A54" s="13" t="s">
        <v>19</v>
      </c>
      <c r="B54" s="49">
        <v>45</v>
      </c>
      <c r="C54" s="49">
        <v>0</v>
      </c>
      <c r="D54" s="49">
        <v>0</v>
      </c>
      <c r="E54" s="54">
        <v>0</v>
      </c>
      <c r="F54" s="54">
        <v>0</v>
      </c>
      <c r="G54" s="54">
        <v>0</v>
      </c>
      <c r="H54" s="54">
        <v>0</v>
      </c>
      <c r="I54" s="54">
        <v>0</v>
      </c>
      <c r="J54" s="54">
        <v>0</v>
      </c>
      <c r="K54" s="54">
        <v>0</v>
      </c>
      <c r="L54" s="69">
        <v>45</v>
      </c>
      <c r="N54" s="13" t="s">
        <v>19</v>
      </c>
      <c r="O54" s="79">
        <f t="shared" si="4"/>
        <v>1</v>
      </c>
      <c r="P54" s="79">
        <f t="shared" si="5"/>
        <v>0</v>
      </c>
      <c r="Q54" s="79">
        <f t="shared" si="6"/>
        <v>0</v>
      </c>
      <c r="R54" s="79">
        <f t="shared" si="7"/>
        <v>0</v>
      </c>
      <c r="S54" s="79">
        <f t="shared" si="8"/>
        <v>0</v>
      </c>
      <c r="T54" s="79">
        <f t="shared" si="9"/>
        <v>0</v>
      </c>
      <c r="U54" s="79">
        <f t="shared" si="10"/>
        <v>0</v>
      </c>
      <c r="V54" s="79">
        <f t="shared" si="11"/>
        <v>0</v>
      </c>
      <c r="W54" s="79">
        <f t="shared" si="12"/>
        <v>0</v>
      </c>
      <c r="X54" s="79">
        <f t="shared" si="13"/>
        <v>0</v>
      </c>
      <c r="Y54" s="119">
        <f t="shared" si="14"/>
        <v>1</v>
      </c>
    </row>
    <row r="55" spans="1:25" ht="15.75" thickBot="1" x14ac:dyDescent="0.3">
      <c r="A55" s="66" t="s">
        <v>51</v>
      </c>
      <c r="B55" s="86">
        <f>SUM(B34:B54)</f>
        <v>9977</v>
      </c>
      <c r="C55" s="86">
        <f t="shared" ref="C55:L55" si="15">SUM(C34:C54)</f>
        <v>280</v>
      </c>
      <c r="D55" s="86">
        <f t="shared" si="15"/>
        <v>158</v>
      </c>
      <c r="E55" s="86">
        <f t="shared" si="15"/>
        <v>109</v>
      </c>
      <c r="F55" s="86">
        <f t="shared" si="15"/>
        <v>625</v>
      </c>
      <c r="G55" s="86">
        <f t="shared" si="15"/>
        <v>222</v>
      </c>
      <c r="H55" s="86">
        <f t="shared" si="15"/>
        <v>157</v>
      </c>
      <c r="I55" s="86">
        <f t="shared" si="15"/>
        <v>105</v>
      </c>
      <c r="J55" s="86">
        <f t="shared" si="15"/>
        <v>0</v>
      </c>
      <c r="K55" s="86">
        <f t="shared" si="15"/>
        <v>70</v>
      </c>
      <c r="L55" s="87">
        <f t="shared" si="15"/>
        <v>11703</v>
      </c>
      <c r="N55" s="66" t="s">
        <v>122</v>
      </c>
      <c r="O55" s="81">
        <f t="shared" si="4"/>
        <v>0.85251644877381871</v>
      </c>
      <c r="P55" s="81">
        <f t="shared" si="5"/>
        <v>2.3925489190805775E-2</v>
      </c>
      <c r="Q55" s="81">
        <f t="shared" si="6"/>
        <v>1.3500811757668974E-2</v>
      </c>
      <c r="R55" s="81">
        <f t="shared" si="7"/>
        <v>9.313851149277963E-3</v>
      </c>
      <c r="S55" s="81">
        <f t="shared" si="8"/>
        <v>5.3405109800905751E-2</v>
      </c>
      <c r="T55" s="81">
        <f t="shared" si="9"/>
        <v>1.8969495001281724E-2</v>
      </c>
      <c r="U55" s="81">
        <f t="shared" si="10"/>
        <v>1.3415363581987524E-2</v>
      </c>
      <c r="V55" s="81">
        <f t="shared" si="11"/>
        <v>8.9720584465521665E-3</v>
      </c>
      <c r="W55" s="81">
        <f t="shared" si="12"/>
        <v>0</v>
      </c>
      <c r="X55" s="81">
        <f t="shared" si="13"/>
        <v>5.9813722977014438E-3</v>
      </c>
      <c r="Y55" s="120">
        <f t="shared" si="14"/>
        <v>0.99999999999999989</v>
      </c>
    </row>
    <row r="56" spans="1:25" ht="15.75" thickBot="1" x14ac:dyDescent="0.3"/>
    <row r="57" spans="1:25" x14ac:dyDescent="0.25">
      <c r="A57" s="302" t="s">
        <v>99</v>
      </c>
      <c r="B57" s="303"/>
      <c r="C57" s="303"/>
      <c r="D57" s="303"/>
      <c r="E57" s="303"/>
      <c r="F57" s="303"/>
      <c r="G57" s="303"/>
      <c r="H57" s="303"/>
      <c r="I57" s="303"/>
      <c r="J57" s="303"/>
      <c r="K57" s="303"/>
      <c r="L57" s="304"/>
      <c r="N57" s="302" t="s">
        <v>93</v>
      </c>
      <c r="O57" s="303"/>
      <c r="P57" s="303"/>
      <c r="Q57" s="303"/>
      <c r="R57" s="303"/>
      <c r="S57" s="303"/>
      <c r="T57" s="303"/>
      <c r="U57" s="303"/>
      <c r="V57" s="303"/>
      <c r="W57" s="303"/>
      <c r="X57" s="303"/>
      <c r="Y57" s="304"/>
    </row>
    <row r="58" spans="1:25" x14ac:dyDescent="0.25">
      <c r="A58" s="13"/>
      <c r="B58" s="63" t="s">
        <v>85</v>
      </c>
      <c r="C58" s="63" t="s">
        <v>86</v>
      </c>
      <c r="D58" s="63" t="s">
        <v>87</v>
      </c>
      <c r="E58" s="63" t="s">
        <v>88</v>
      </c>
      <c r="F58" s="63" t="s">
        <v>42</v>
      </c>
      <c r="G58" s="63" t="s">
        <v>89</v>
      </c>
      <c r="H58" s="63" t="s">
        <v>94</v>
      </c>
      <c r="I58" s="63" t="s">
        <v>90</v>
      </c>
      <c r="J58" s="63" t="s">
        <v>91</v>
      </c>
      <c r="K58" s="63" t="s">
        <v>92</v>
      </c>
      <c r="L58" s="68" t="s">
        <v>0</v>
      </c>
      <c r="N58" s="13"/>
      <c r="O58" s="63" t="s">
        <v>85</v>
      </c>
      <c r="P58" s="63" t="s">
        <v>86</v>
      </c>
      <c r="Q58" s="63" t="s">
        <v>87</v>
      </c>
      <c r="R58" s="63" t="s">
        <v>88</v>
      </c>
      <c r="S58" s="63" t="s">
        <v>42</v>
      </c>
      <c r="T58" s="63" t="s">
        <v>89</v>
      </c>
      <c r="U58" s="63" t="s">
        <v>94</v>
      </c>
      <c r="V58" s="63" t="s">
        <v>90</v>
      </c>
      <c r="W58" s="63" t="s">
        <v>91</v>
      </c>
      <c r="X58" s="63" t="s">
        <v>92</v>
      </c>
      <c r="Y58" s="68" t="s">
        <v>0</v>
      </c>
    </row>
    <row r="59" spans="1:25" x14ac:dyDescent="0.25">
      <c r="A59" s="13" t="s">
        <v>1</v>
      </c>
      <c r="B59" s="54">
        <v>101</v>
      </c>
      <c r="C59" s="54">
        <v>0</v>
      </c>
      <c r="D59" s="54">
        <v>0</v>
      </c>
      <c r="E59" s="54">
        <v>0</v>
      </c>
      <c r="F59" s="54">
        <v>17</v>
      </c>
      <c r="G59" s="54">
        <v>0</v>
      </c>
      <c r="H59" s="54">
        <v>0</v>
      </c>
      <c r="I59" s="54">
        <v>0</v>
      </c>
      <c r="J59" s="54">
        <v>0</v>
      </c>
      <c r="K59" s="54">
        <v>0</v>
      </c>
      <c r="L59" s="69">
        <v>118</v>
      </c>
      <c r="N59" s="13" t="s">
        <v>1</v>
      </c>
      <c r="O59" s="79">
        <f>B59/$L59</f>
        <v>0.85593220338983056</v>
      </c>
      <c r="P59" s="79">
        <f t="shared" ref="P59:P80" si="16">C59/$L59</f>
        <v>0</v>
      </c>
      <c r="Q59" s="79">
        <f t="shared" ref="Q59:Q80" si="17">D59/$L59</f>
        <v>0</v>
      </c>
      <c r="R59" s="79">
        <f t="shared" ref="R59:R80" si="18">E59/$L59</f>
        <v>0</v>
      </c>
      <c r="S59" s="79">
        <f t="shared" ref="S59:S80" si="19">F59/$L59</f>
        <v>0.1440677966101695</v>
      </c>
      <c r="T59" s="79">
        <f t="shared" ref="T59:T80" si="20">G59/$L59</f>
        <v>0</v>
      </c>
      <c r="U59" s="79">
        <f t="shared" ref="U59:U80" si="21">H59/$L59</f>
        <v>0</v>
      </c>
      <c r="V59" s="79">
        <f t="shared" ref="V59:V80" si="22">I59/$L59</f>
        <v>0</v>
      </c>
      <c r="W59" s="79">
        <f t="shared" ref="W59:W80" si="23">J59/$L59</f>
        <v>0</v>
      </c>
      <c r="X59" s="79">
        <f t="shared" ref="X59:X80" si="24">K59/$L59</f>
        <v>0</v>
      </c>
      <c r="Y59" s="119">
        <f>SUM(O59:X59)</f>
        <v>1</v>
      </c>
    </row>
    <row r="60" spans="1:25" x14ac:dyDescent="0.25">
      <c r="A60" s="13" t="s">
        <v>2</v>
      </c>
      <c r="B60" s="49">
        <v>149</v>
      </c>
      <c r="C60" s="49">
        <v>0</v>
      </c>
      <c r="D60" s="49">
        <v>0</v>
      </c>
      <c r="E60" s="49">
        <v>0</v>
      </c>
      <c r="F60" s="49">
        <v>0</v>
      </c>
      <c r="G60" s="49">
        <v>0</v>
      </c>
      <c r="H60" s="49">
        <v>0</v>
      </c>
      <c r="I60" s="49">
        <v>0</v>
      </c>
      <c r="J60" s="49">
        <v>0</v>
      </c>
      <c r="K60" s="49">
        <v>8</v>
      </c>
      <c r="L60" s="67">
        <v>157</v>
      </c>
      <c r="N60" s="13" t="s">
        <v>2</v>
      </c>
      <c r="O60" s="79">
        <f t="shared" ref="O60:O80" si="25">B60/$L60</f>
        <v>0.94904458598726116</v>
      </c>
      <c r="P60" s="79">
        <f t="shared" si="16"/>
        <v>0</v>
      </c>
      <c r="Q60" s="79">
        <f t="shared" si="17"/>
        <v>0</v>
      </c>
      <c r="R60" s="79">
        <f t="shared" si="18"/>
        <v>0</v>
      </c>
      <c r="S60" s="79">
        <f t="shared" si="19"/>
        <v>0</v>
      </c>
      <c r="T60" s="79">
        <f t="shared" si="20"/>
        <v>0</v>
      </c>
      <c r="U60" s="79">
        <f t="shared" si="21"/>
        <v>0</v>
      </c>
      <c r="V60" s="79">
        <f t="shared" si="22"/>
        <v>0</v>
      </c>
      <c r="W60" s="79">
        <f t="shared" si="23"/>
        <v>0</v>
      </c>
      <c r="X60" s="79">
        <f t="shared" si="24"/>
        <v>5.0955414012738856E-2</v>
      </c>
      <c r="Y60" s="119">
        <f t="shared" ref="Y60:Y80" si="26">SUM(O60:X60)</f>
        <v>1</v>
      </c>
    </row>
    <row r="61" spans="1:25" x14ac:dyDescent="0.25">
      <c r="A61" s="13" t="s">
        <v>20</v>
      </c>
      <c r="B61" s="49">
        <v>260</v>
      </c>
      <c r="C61" s="49">
        <v>0</v>
      </c>
      <c r="D61" s="49">
        <v>0</v>
      </c>
      <c r="E61" s="49">
        <v>0</v>
      </c>
      <c r="F61" s="49">
        <v>0</v>
      </c>
      <c r="G61" s="49">
        <v>10</v>
      </c>
      <c r="H61" s="49">
        <v>0</v>
      </c>
      <c r="I61" s="49">
        <v>0</v>
      </c>
      <c r="J61" s="49">
        <v>0</v>
      </c>
      <c r="K61" s="49">
        <v>0</v>
      </c>
      <c r="L61" s="67">
        <v>270</v>
      </c>
      <c r="N61" s="13" t="s">
        <v>20</v>
      </c>
      <c r="O61" s="79">
        <f t="shared" si="25"/>
        <v>0.96296296296296291</v>
      </c>
      <c r="P61" s="79">
        <f t="shared" si="16"/>
        <v>0</v>
      </c>
      <c r="Q61" s="79">
        <f t="shared" si="17"/>
        <v>0</v>
      </c>
      <c r="R61" s="79">
        <f t="shared" si="18"/>
        <v>0</v>
      </c>
      <c r="S61" s="79">
        <f t="shared" si="19"/>
        <v>0</v>
      </c>
      <c r="T61" s="79">
        <f t="shared" si="20"/>
        <v>3.7037037037037035E-2</v>
      </c>
      <c r="U61" s="79">
        <f t="shared" si="21"/>
        <v>0</v>
      </c>
      <c r="V61" s="79">
        <f t="shared" si="22"/>
        <v>0</v>
      </c>
      <c r="W61" s="79">
        <f t="shared" si="23"/>
        <v>0</v>
      </c>
      <c r="X61" s="79">
        <f t="shared" si="24"/>
        <v>0</v>
      </c>
      <c r="Y61" s="119">
        <f t="shared" si="26"/>
        <v>1</v>
      </c>
    </row>
    <row r="62" spans="1:25" x14ac:dyDescent="0.25">
      <c r="A62" s="13" t="s">
        <v>3</v>
      </c>
      <c r="B62" s="49">
        <v>190</v>
      </c>
      <c r="C62" s="49">
        <v>10</v>
      </c>
      <c r="D62" s="49">
        <v>0</v>
      </c>
      <c r="E62" s="49">
        <v>0</v>
      </c>
      <c r="F62" s="49">
        <v>0</v>
      </c>
      <c r="G62" s="49">
        <v>17</v>
      </c>
      <c r="H62" s="49">
        <v>10</v>
      </c>
      <c r="I62" s="49">
        <v>2</v>
      </c>
      <c r="J62" s="49">
        <v>0</v>
      </c>
      <c r="K62" s="49">
        <v>0</v>
      </c>
      <c r="L62" s="67">
        <v>229</v>
      </c>
      <c r="N62" s="13" t="s">
        <v>3</v>
      </c>
      <c r="O62" s="79">
        <f t="shared" si="25"/>
        <v>0.82969432314410485</v>
      </c>
      <c r="P62" s="79">
        <f t="shared" si="16"/>
        <v>4.3668122270742356E-2</v>
      </c>
      <c r="Q62" s="79">
        <f t="shared" si="17"/>
        <v>0</v>
      </c>
      <c r="R62" s="79">
        <f t="shared" si="18"/>
        <v>0</v>
      </c>
      <c r="S62" s="79">
        <f t="shared" si="19"/>
        <v>0</v>
      </c>
      <c r="T62" s="79">
        <f t="shared" si="20"/>
        <v>7.4235807860262015E-2</v>
      </c>
      <c r="U62" s="79">
        <f t="shared" si="21"/>
        <v>4.3668122270742356E-2</v>
      </c>
      <c r="V62" s="79">
        <f t="shared" si="22"/>
        <v>8.7336244541484712E-3</v>
      </c>
      <c r="W62" s="79">
        <f t="shared" si="23"/>
        <v>0</v>
      </c>
      <c r="X62" s="79">
        <f t="shared" si="24"/>
        <v>0</v>
      </c>
      <c r="Y62" s="119">
        <f t="shared" si="26"/>
        <v>1</v>
      </c>
    </row>
    <row r="63" spans="1:25" x14ac:dyDescent="0.25">
      <c r="A63" s="13" t="s">
        <v>4</v>
      </c>
      <c r="B63" s="49">
        <v>81</v>
      </c>
      <c r="C63" s="49">
        <v>0</v>
      </c>
      <c r="D63" s="49">
        <v>0</v>
      </c>
      <c r="E63" s="49">
        <v>0</v>
      </c>
      <c r="F63" s="49">
        <v>0</v>
      </c>
      <c r="G63" s="49">
        <v>0</v>
      </c>
      <c r="H63" s="49">
        <v>0</v>
      </c>
      <c r="I63" s="49">
        <v>0</v>
      </c>
      <c r="J63" s="49">
        <v>0</v>
      </c>
      <c r="K63" s="49">
        <v>0</v>
      </c>
      <c r="L63" s="67">
        <v>81</v>
      </c>
      <c r="N63" s="13" t="s">
        <v>4</v>
      </c>
      <c r="O63" s="79">
        <f t="shared" si="25"/>
        <v>1</v>
      </c>
      <c r="P63" s="79">
        <f t="shared" si="16"/>
        <v>0</v>
      </c>
      <c r="Q63" s="79">
        <f t="shared" si="17"/>
        <v>0</v>
      </c>
      <c r="R63" s="79">
        <f t="shared" si="18"/>
        <v>0</v>
      </c>
      <c r="S63" s="79">
        <f t="shared" si="19"/>
        <v>0</v>
      </c>
      <c r="T63" s="79">
        <f t="shared" si="20"/>
        <v>0</v>
      </c>
      <c r="U63" s="79">
        <f t="shared" si="21"/>
        <v>0</v>
      </c>
      <c r="V63" s="79">
        <f t="shared" si="22"/>
        <v>0</v>
      </c>
      <c r="W63" s="79">
        <f t="shared" si="23"/>
        <v>0</v>
      </c>
      <c r="X63" s="79">
        <f t="shared" si="24"/>
        <v>0</v>
      </c>
      <c r="Y63" s="119">
        <f t="shared" si="26"/>
        <v>1</v>
      </c>
    </row>
    <row r="64" spans="1:25" x14ac:dyDescent="0.25">
      <c r="A64" s="13" t="s">
        <v>5</v>
      </c>
      <c r="B64" s="49">
        <v>132</v>
      </c>
      <c r="C64" s="49">
        <v>0</v>
      </c>
      <c r="D64" s="49">
        <v>0</v>
      </c>
      <c r="E64" s="49">
        <v>0</v>
      </c>
      <c r="F64" s="49">
        <v>0</v>
      </c>
      <c r="G64" s="49">
        <v>0</v>
      </c>
      <c r="H64" s="49">
        <v>0</v>
      </c>
      <c r="I64" s="49">
        <v>0</v>
      </c>
      <c r="J64" s="54">
        <v>0</v>
      </c>
      <c r="K64" s="54">
        <v>0</v>
      </c>
      <c r="L64" s="69">
        <v>132</v>
      </c>
      <c r="N64" s="13" t="s">
        <v>5</v>
      </c>
      <c r="O64" s="79">
        <f t="shared" si="25"/>
        <v>1</v>
      </c>
      <c r="P64" s="79">
        <f t="shared" si="16"/>
        <v>0</v>
      </c>
      <c r="Q64" s="79">
        <f t="shared" si="17"/>
        <v>0</v>
      </c>
      <c r="R64" s="79">
        <f t="shared" si="18"/>
        <v>0</v>
      </c>
      <c r="S64" s="79">
        <f t="shared" si="19"/>
        <v>0</v>
      </c>
      <c r="T64" s="79">
        <f t="shared" si="20"/>
        <v>0</v>
      </c>
      <c r="U64" s="79">
        <f t="shared" si="21"/>
        <v>0</v>
      </c>
      <c r="V64" s="79">
        <f t="shared" si="22"/>
        <v>0</v>
      </c>
      <c r="W64" s="79">
        <f t="shared" si="23"/>
        <v>0</v>
      </c>
      <c r="X64" s="79">
        <f t="shared" si="24"/>
        <v>0</v>
      </c>
      <c r="Y64" s="119">
        <f t="shared" si="26"/>
        <v>1</v>
      </c>
    </row>
    <row r="65" spans="1:40" x14ac:dyDescent="0.25">
      <c r="A65" s="13" t="s">
        <v>6</v>
      </c>
      <c r="B65" s="49">
        <v>195</v>
      </c>
      <c r="C65" s="49">
        <v>0</v>
      </c>
      <c r="D65" s="49">
        <v>20</v>
      </c>
      <c r="E65" s="49">
        <v>0</v>
      </c>
      <c r="F65" s="49">
        <v>0</v>
      </c>
      <c r="G65" s="49">
        <v>0</v>
      </c>
      <c r="H65" s="49">
        <v>0</v>
      </c>
      <c r="I65" s="49">
        <v>0</v>
      </c>
      <c r="J65" s="54">
        <v>0</v>
      </c>
      <c r="K65" s="54">
        <v>24</v>
      </c>
      <c r="L65" s="69">
        <v>239</v>
      </c>
      <c r="N65" s="13" t="s">
        <v>6</v>
      </c>
      <c r="O65" s="79">
        <f t="shared" si="25"/>
        <v>0.81589958158995812</v>
      </c>
      <c r="P65" s="79">
        <f t="shared" si="16"/>
        <v>0</v>
      </c>
      <c r="Q65" s="79">
        <f t="shared" si="17"/>
        <v>8.3682008368200833E-2</v>
      </c>
      <c r="R65" s="79">
        <f t="shared" si="18"/>
        <v>0</v>
      </c>
      <c r="S65" s="79">
        <f t="shared" si="19"/>
        <v>0</v>
      </c>
      <c r="T65" s="79">
        <f t="shared" si="20"/>
        <v>0</v>
      </c>
      <c r="U65" s="79">
        <f t="shared" si="21"/>
        <v>0</v>
      </c>
      <c r="V65" s="79">
        <f t="shared" si="22"/>
        <v>0</v>
      </c>
      <c r="W65" s="79">
        <f t="shared" si="23"/>
        <v>0</v>
      </c>
      <c r="X65" s="79">
        <f t="shared" si="24"/>
        <v>0.100418410041841</v>
      </c>
      <c r="Y65" s="119">
        <f t="shared" si="26"/>
        <v>1</v>
      </c>
    </row>
    <row r="66" spans="1:40" x14ac:dyDescent="0.25">
      <c r="A66" s="13" t="s">
        <v>7</v>
      </c>
      <c r="B66" s="49">
        <v>327</v>
      </c>
      <c r="C66" s="49">
        <v>0</v>
      </c>
      <c r="D66" s="49">
        <v>24</v>
      </c>
      <c r="E66" s="49">
        <v>0</v>
      </c>
      <c r="F66" s="49">
        <v>0</v>
      </c>
      <c r="G66" s="49">
        <v>0</v>
      </c>
      <c r="H66" s="49">
        <v>0</v>
      </c>
      <c r="I66" s="49">
        <v>0</v>
      </c>
      <c r="J66" s="54">
        <v>0</v>
      </c>
      <c r="K66" s="54">
        <v>0</v>
      </c>
      <c r="L66" s="69">
        <v>351</v>
      </c>
      <c r="N66" s="13" t="s">
        <v>7</v>
      </c>
      <c r="O66" s="79">
        <f t="shared" si="25"/>
        <v>0.93162393162393164</v>
      </c>
      <c r="P66" s="79">
        <f t="shared" si="16"/>
        <v>0</v>
      </c>
      <c r="Q66" s="79">
        <f t="shared" si="17"/>
        <v>6.8376068376068383E-2</v>
      </c>
      <c r="R66" s="79">
        <f t="shared" si="18"/>
        <v>0</v>
      </c>
      <c r="S66" s="79">
        <f t="shared" si="19"/>
        <v>0</v>
      </c>
      <c r="T66" s="79">
        <f t="shared" si="20"/>
        <v>0</v>
      </c>
      <c r="U66" s="79">
        <f t="shared" si="21"/>
        <v>0</v>
      </c>
      <c r="V66" s="79">
        <f t="shared" si="22"/>
        <v>0</v>
      </c>
      <c r="W66" s="79">
        <f t="shared" si="23"/>
        <v>0</v>
      </c>
      <c r="X66" s="79">
        <f t="shared" si="24"/>
        <v>0</v>
      </c>
      <c r="Y66" s="119">
        <f t="shared" si="26"/>
        <v>1</v>
      </c>
    </row>
    <row r="67" spans="1:40" x14ac:dyDescent="0.25">
      <c r="A67" s="13" t="s">
        <v>8</v>
      </c>
      <c r="B67" s="49">
        <v>102</v>
      </c>
      <c r="C67" s="49">
        <v>0</v>
      </c>
      <c r="D67" s="49">
        <v>0</v>
      </c>
      <c r="E67" s="49">
        <v>0</v>
      </c>
      <c r="F67" s="49">
        <v>0</v>
      </c>
      <c r="G67" s="49">
        <v>0</v>
      </c>
      <c r="H67" s="49">
        <v>0</v>
      </c>
      <c r="I67" s="49">
        <v>0</v>
      </c>
      <c r="J67" s="54">
        <v>0</v>
      </c>
      <c r="K67" s="54">
        <v>0</v>
      </c>
      <c r="L67" s="69">
        <v>102</v>
      </c>
      <c r="N67" s="13" t="s">
        <v>8</v>
      </c>
      <c r="O67" s="79">
        <f t="shared" si="25"/>
        <v>1</v>
      </c>
      <c r="P67" s="79">
        <f t="shared" si="16"/>
        <v>0</v>
      </c>
      <c r="Q67" s="79">
        <f t="shared" si="17"/>
        <v>0</v>
      </c>
      <c r="R67" s="79">
        <f t="shared" si="18"/>
        <v>0</v>
      </c>
      <c r="S67" s="79">
        <f t="shared" si="19"/>
        <v>0</v>
      </c>
      <c r="T67" s="79">
        <f t="shared" si="20"/>
        <v>0</v>
      </c>
      <c r="U67" s="79">
        <f t="shared" si="21"/>
        <v>0</v>
      </c>
      <c r="V67" s="79">
        <f t="shared" si="22"/>
        <v>0</v>
      </c>
      <c r="W67" s="79">
        <f t="shared" si="23"/>
        <v>0</v>
      </c>
      <c r="X67" s="79">
        <f t="shared" si="24"/>
        <v>0</v>
      </c>
      <c r="Y67" s="119">
        <f t="shared" si="26"/>
        <v>1</v>
      </c>
    </row>
    <row r="68" spans="1:40" x14ac:dyDescent="0.25">
      <c r="A68" s="13" t="s">
        <v>9</v>
      </c>
      <c r="B68" s="49">
        <v>92</v>
      </c>
      <c r="C68" s="49">
        <v>0</v>
      </c>
      <c r="D68" s="49">
        <v>1</v>
      </c>
      <c r="E68" s="49">
        <v>0</v>
      </c>
      <c r="F68" s="49">
        <v>0</v>
      </c>
      <c r="G68" s="49">
        <v>0</v>
      </c>
      <c r="H68" s="49">
        <v>0</v>
      </c>
      <c r="I68" s="49">
        <v>0</v>
      </c>
      <c r="J68" s="54">
        <v>0</v>
      </c>
      <c r="K68" s="54">
        <v>0</v>
      </c>
      <c r="L68" s="69">
        <v>93</v>
      </c>
      <c r="N68" s="13" t="s">
        <v>9</v>
      </c>
      <c r="O68" s="79">
        <f t="shared" si="25"/>
        <v>0.989247311827957</v>
      </c>
      <c r="P68" s="79">
        <f t="shared" si="16"/>
        <v>0</v>
      </c>
      <c r="Q68" s="79">
        <f t="shared" si="17"/>
        <v>1.0752688172043012E-2</v>
      </c>
      <c r="R68" s="79">
        <f t="shared" si="18"/>
        <v>0</v>
      </c>
      <c r="S68" s="79">
        <f t="shared" si="19"/>
        <v>0</v>
      </c>
      <c r="T68" s="79">
        <f t="shared" si="20"/>
        <v>0</v>
      </c>
      <c r="U68" s="79">
        <f t="shared" si="21"/>
        <v>0</v>
      </c>
      <c r="V68" s="79">
        <f t="shared" si="22"/>
        <v>0</v>
      </c>
      <c r="W68" s="79">
        <f t="shared" si="23"/>
        <v>0</v>
      </c>
      <c r="X68" s="79">
        <f t="shared" si="24"/>
        <v>0</v>
      </c>
      <c r="Y68" s="119">
        <f t="shared" si="26"/>
        <v>1</v>
      </c>
    </row>
    <row r="69" spans="1:40" x14ac:dyDescent="0.25">
      <c r="A69" s="13" t="s">
        <v>10</v>
      </c>
      <c r="B69" s="49">
        <v>84</v>
      </c>
      <c r="C69" s="49">
        <v>6</v>
      </c>
      <c r="D69" s="49">
        <v>0</v>
      </c>
      <c r="E69" s="49">
        <v>0</v>
      </c>
      <c r="F69" s="49">
        <v>0</v>
      </c>
      <c r="G69" s="49">
        <v>0</v>
      </c>
      <c r="H69" s="49">
        <v>0</v>
      </c>
      <c r="I69" s="49">
        <v>5</v>
      </c>
      <c r="J69" s="54">
        <v>0</v>
      </c>
      <c r="K69" s="54">
        <v>1</v>
      </c>
      <c r="L69" s="69">
        <v>96</v>
      </c>
      <c r="N69" s="13" t="s">
        <v>10</v>
      </c>
      <c r="O69" s="79">
        <f t="shared" si="25"/>
        <v>0.875</v>
      </c>
      <c r="P69" s="79">
        <f t="shared" si="16"/>
        <v>6.25E-2</v>
      </c>
      <c r="Q69" s="79">
        <f t="shared" si="17"/>
        <v>0</v>
      </c>
      <c r="R69" s="79">
        <f t="shared" si="18"/>
        <v>0</v>
      </c>
      <c r="S69" s="79">
        <f t="shared" si="19"/>
        <v>0</v>
      </c>
      <c r="T69" s="79">
        <f t="shared" si="20"/>
        <v>0</v>
      </c>
      <c r="U69" s="79">
        <f t="shared" si="21"/>
        <v>0</v>
      </c>
      <c r="V69" s="79">
        <f t="shared" si="22"/>
        <v>5.2083333333333336E-2</v>
      </c>
      <c r="W69" s="79">
        <f t="shared" si="23"/>
        <v>0</v>
      </c>
      <c r="X69" s="79">
        <f t="shared" si="24"/>
        <v>1.0416666666666666E-2</v>
      </c>
      <c r="Y69" s="119">
        <f t="shared" si="26"/>
        <v>1</v>
      </c>
    </row>
    <row r="70" spans="1:40" x14ac:dyDescent="0.25">
      <c r="A70" s="13" t="s">
        <v>11</v>
      </c>
      <c r="B70" s="49">
        <v>216</v>
      </c>
      <c r="C70" s="49">
        <v>0</v>
      </c>
      <c r="D70" s="49">
        <v>7</v>
      </c>
      <c r="E70" s="49">
        <v>0</v>
      </c>
      <c r="F70" s="49">
        <v>0</v>
      </c>
      <c r="G70" s="49">
        <v>0</v>
      </c>
      <c r="H70" s="49">
        <v>5</v>
      </c>
      <c r="I70" s="49">
        <v>0</v>
      </c>
      <c r="J70" s="54">
        <v>0</v>
      </c>
      <c r="K70" s="54">
        <v>0</v>
      </c>
      <c r="L70" s="69">
        <v>228</v>
      </c>
      <c r="N70" s="13" t="s">
        <v>11</v>
      </c>
      <c r="O70" s="79">
        <f t="shared" si="25"/>
        <v>0.94736842105263153</v>
      </c>
      <c r="P70" s="79">
        <f t="shared" si="16"/>
        <v>0</v>
      </c>
      <c r="Q70" s="79">
        <f t="shared" si="17"/>
        <v>3.0701754385964911E-2</v>
      </c>
      <c r="R70" s="79">
        <f t="shared" si="18"/>
        <v>0</v>
      </c>
      <c r="S70" s="79">
        <f t="shared" si="19"/>
        <v>0</v>
      </c>
      <c r="T70" s="79">
        <f t="shared" si="20"/>
        <v>0</v>
      </c>
      <c r="U70" s="79">
        <f t="shared" si="21"/>
        <v>2.1929824561403508E-2</v>
      </c>
      <c r="V70" s="79">
        <f t="shared" si="22"/>
        <v>0</v>
      </c>
      <c r="W70" s="79">
        <f t="shared" si="23"/>
        <v>0</v>
      </c>
      <c r="X70" s="79">
        <f t="shared" si="24"/>
        <v>0</v>
      </c>
      <c r="Y70" s="119">
        <f t="shared" si="26"/>
        <v>0.99999999999999989</v>
      </c>
    </row>
    <row r="71" spans="1:40" x14ac:dyDescent="0.25">
      <c r="A71" s="13" t="s">
        <v>12</v>
      </c>
      <c r="B71" s="49">
        <v>78</v>
      </c>
      <c r="C71" s="49">
        <v>0</v>
      </c>
      <c r="D71" s="49">
        <v>0</v>
      </c>
      <c r="E71" s="49">
        <v>0</v>
      </c>
      <c r="F71" s="49">
        <v>0</v>
      </c>
      <c r="G71" s="49">
        <v>0</v>
      </c>
      <c r="H71" s="49">
        <v>0</v>
      </c>
      <c r="I71" s="49">
        <v>0</v>
      </c>
      <c r="J71" s="54">
        <v>0</v>
      </c>
      <c r="K71" s="54">
        <v>0</v>
      </c>
      <c r="L71" s="69">
        <v>78</v>
      </c>
      <c r="N71" s="13" t="s">
        <v>12</v>
      </c>
      <c r="O71" s="79">
        <f t="shared" si="25"/>
        <v>1</v>
      </c>
      <c r="P71" s="79">
        <f t="shared" si="16"/>
        <v>0</v>
      </c>
      <c r="Q71" s="79">
        <f t="shared" si="17"/>
        <v>0</v>
      </c>
      <c r="R71" s="79">
        <f t="shared" si="18"/>
        <v>0</v>
      </c>
      <c r="S71" s="79">
        <f t="shared" si="19"/>
        <v>0</v>
      </c>
      <c r="T71" s="79">
        <f t="shared" si="20"/>
        <v>0</v>
      </c>
      <c r="U71" s="79">
        <f t="shared" si="21"/>
        <v>0</v>
      </c>
      <c r="V71" s="79">
        <f t="shared" si="22"/>
        <v>0</v>
      </c>
      <c r="W71" s="79">
        <f t="shared" si="23"/>
        <v>0</v>
      </c>
      <c r="X71" s="79">
        <f t="shared" si="24"/>
        <v>0</v>
      </c>
      <c r="Y71" s="119">
        <f t="shared" si="26"/>
        <v>1</v>
      </c>
    </row>
    <row r="72" spans="1:40" x14ac:dyDescent="0.25">
      <c r="A72" s="13" t="s">
        <v>21</v>
      </c>
      <c r="B72" s="49">
        <v>79</v>
      </c>
      <c r="C72" s="49">
        <v>0</v>
      </c>
      <c r="D72" s="49">
        <v>0</v>
      </c>
      <c r="E72" s="49">
        <v>0</v>
      </c>
      <c r="F72" s="49">
        <v>0</v>
      </c>
      <c r="G72" s="49">
        <v>0</v>
      </c>
      <c r="H72" s="49">
        <v>0</v>
      </c>
      <c r="I72" s="49">
        <v>0</v>
      </c>
      <c r="J72" s="54">
        <v>0</v>
      </c>
      <c r="K72" s="54">
        <v>0</v>
      </c>
      <c r="L72" s="69">
        <v>79</v>
      </c>
      <c r="N72" s="13" t="s">
        <v>21</v>
      </c>
      <c r="O72" s="79">
        <f t="shared" si="25"/>
        <v>1</v>
      </c>
      <c r="P72" s="79">
        <f t="shared" si="16"/>
        <v>0</v>
      </c>
      <c r="Q72" s="79">
        <f t="shared" si="17"/>
        <v>0</v>
      </c>
      <c r="R72" s="79">
        <f t="shared" si="18"/>
        <v>0</v>
      </c>
      <c r="S72" s="79">
        <f t="shared" si="19"/>
        <v>0</v>
      </c>
      <c r="T72" s="79">
        <f t="shared" si="20"/>
        <v>0</v>
      </c>
      <c r="U72" s="79">
        <f t="shared" si="21"/>
        <v>0</v>
      </c>
      <c r="V72" s="79">
        <f t="shared" si="22"/>
        <v>0</v>
      </c>
      <c r="W72" s="79">
        <f t="shared" si="23"/>
        <v>0</v>
      </c>
      <c r="X72" s="79">
        <f t="shared" si="24"/>
        <v>0</v>
      </c>
      <c r="Y72" s="119">
        <f t="shared" si="26"/>
        <v>1</v>
      </c>
    </row>
    <row r="73" spans="1:40" x14ac:dyDescent="0.25">
      <c r="A73" s="13" t="s">
        <v>13</v>
      </c>
      <c r="B73" s="49">
        <v>243</v>
      </c>
      <c r="C73" s="49">
        <v>0</v>
      </c>
      <c r="D73" s="49">
        <v>0</v>
      </c>
      <c r="E73" s="49">
        <v>0</v>
      </c>
      <c r="F73" s="49">
        <v>0</v>
      </c>
      <c r="G73" s="49">
        <v>35</v>
      </c>
      <c r="H73" s="49">
        <v>0</v>
      </c>
      <c r="I73" s="49">
        <v>0</v>
      </c>
      <c r="J73" s="54">
        <v>0</v>
      </c>
      <c r="K73" s="54">
        <v>5</v>
      </c>
      <c r="L73" s="69">
        <v>283</v>
      </c>
      <c r="N73" s="13" t="s">
        <v>13</v>
      </c>
      <c r="O73" s="79">
        <f t="shared" si="25"/>
        <v>0.85865724381625441</v>
      </c>
      <c r="P73" s="79">
        <f t="shared" si="16"/>
        <v>0</v>
      </c>
      <c r="Q73" s="79">
        <f t="shared" si="17"/>
        <v>0</v>
      </c>
      <c r="R73" s="79">
        <f t="shared" si="18"/>
        <v>0</v>
      </c>
      <c r="S73" s="79">
        <f t="shared" si="19"/>
        <v>0</v>
      </c>
      <c r="T73" s="79">
        <f t="shared" si="20"/>
        <v>0.12367491166077739</v>
      </c>
      <c r="U73" s="79">
        <f t="shared" si="21"/>
        <v>0</v>
      </c>
      <c r="V73" s="79">
        <f t="shared" si="22"/>
        <v>0</v>
      </c>
      <c r="W73" s="79">
        <f t="shared" si="23"/>
        <v>0</v>
      </c>
      <c r="X73" s="79">
        <f t="shared" si="24"/>
        <v>1.7667844522968199E-2</v>
      </c>
      <c r="Y73" s="119">
        <f t="shared" si="26"/>
        <v>1</v>
      </c>
    </row>
    <row r="74" spans="1:40" x14ac:dyDescent="0.25">
      <c r="A74" s="13" t="s">
        <v>14</v>
      </c>
      <c r="B74" s="49">
        <v>28</v>
      </c>
      <c r="C74" s="49">
        <v>2</v>
      </c>
      <c r="D74" s="49">
        <v>0</v>
      </c>
      <c r="E74" s="49">
        <v>0</v>
      </c>
      <c r="F74" s="49">
        <v>0</v>
      </c>
      <c r="G74" s="49">
        <v>0</v>
      </c>
      <c r="H74" s="49">
        <v>0</v>
      </c>
      <c r="I74" s="49">
        <v>0</v>
      </c>
      <c r="J74" s="54">
        <v>0</v>
      </c>
      <c r="K74" s="54">
        <v>0</v>
      </c>
      <c r="L74" s="69">
        <v>30</v>
      </c>
      <c r="N74" s="13" t="s">
        <v>14</v>
      </c>
      <c r="O74" s="79">
        <f t="shared" si="25"/>
        <v>0.93333333333333335</v>
      </c>
      <c r="P74" s="79">
        <f t="shared" si="16"/>
        <v>6.6666666666666666E-2</v>
      </c>
      <c r="Q74" s="79">
        <f t="shared" si="17"/>
        <v>0</v>
      </c>
      <c r="R74" s="79">
        <f t="shared" si="18"/>
        <v>0</v>
      </c>
      <c r="S74" s="79">
        <f t="shared" si="19"/>
        <v>0</v>
      </c>
      <c r="T74" s="79">
        <f t="shared" si="20"/>
        <v>0</v>
      </c>
      <c r="U74" s="79">
        <f t="shared" si="21"/>
        <v>0</v>
      </c>
      <c r="V74" s="79">
        <f t="shared" si="22"/>
        <v>0</v>
      </c>
      <c r="W74" s="79">
        <f t="shared" si="23"/>
        <v>0</v>
      </c>
      <c r="X74" s="79">
        <f t="shared" si="24"/>
        <v>0</v>
      </c>
      <c r="Y74" s="119">
        <f t="shared" si="26"/>
        <v>1</v>
      </c>
    </row>
    <row r="75" spans="1:40" x14ac:dyDescent="0.25">
      <c r="A75" s="13" t="s">
        <v>15</v>
      </c>
      <c r="B75" s="49">
        <v>66</v>
      </c>
      <c r="C75" s="49">
        <v>0</v>
      </c>
      <c r="D75" s="49">
        <v>0</v>
      </c>
      <c r="E75" s="49">
        <v>0</v>
      </c>
      <c r="F75" s="49">
        <v>0</v>
      </c>
      <c r="G75" s="49">
        <v>0</v>
      </c>
      <c r="H75" s="49">
        <v>0</v>
      </c>
      <c r="I75" s="49">
        <v>0</v>
      </c>
      <c r="J75" s="54">
        <v>0</v>
      </c>
      <c r="K75" s="54">
        <v>0</v>
      </c>
      <c r="L75" s="69">
        <v>66</v>
      </c>
      <c r="N75" s="13" t="s">
        <v>15</v>
      </c>
      <c r="O75" s="79">
        <f t="shared" si="25"/>
        <v>1</v>
      </c>
      <c r="P75" s="79">
        <f t="shared" si="16"/>
        <v>0</v>
      </c>
      <c r="Q75" s="79">
        <f t="shared" si="17"/>
        <v>0</v>
      </c>
      <c r="R75" s="79">
        <f t="shared" si="18"/>
        <v>0</v>
      </c>
      <c r="S75" s="79">
        <f t="shared" si="19"/>
        <v>0</v>
      </c>
      <c r="T75" s="79">
        <f t="shared" si="20"/>
        <v>0</v>
      </c>
      <c r="U75" s="79">
        <f t="shared" si="21"/>
        <v>0</v>
      </c>
      <c r="V75" s="79">
        <f t="shared" si="22"/>
        <v>0</v>
      </c>
      <c r="W75" s="79">
        <f t="shared" si="23"/>
        <v>0</v>
      </c>
      <c r="X75" s="79">
        <f t="shared" si="24"/>
        <v>0</v>
      </c>
      <c r="Y75" s="119">
        <f t="shared" si="26"/>
        <v>1</v>
      </c>
    </row>
    <row r="76" spans="1:40" x14ac:dyDescent="0.25">
      <c r="A76" s="13" t="s">
        <v>16</v>
      </c>
      <c r="B76" s="49">
        <v>173</v>
      </c>
      <c r="C76" s="49">
        <v>0</v>
      </c>
      <c r="D76" s="49">
        <v>0</v>
      </c>
      <c r="E76" s="49">
        <v>0</v>
      </c>
      <c r="F76" s="49">
        <v>0</v>
      </c>
      <c r="G76" s="49">
        <v>0</v>
      </c>
      <c r="H76" s="49">
        <v>0</v>
      </c>
      <c r="I76" s="49">
        <v>0</v>
      </c>
      <c r="J76" s="54">
        <v>0</v>
      </c>
      <c r="K76" s="54">
        <v>0</v>
      </c>
      <c r="L76" s="69">
        <v>173</v>
      </c>
      <c r="N76" s="13" t="s">
        <v>16</v>
      </c>
      <c r="O76" s="79">
        <f t="shared" si="25"/>
        <v>1</v>
      </c>
      <c r="P76" s="79">
        <f t="shared" si="16"/>
        <v>0</v>
      </c>
      <c r="Q76" s="79">
        <f t="shared" si="17"/>
        <v>0</v>
      </c>
      <c r="R76" s="79">
        <f t="shared" si="18"/>
        <v>0</v>
      </c>
      <c r="S76" s="79">
        <f t="shared" si="19"/>
        <v>0</v>
      </c>
      <c r="T76" s="79">
        <f t="shared" si="20"/>
        <v>0</v>
      </c>
      <c r="U76" s="79">
        <f t="shared" si="21"/>
        <v>0</v>
      </c>
      <c r="V76" s="79">
        <f t="shared" si="22"/>
        <v>0</v>
      </c>
      <c r="W76" s="79">
        <f t="shared" si="23"/>
        <v>0</v>
      </c>
      <c r="X76" s="79">
        <f t="shared" si="24"/>
        <v>0</v>
      </c>
      <c r="Y76" s="119">
        <f t="shared" si="26"/>
        <v>1</v>
      </c>
    </row>
    <row r="77" spans="1:40" x14ac:dyDescent="0.25">
      <c r="A77" s="13" t="s">
        <v>17</v>
      </c>
      <c r="B77" s="49">
        <v>82</v>
      </c>
      <c r="C77" s="49">
        <v>0</v>
      </c>
      <c r="D77" s="49">
        <v>0</v>
      </c>
      <c r="E77" s="49">
        <v>0</v>
      </c>
      <c r="F77" s="49">
        <v>0</v>
      </c>
      <c r="G77" s="49">
        <v>0</v>
      </c>
      <c r="H77" s="49">
        <v>0</v>
      </c>
      <c r="I77" s="49">
        <v>0</v>
      </c>
      <c r="J77" s="54">
        <v>0</v>
      </c>
      <c r="K77" s="54">
        <v>0</v>
      </c>
      <c r="L77" s="69">
        <v>82</v>
      </c>
      <c r="N77" s="13" t="s">
        <v>17</v>
      </c>
      <c r="O77" s="79">
        <f t="shared" si="25"/>
        <v>1</v>
      </c>
      <c r="P77" s="79">
        <f t="shared" si="16"/>
        <v>0</v>
      </c>
      <c r="Q77" s="79">
        <f t="shared" si="17"/>
        <v>0</v>
      </c>
      <c r="R77" s="79">
        <f t="shared" si="18"/>
        <v>0</v>
      </c>
      <c r="S77" s="79">
        <f t="shared" si="19"/>
        <v>0</v>
      </c>
      <c r="T77" s="79">
        <f t="shared" si="20"/>
        <v>0</v>
      </c>
      <c r="U77" s="79">
        <f t="shared" si="21"/>
        <v>0</v>
      </c>
      <c r="V77" s="79">
        <f t="shared" si="22"/>
        <v>0</v>
      </c>
      <c r="W77" s="79">
        <f t="shared" si="23"/>
        <v>0</v>
      </c>
      <c r="X77" s="79">
        <f t="shared" si="24"/>
        <v>0</v>
      </c>
      <c r="Y77" s="119">
        <f t="shared" si="26"/>
        <v>1</v>
      </c>
    </row>
    <row r="78" spans="1:40" x14ac:dyDescent="0.25">
      <c r="A78" s="13" t="s">
        <v>18</v>
      </c>
      <c r="B78" s="49">
        <v>17</v>
      </c>
      <c r="C78" s="49">
        <v>0</v>
      </c>
      <c r="D78" s="49">
        <v>0</v>
      </c>
      <c r="E78" s="49">
        <v>0</v>
      </c>
      <c r="F78" s="49">
        <v>0</v>
      </c>
      <c r="G78" s="49">
        <v>0</v>
      </c>
      <c r="H78" s="49">
        <v>0</v>
      </c>
      <c r="I78" s="49">
        <v>0</v>
      </c>
      <c r="J78" s="54">
        <v>0</v>
      </c>
      <c r="K78" s="54">
        <v>0</v>
      </c>
      <c r="L78" s="69">
        <v>17</v>
      </c>
      <c r="N78" s="13" t="s">
        <v>18</v>
      </c>
      <c r="O78" s="79">
        <f t="shared" si="25"/>
        <v>1</v>
      </c>
      <c r="P78" s="79">
        <f t="shared" si="16"/>
        <v>0</v>
      </c>
      <c r="Q78" s="79">
        <f t="shared" si="17"/>
        <v>0</v>
      </c>
      <c r="R78" s="79">
        <f t="shared" si="18"/>
        <v>0</v>
      </c>
      <c r="S78" s="79">
        <f t="shared" si="19"/>
        <v>0</v>
      </c>
      <c r="T78" s="79">
        <f t="shared" si="20"/>
        <v>0</v>
      </c>
      <c r="U78" s="79">
        <f t="shared" si="21"/>
        <v>0</v>
      </c>
      <c r="V78" s="79">
        <f t="shared" si="22"/>
        <v>0</v>
      </c>
      <c r="W78" s="79">
        <f t="shared" si="23"/>
        <v>0</v>
      </c>
      <c r="X78" s="79">
        <f t="shared" si="24"/>
        <v>0</v>
      </c>
      <c r="Y78" s="119">
        <f t="shared" si="26"/>
        <v>1</v>
      </c>
    </row>
    <row r="79" spans="1:40" x14ac:dyDescent="0.25">
      <c r="A79" s="13" t="s">
        <v>19</v>
      </c>
      <c r="B79" s="49">
        <v>13</v>
      </c>
      <c r="C79" s="49">
        <v>0</v>
      </c>
      <c r="D79" s="49">
        <v>0</v>
      </c>
      <c r="E79" s="49">
        <v>0</v>
      </c>
      <c r="F79" s="49">
        <v>0</v>
      </c>
      <c r="G79" s="49">
        <v>0</v>
      </c>
      <c r="H79" s="49">
        <v>0</v>
      </c>
      <c r="I79" s="49">
        <v>0</v>
      </c>
      <c r="J79" s="54">
        <v>0</v>
      </c>
      <c r="K79" s="54">
        <v>0</v>
      </c>
      <c r="L79" s="69">
        <v>13</v>
      </c>
      <c r="N79" s="13" t="s">
        <v>19</v>
      </c>
      <c r="O79" s="79">
        <f t="shared" si="25"/>
        <v>1</v>
      </c>
      <c r="P79" s="79">
        <f t="shared" si="16"/>
        <v>0</v>
      </c>
      <c r="Q79" s="79">
        <f t="shared" si="17"/>
        <v>0</v>
      </c>
      <c r="R79" s="79">
        <f t="shared" si="18"/>
        <v>0</v>
      </c>
      <c r="S79" s="79">
        <f t="shared" si="19"/>
        <v>0</v>
      </c>
      <c r="T79" s="79">
        <f t="shared" si="20"/>
        <v>0</v>
      </c>
      <c r="U79" s="79">
        <f t="shared" si="21"/>
        <v>0</v>
      </c>
      <c r="V79" s="79">
        <f t="shared" si="22"/>
        <v>0</v>
      </c>
      <c r="W79" s="79">
        <f t="shared" si="23"/>
        <v>0</v>
      </c>
      <c r="X79" s="79">
        <f t="shared" si="24"/>
        <v>0</v>
      </c>
      <c r="Y79" s="119">
        <f t="shared" si="26"/>
        <v>1</v>
      </c>
    </row>
    <row r="80" spans="1:40" ht="15.75" thickBot="1" x14ac:dyDescent="0.3">
      <c r="A80" s="66" t="s">
        <v>51</v>
      </c>
      <c r="B80" s="86">
        <f>SUM(B59:B79)</f>
        <v>2708</v>
      </c>
      <c r="C80" s="86">
        <f t="shared" ref="C80:L80" si="27">SUM(C59:C79)</f>
        <v>18</v>
      </c>
      <c r="D80" s="86">
        <f t="shared" si="27"/>
        <v>52</v>
      </c>
      <c r="E80" s="86">
        <f t="shared" si="27"/>
        <v>0</v>
      </c>
      <c r="F80" s="86">
        <f t="shared" si="27"/>
        <v>17</v>
      </c>
      <c r="G80" s="86">
        <f t="shared" si="27"/>
        <v>62</v>
      </c>
      <c r="H80" s="86">
        <f t="shared" si="27"/>
        <v>15</v>
      </c>
      <c r="I80" s="86">
        <f t="shared" si="27"/>
        <v>7</v>
      </c>
      <c r="J80" s="86">
        <f t="shared" si="27"/>
        <v>0</v>
      </c>
      <c r="K80" s="86">
        <f t="shared" si="27"/>
        <v>38</v>
      </c>
      <c r="L80" s="86">
        <f t="shared" si="27"/>
        <v>2917</v>
      </c>
      <c r="N80" s="66" t="s">
        <v>122</v>
      </c>
      <c r="O80" s="81">
        <f t="shared" si="25"/>
        <v>0.9283510455947892</v>
      </c>
      <c r="P80" s="81">
        <f t="shared" si="16"/>
        <v>6.1707233459033254E-3</v>
      </c>
      <c r="Q80" s="81">
        <f t="shared" si="17"/>
        <v>1.7826534110387385E-2</v>
      </c>
      <c r="R80" s="81">
        <f t="shared" si="18"/>
        <v>0</v>
      </c>
      <c r="S80" s="81">
        <f t="shared" si="19"/>
        <v>5.8279053822420292E-3</v>
      </c>
      <c r="T80" s="81">
        <f t="shared" si="20"/>
        <v>2.1254713747000342E-2</v>
      </c>
      <c r="U80" s="81">
        <f t="shared" si="21"/>
        <v>5.1422694549194377E-3</v>
      </c>
      <c r="V80" s="81">
        <f t="shared" si="22"/>
        <v>2.3997257456290708E-3</v>
      </c>
      <c r="W80" s="81">
        <f t="shared" si="23"/>
        <v>0</v>
      </c>
      <c r="X80" s="81">
        <f t="shared" si="24"/>
        <v>1.3027082619129242E-2</v>
      </c>
      <c r="Y80" s="120">
        <f t="shared" si="26"/>
        <v>1</v>
      </c>
      <c r="AN80">
        <v>100</v>
      </c>
    </row>
    <row r="81" spans="1:51" x14ac:dyDescent="0.25">
      <c r="O81" s="9"/>
    </row>
    <row r="82" spans="1:51" ht="15.75" thickBot="1" x14ac:dyDescent="0.3">
      <c r="O82" s="9"/>
    </row>
    <row r="83" spans="1:51" x14ac:dyDescent="0.25">
      <c r="A83" s="302" t="s">
        <v>95</v>
      </c>
      <c r="B83" s="303"/>
      <c r="C83" s="303"/>
      <c r="D83" s="303"/>
      <c r="E83" s="303"/>
      <c r="F83" s="303"/>
      <c r="G83" s="303"/>
      <c r="H83" s="303"/>
      <c r="I83" s="303"/>
      <c r="J83" s="303"/>
      <c r="K83" s="303"/>
      <c r="L83" s="304"/>
      <c r="N83" s="305" t="s">
        <v>93</v>
      </c>
      <c r="O83" s="306"/>
      <c r="P83" s="306"/>
      <c r="Q83" s="306"/>
      <c r="R83" s="306"/>
      <c r="S83" s="306"/>
      <c r="T83" s="306"/>
      <c r="U83" s="306"/>
      <c r="V83" s="306"/>
      <c r="W83" s="306"/>
      <c r="X83" s="306"/>
      <c r="Y83" s="307"/>
      <c r="AN83" s="305" t="s">
        <v>93</v>
      </c>
      <c r="AO83" s="306"/>
      <c r="AP83" s="306"/>
      <c r="AQ83" s="306"/>
      <c r="AR83" s="306"/>
      <c r="AS83" s="306"/>
      <c r="AT83" s="306"/>
      <c r="AU83" s="306"/>
      <c r="AV83" s="306"/>
      <c r="AW83" s="306"/>
      <c r="AX83" s="306"/>
      <c r="AY83" s="307"/>
    </row>
    <row r="84" spans="1:51" x14ac:dyDescent="0.25">
      <c r="A84" s="13"/>
      <c r="B84" s="63" t="s">
        <v>85</v>
      </c>
      <c r="C84" s="63" t="s">
        <v>86</v>
      </c>
      <c r="D84" s="63" t="s">
        <v>87</v>
      </c>
      <c r="E84" s="63" t="s">
        <v>88</v>
      </c>
      <c r="F84" s="63" t="s">
        <v>42</v>
      </c>
      <c r="G84" s="63" t="s">
        <v>89</v>
      </c>
      <c r="H84" s="63" t="s">
        <v>94</v>
      </c>
      <c r="I84" s="63" t="s">
        <v>90</v>
      </c>
      <c r="J84" s="63" t="s">
        <v>91</v>
      </c>
      <c r="K84" s="63" t="s">
        <v>92</v>
      </c>
      <c r="L84" s="68" t="s">
        <v>0</v>
      </c>
      <c r="N84" s="13"/>
      <c r="O84" s="63" t="s">
        <v>85</v>
      </c>
      <c r="P84" s="63" t="s">
        <v>86</v>
      </c>
      <c r="Q84" s="63" t="s">
        <v>87</v>
      </c>
      <c r="R84" s="63" t="s">
        <v>88</v>
      </c>
      <c r="S84" s="63" t="s">
        <v>42</v>
      </c>
      <c r="T84" s="63" t="s">
        <v>89</v>
      </c>
      <c r="U84" s="63" t="s">
        <v>94</v>
      </c>
      <c r="V84" s="63" t="s">
        <v>90</v>
      </c>
      <c r="W84" s="63" t="s">
        <v>91</v>
      </c>
      <c r="X84" s="63" t="s">
        <v>92</v>
      </c>
      <c r="Y84" s="68" t="s">
        <v>0</v>
      </c>
      <c r="AN84" s="13"/>
      <c r="AO84" s="63" t="s">
        <v>85</v>
      </c>
      <c r="AP84" s="63" t="s">
        <v>86</v>
      </c>
      <c r="AQ84" s="63" t="s">
        <v>87</v>
      </c>
      <c r="AR84" s="63" t="s">
        <v>88</v>
      </c>
      <c r="AS84" s="63" t="s">
        <v>42</v>
      </c>
      <c r="AT84" s="63" t="s">
        <v>89</v>
      </c>
      <c r="AU84" s="63" t="s">
        <v>94</v>
      </c>
      <c r="AV84" s="63" t="s">
        <v>90</v>
      </c>
      <c r="AW84" s="63" t="s">
        <v>91</v>
      </c>
      <c r="AX84" s="63" t="s">
        <v>92</v>
      </c>
      <c r="AY84" s="68" t="s">
        <v>0</v>
      </c>
    </row>
    <row r="85" spans="1:51" x14ac:dyDescent="0.25">
      <c r="A85" s="13" t="s">
        <v>1</v>
      </c>
      <c r="B85" s="54">
        <v>201</v>
      </c>
      <c r="C85" s="54">
        <v>6</v>
      </c>
      <c r="D85" s="54">
        <v>4</v>
      </c>
      <c r="E85" s="54">
        <v>0</v>
      </c>
      <c r="F85" s="54">
        <v>26</v>
      </c>
      <c r="G85" s="54">
        <v>0</v>
      </c>
      <c r="H85" s="54">
        <v>0</v>
      </c>
      <c r="I85" s="54">
        <v>68</v>
      </c>
      <c r="J85" s="54">
        <v>0</v>
      </c>
      <c r="K85" s="54">
        <v>0</v>
      </c>
      <c r="L85" s="69">
        <v>305</v>
      </c>
      <c r="N85" s="13" t="s">
        <v>1</v>
      </c>
      <c r="O85" s="79">
        <f>B85/$L85</f>
        <v>0.65901639344262297</v>
      </c>
      <c r="P85" s="79">
        <f t="shared" ref="P85:P106" si="28">C85/$L85</f>
        <v>1.9672131147540985E-2</v>
      </c>
      <c r="Q85" s="79">
        <f t="shared" ref="Q85:Q106" si="29">D85/$L85</f>
        <v>1.3114754098360656E-2</v>
      </c>
      <c r="R85" s="79">
        <f t="shared" ref="R85:R106" si="30">E85/$L85</f>
        <v>0</v>
      </c>
      <c r="S85" s="79">
        <f t="shared" ref="S85:S106" si="31">F85/$L85</f>
        <v>8.5245901639344257E-2</v>
      </c>
      <c r="T85" s="79">
        <f t="shared" ref="T85:T106" si="32">G85/$L85</f>
        <v>0</v>
      </c>
      <c r="U85" s="79">
        <f t="shared" ref="U85:U106" si="33">H85/$L85</f>
        <v>0</v>
      </c>
      <c r="V85" s="79">
        <f t="shared" ref="V85:V106" si="34">I85/$L85</f>
        <v>0.22295081967213115</v>
      </c>
      <c r="W85" s="79">
        <f t="shared" ref="W85:W106" si="35">J85/$L85</f>
        <v>0</v>
      </c>
      <c r="X85" s="79">
        <f t="shared" ref="X85:X106" si="36">K85/$L85</f>
        <v>0</v>
      </c>
      <c r="Y85" s="119">
        <f>SUM(O85:X85)</f>
        <v>0.99999999999999989</v>
      </c>
      <c r="AN85" s="13" t="s">
        <v>10</v>
      </c>
      <c r="AO85" s="136">
        <v>26.34730538922156</v>
      </c>
      <c r="AP85" s="136">
        <v>5.9880239520958085</v>
      </c>
      <c r="AQ85" s="136">
        <v>0</v>
      </c>
      <c r="AR85" s="136">
        <v>3.992015968063872</v>
      </c>
      <c r="AS85" s="136">
        <v>63.672654690618756</v>
      </c>
      <c r="AT85" s="136">
        <v>0</v>
      </c>
      <c r="AU85" s="136">
        <v>0</v>
      </c>
      <c r="AV85" s="136">
        <v>0</v>
      </c>
      <c r="AW85" s="136">
        <v>0</v>
      </c>
      <c r="AX85" s="136">
        <v>0</v>
      </c>
      <c r="AY85" s="107">
        <v>100</v>
      </c>
    </row>
    <row r="86" spans="1:51" x14ac:dyDescent="0.25">
      <c r="A86" s="13" t="s">
        <v>2</v>
      </c>
      <c r="B86" s="49">
        <v>533</v>
      </c>
      <c r="C86" s="49">
        <v>8</v>
      </c>
      <c r="D86" s="49">
        <v>10</v>
      </c>
      <c r="E86" s="49">
        <v>0</v>
      </c>
      <c r="F86" s="49">
        <v>5</v>
      </c>
      <c r="G86" s="49">
        <v>0</v>
      </c>
      <c r="H86" s="49">
        <v>0</v>
      </c>
      <c r="I86" s="49">
        <v>0</v>
      </c>
      <c r="J86" s="49">
        <v>0</v>
      </c>
      <c r="K86" s="49">
        <v>24</v>
      </c>
      <c r="L86" s="67">
        <v>580</v>
      </c>
      <c r="N86" s="13" t="s">
        <v>2</v>
      </c>
      <c r="O86" s="79">
        <f t="shared" ref="O86:O106" si="37">B86/$L86</f>
        <v>0.91896551724137931</v>
      </c>
      <c r="P86" s="79">
        <f t="shared" si="28"/>
        <v>1.3793103448275862E-2</v>
      </c>
      <c r="Q86" s="79">
        <f t="shared" si="29"/>
        <v>1.7241379310344827E-2</v>
      </c>
      <c r="R86" s="79">
        <f t="shared" si="30"/>
        <v>0</v>
      </c>
      <c r="S86" s="79">
        <f t="shared" si="31"/>
        <v>8.6206896551724137E-3</v>
      </c>
      <c r="T86" s="79">
        <f t="shared" si="32"/>
        <v>0</v>
      </c>
      <c r="U86" s="79">
        <f t="shared" si="33"/>
        <v>0</v>
      </c>
      <c r="V86" s="79">
        <f t="shared" si="34"/>
        <v>0</v>
      </c>
      <c r="W86" s="79">
        <f t="shared" si="35"/>
        <v>0</v>
      </c>
      <c r="X86" s="79">
        <f t="shared" si="36"/>
        <v>4.1379310344827586E-2</v>
      </c>
      <c r="Y86" s="119">
        <f t="shared" ref="Y86:Y106" si="38">SUM(O86:X86)</f>
        <v>1</v>
      </c>
      <c r="AN86" s="13" t="s">
        <v>1</v>
      </c>
      <c r="AO86" s="136">
        <v>65.901639344262293</v>
      </c>
      <c r="AP86" s="136">
        <v>1.9672131147540985</v>
      </c>
      <c r="AQ86" s="136">
        <v>1.3114754098360655</v>
      </c>
      <c r="AR86" s="136">
        <v>0</v>
      </c>
      <c r="AS86" s="136">
        <v>8.524590163934425</v>
      </c>
      <c r="AT86" s="136">
        <v>0</v>
      </c>
      <c r="AU86" s="136">
        <v>0</v>
      </c>
      <c r="AV86" s="136">
        <v>22.295081967213115</v>
      </c>
      <c r="AW86" s="136">
        <v>0</v>
      </c>
      <c r="AX86" s="136">
        <v>0</v>
      </c>
      <c r="AY86" s="107">
        <v>99.999999999999986</v>
      </c>
    </row>
    <row r="87" spans="1:51" x14ac:dyDescent="0.25">
      <c r="A87" s="13" t="s">
        <v>20</v>
      </c>
      <c r="B87" s="49">
        <v>323</v>
      </c>
      <c r="C87" s="49">
        <v>25</v>
      </c>
      <c r="D87" s="49">
        <v>6</v>
      </c>
      <c r="E87" s="49">
        <v>0</v>
      </c>
      <c r="F87" s="49">
        <v>21</v>
      </c>
      <c r="G87" s="49">
        <v>17</v>
      </c>
      <c r="H87" s="49">
        <v>43</v>
      </c>
      <c r="I87" s="49">
        <v>0</v>
      </c>
      <c r="J87" s="49">
        <v>0</v>
      </c>
      <c r="K87" s="49">
        <v>0</v>
      </c>
      <c r="L87" s="67">
        <v>435</v>
      </c>
      <c r="N87" s="13" t="s">
        <v>20</v>
      </c>
      <c r="O87" s="79">
        <f t="shared" si="37"/>
        <v>0.74252873563218391</v>
      </c>
      <c r="P87" s="79">
        <f t="shared" si="28"/>
        <v>5.7471264367816091E-2</v>
      </c>
      <c r="Q87" s="79">
        <f t="shared" si="29"/>
        <v>1.3793103448275862E-2</v>
      </c>
      <c r="R87" s="79">
        <f t="shared" si="30"/>
        <v>0</v>
      </c>
      <c r="S87" s="79">
        <f t="shared" si="31"/>
        <v>4.8275862068965517E-2</v>
      </c>
      <c r="T87" s="79">
        <f t="shared" si="32"/>
        <v>3.9080459770114942E-2</v>
      </c>
      <c r="U87" s="79">
        <f t="shared" si="33"/>
        <v>9.8850574712643677E-2</v>
      </c>
      <c r="V87" s="79">
        <f t="shared" si="34"/>
        <v>0</v>
      </c>
      <c r="W87" s="79">
        <f t="shared" si="35"/>
        <v>0</v>
      </c>
      <c r="X87" s="79">
        <f t="shared" si="36"/>
        <v>0</v>
      </c>
      <c r="Y87" s="119">
        <f t="shared" si="38"/>
        <v>1</v>
      </c>
      <c r="AN87" s="13" t="s">
        <v>7</v>
      </c>
      <c r="AO87" s="136">
        <v>70.91412742382272</v>
      </c>
      <c r="AP87" s="136">
        <v>0</v>
      </c>
      <c r="AQ87" s="136">
        <v>9.6952908587257625</v>
      </c>
      <c r="AR87" s="136">
        <v>4.1551246537396125</v>
      </c>
      <c r="AS87" s="136">
        <v>13.850415512465375</v>
      </c>
      <c r="AT87" s="136">
        <v>1.3850415512465373</v>
      </c>
      <c r="AU87" s="136">
        <v>0</v>
      </c>
      <c r="AV87" s="136">
        <v>0</v>
      </c>
      <c r="AW87" s="136">
        <v>0</v>
      </c>
      <c r="AX87" s="136">
        <v>0</v>
      </c>
      <c r="AY87" s="107">
        <v>100</v>
      </c>
    </row>
    <row r="88" spans="1:51" x14ac:dyDescent="0.25">
      <c r="A88" s="13" t="s">
        <v>3</v>
      </c>
      <c r="B88" s="49">
        <v>369</v>
      </c>
      <c r="C88" s="49">
        <v>18</v>
      </c>
      <c r="D88" s="49">
        <v>4</v>
      </c>
      <c r="E88" s="49">
        <v>12</v>
      </c>
      <c r="F88" s="49">
        <v>7</v>
      </c>
      <c r="G88" s="49">
        <v>50</v>
      </c>
      <c r="H88" s="49">
        <v>13</v>
      </c>
      <c r="I88" s="49">
        <v>8</v>
      </c>
      <c r="J88" s="49">
        <v>0</v>
      </c>
      <c r="K88" s="49">
        <v>0</v>
      </c>
      <c r="L88" s="67">
        <v>481</v>
      </c>
      <c r="N88" s="13" t="s">
        <v>3</v>
      </c>
      <c r="O88" s="79">
        <f t="shared" si="37"/>
        <v>0.76715176715176714</v>
      </c>
      <c r="P88" s="79">
        <f t="shared" si="28"/>
        <v>3.7422037422037424E-2</v>
      </c>
      <c r="Q88" s="79">
        <f t="shared" si="29"/>
        <v>8.3160083160083165E-3</v>
      </c>
      <c r="R88" s="79">
        <f t="shared" si="30"/>
        <v>2.4948024948024949E-2</v>
      </c>
      <c r="S88" s="79">
        <f t="shared" si="31"/>
        <v>1.4553014553014554E-2</v>
      </c>
      <c r="T88" s="79">
        <f t="shared" si="32"/>
        <v>0.10395010395010396</v>
      </c>
      <c r="U88" s="79">
        <f t="shared" si="33"/>
        <v>2.7027027027027029E-2</v>
      </c>
      <c r="V88" s="79">
        <f t="shared" si="34"/>
        <v>1.6632016632016633E-2</v>
      </c>
      <c r="W88" s="79">
        <f t="shared" si="35"/>
        <v>0</v>
      </c>
      <c r="X88" s="79">
        <f t="shared" si="36"/>
        <v>0</v>
      </c>
      <c r="Y88" s="119">
        <f t="shared" si="38"/>
        <v>1</v>
      </c>
      <c r="AN88" s="13" t="s">
        <v>20</v>
      </c>
      <c r="AO88" s="136">
        <v>74.252873563218387</v>
      </c>
      <c r="AP88" s="136">
        <v>5.7471264367816088</v>
      </c>
      <c r="AQ88" s="136">
        <v>1.3793103448275863</v>
      </c>
      <c r="AR88" s="136">
        <v>0</v>
      </c>
      <c r="AS88" s="136">
        <v>4.8275862068965516</v>
      </c>
      <c r="AT88" s="136">
        <v>3.9080459770114944</v>
      </c>
      <c r="AU88" s="136">
        <v>9.8850574712643677</v>
      </c>
      <c r="AV88" s="136">
        <v>0</v>
      </c>
      <c r="AW88" s="136">
        <v>0</v>
      </c>
      <c r="AX88" s="136">
        <v>0</v>
      </c>
      <c r="AY88" s="107">
        <v>100</v>
      </c>
    </row>
    <row r="89" spans="1:51" x14ac:dyDescent="0.25">
      <c r="A89" s="13" t="s">
        <v>4</v>
      </c>
      <c r="B89" s="49">
        <v>306</v>
      </c>
      <c r="C89" s="49">
        <v>12</v>
      </c>
      <c r="D89" s="49">
        <v>0</v>
      </c>
      <c r="E89" s="49">
        <v>0</v>
      </c>
      <c r="F89" s="49">
        <v>0</v>
      </c>
      <c r="G89" s="49">
        <v>0</v>
      </c>
      <c r="H89" s="49">
        <v>0</v>
      </c>
      <c r="I89" s="49">
        <v>0</v>
      </c>
      <c r="J89" s="49">
        <v>0</v>
      </c>
      <c r="K89" s="49">
        <v>0</v>
      </c>
      <c r="L89" s="67">
        <v>318</v>
      </c>
      <c r="N89" s="13" t="s">
        <v>4</v>
      </c>
      <c r="O89" s="79">
        <f t="shared" si="37"/>
        <v>0.96226415094339623</v>
      </c>
      <c r="P89" s="79">
        <f t="shared" si="28"/>
        <v>3.7735849056603772E-2</v>
      </c>
      <c r="Q89" s="79">
        <f t="shared" si="29"/>
        <v>0</v>
      </c>
      <c r="R89" s="79">
        <f t="shared" si="30"/>
        <v>0</v>
      </c>
      <c r="S89" s="79">
        <f t="shared" si="31"/>
        <v>0</v>
      </c>
      <c r="T89" s="79">
        <f t="shared" si="32"/>
        <v>0</v>
      </c>
      <c r="U89" s="79">
        <f t="shared" si="33"/>
        <v>0</v>
      </c>
      <c r="V89" s="79">
        <f t="shared" si="34"/>
        <v>0</v>
      </c>
      <c r="W89" s="79">
        <f t="shared" si="35"/>
        <v>0</v>
      </c>
      <c r="X89" s="79">
        <f t="shared" si="36"/>
        <v>0</v>
      </c>
      <c r="Y89" s="119">
        <f t="shared" si="38"/>
        <v>1</v>
      </c>
      <c r="AN89" s="13" t="s">
        <v>3</v>
      </c>
      <c r="AO89" s="136">
        <v>76.71517671517671</v>
      </c>
      <c r="AP89" s="136">
        <v>3.7422037422037424</v>
      </c>
      <c r="AQ89" s="136">
        <v>0.83160083160083165</v>
      </c>
      <c r="AR89" s="136">
        <v>2.4948024948024949</v>
      </c>
      <c r="AS89" s="136">
        <v>1.4553014553014554</v>
      </c>
      <c r="AT89" s="136">
        <v>10.395010395010395</v>
      </c>
      <c r="AU89" s="136">
        <v>2.7027027027027026</v>
      </c>
      <c r="AV89" s="136">
        <v>1.6632016632016633</v>
      </c>
      <c r="AW89" s="136">
        <v>0</v>
      </c>
      <c r="AX89" s="136">
        <v>0</v>
      </c>
      <c r="AY89" s="107">
        <v>100</v>
      </c>
    </row>
    <row r="90" spans="1:51" x14ac:dyDescent="0.25">
      <c r="A90" s="13" t="s">
        <v>5</v>
      </c>
      <c r="B90" s="49">
        <v>318</v>
      </c>
      <c r="C90" s="49">
        <v>7</v>
      </c>
      <c r="D90" s="49">
        <v>0</v>
      </c>
      <c r="E90" s="49">
        <v>0</v>
      </c>
      <c r="F90" s="49">
        <v>4</v>
      </c>
      <c r="G90" s="49">
        <v>0</v>
      </c>
      <c r="H90" s="49">
        <v>0</v>
      </c>
      <c r="I90" s="49">
        <v>0</v>
      </c>
      <c r="J90" s="49">
        <v>0</v>
      </c>
      <c r="K90" s="49">
        <v>0</v>
      </c>
      <c r="L90" s="67">
        <v>329</v>
      </c>
      <c r="N90" s="13" t="s">
        <v>5</v>
      </c>
      <c r="O90" s="79">
        <f t="shared" si="37"/>
        <v>0.96656534954407292</v>
      </c>
      <c r="P90" s="79">
        <f t="shared" si="28"/>
        <v>2.1276595744680851E-2</v>
      </c>
      <c r="Q90" s="79">
        <f t="shared" si="29"/>
        <v>0</v>
      </c>
      <c r="R90" s="79">
        <f t="shared" si="30"/>
        <v>0</v>
      </c>
      <c r="S90" s="79">
        <f t="shared" si="31"/>
        <v>1.2158054711246201E-2</v>
      </c>
      <c r="T90" s="79">
        <f t="shared" si="32"/>
        <v>0</v>
      </c>
      <c r="U90" s="79">
        <f t="shared" si="33"/>
        <v>0</v>
      </c>
      <c r="V90" s="79">
        <f t="shared" si="34"/>
        <v>0</v>
      </c>
      <c r="W90" s="79">
        <f t="shared" si="35"/>
        <v>0</v>
      </c>
      <c r="X90" s="79">
        <f t="shared" si="36"/>
        <v>0</v>
      </c>
      <c r="Y90" s="119">
        <f t="shared" si="38"/>
        <v>1</v>
      </c>
      <c r="AN90" s="13" t="s">
        <v>6</v>
      </c>
      <c r="AO90" s="136">
        <v>81.365313653136525</v>
      </c>
      <c r="AP90" s="136">
        <v>0.55350553505535049</v>
      </c>
      <c r="AQ90" s="136">
        <v>0.92250922509225086</v>
      </c>
      <c r="AR90" s="136">
        <v>0</v>
      </c>
      <c r="AS90" s="136">
        <v>3.8745387453874542</v>
      </c>
      <c r="AT90" s="136">
        <v>0</v>
      </c>
      <c r="AU90" s="136">
        <v>9.4095940959409603</v>
      </c>
      <c r="AV90" s="136">
        <v>3.8745387453874542</v>
      </c>
      <c r="AW90" s="136">
        <v>0</v>
      </c>
      <c r="AX90" s="136">
        <v>0</v>
      </c>
      <c r="AY90" s="107">
        <v>100</v>
      </c>
    </row>
    <row r="91" spans="1:51" x14ac:dyDescent="0.25">
      <c r="A91" s="13" t="s">
        <v>6</v>
      </c>
      <c r="B91" s="49">
        <v>441</v>
      </c>
      <c r="C91" s="49">
        <v>3</v>
      </c>
      <c r="D91" s="49">
        <v>5</v>
      </c>
      <c r="E91" s="49">
        <v>0</v>
      </c>
      <c r="F91" s="49">
        <v>21</v>
      </c>
      <c r="G91" s="49">
        <v>0</v>
      </c>
      <c r="H91" s="49">
        <v>51</v>
      </c>
      <c r="I91" s="49">
        <v>21</v>
      </c>
      <c r="J91" s="49">
        <v>0</v>
      </c>
      <c r="K91" s="49">
        <v>0</v>
      </c>
      <c r="L91" s="67">
        <v>542</v>
      </c>
      <c r="N91" s="13" t="s">
        <v>6</v>
      </c>
      <c r="O91" s="79">
        <f t="shared" si="37"/>
        <v>0.81365313653136528</v>
      </c>
      <c r="P91" s="79">
        <f t="shared" si="28"/>
        <v>5.5350553505535052E-3</v>
      </c>
      <c r="Q91" s="79">
        <f t="shared" si="29"/>
        <v>9.2250922509225092E-3</v>
      </c>
      <c r="R91" s="79">
        <f t="shared" si="30"/>
        <v>0</v>
      </c>
      <c r="S91" s="79">
        <f t="shared" si="31"/>
        <v>3.8745387453874541E-2</v>
      </c>
      <c r="T91" s="79">
        <f t="shared" si="32"/>
        <v>0</v>
      </c>
      <c r="U91" s="79">
        <f t="shared" si="33"/>
        <v>9.4095940959409596E-2</v>
      </c>
      <c r="V91" s="79">
        <f t="shared" si="34"/>
        <v>3.8745387453874541E-2</v>
      </c>
      <c r="W91" s="79">
        <f t="shared" si="35"/>
        <v>0</v>
      </c>
      <c r="X91" s="79">
        <f t="shared" si="36"/>
        <v>0</v>
      </c>
      <c r="Y91" s="119">
        <f t="shared" si="38"/>
        <v>1</v>
      </c>
      <c r="AN91" s="13" t="s">
        <v>13</v>
      </c>
      <c r="AO91" s="136">
        <v>82.129277566539926</v>
      </c>
      <c r="AP91" s="136">
        <v>2.4714828897338403</v>
      </c>
      <c r="AQ91" s="136">
        <v>5.3231939163498092</v>
      </c>
      <c r="AR91" s="136">
        <v>0</v>
      </c>
      <c r="AS91" s="136">
        <v>6.2737642585551328</v>
      </c>
      <c r="AT91" s="136">
        <v>3.6121673003802277</v>
      </c>
      <c r="AU91" s="136">
        <v>0</v>
      </c>
      <c r="AV91" s="136">
        <v>0</v>
      </c>
      <c r="AW91" s="136">
        <v>0</v>
      </c>
      <c r="AX91" s="136">
        <v>0.19011406844106463</v>
      </c>
      <c r="AY91" s="107">
        <v>100.00000000000003</v>
      </c>
    </row>
    <row r="92" spans="1:51" x14ac:dyDescent="0.25">
      <c r="A92" s="13" t="s">
        <v>7</v>
      </c>
      <c r="B92" s="49">
        <v>256</v>
      </c>
      <c r="C92" s="49">
        <v>0</v>
      </c>
      <c r="D92" s="49">
        <v>35</v>
      </c>
      <c r="E92" s="49">
        <v>15</v>
      </c>
      <c r="F92" s="49">
        <v>50</v>
      </c>
      <c r="G92" s="49">
        <v>5</v>
      </c>
      <c r="H92" s="49">
        <v>0</v>
      </c>
      <c r="I92" s="49">
        <v>0</v>
      </c>
      <c r="J92" s="49">
        <v>0</v>
      </c>
      <c r="K92" s="49">
        <v>0</v>
      </c>
      <c r="L92" s="67">
        <v>361</v>
      </c>
      <c r="N92" s="13" t="s">
        <v>7</v>
      </c>
      <c r="O92" s="79">
        <f t="shared" si="37"/>
        <v>0.70914127423822715</v>
      </c>
      <c r="P92" s="79">
        <f t="shared" si="28"/>
        <v>0</v>
      </c>
      <c r="Q92" s="79">
        <f t="shared" si="29"/>
        <v>9.6952908587257622E-2</v>
      </c>
      <c r="R92" s="79">
        <f t="shared" si="30"/>
        <v>4.1551246537396121E-2</v>
      </c>
      <c r="S92" s="79">
        <f t="shared" si="31"/>
        <v>0.13850415512465375</v>
      </c>
      <c r="T92" s="79">
        <f t="shared" si="32"/>
        <v>1.3850415512465374E-2</v>
      </c>
      <c r="U92" s="79">
        <f t="shared" si="33"/>
        <v>0</v>
      </c>
      <c r="V92" s="79">
        <f t="shared" si="34"/>
        <v>0</v>
      </c>
      <c r="W92" s="79">
        <f t="shared" si="35"/>
        <v>0</v>
      </c>
      <c r="X92" s="79">
        <f t="shared" si="36"/>
        <v>0</v>
      </c>
      <c r="Y92" s="119">
        <f t="shared" si="38"/>
        <v>1</v>
      </c>
      <c r="AN92" s="13" t="s">
        <v>124</v>
      </c>
      <c r="AO92" s="136">
        <v>82.688576971356838</v>
      </c>
      <c r="AP92" s="136">
        <v>2.9898436608467418</v>
      </c>
      <c r="AQ92" s="136">
        <v>1.2096314047700558</v>
      </c>
      <c r="AR92" s="136">
        <v>1.2438662558484537</v>
      </c>
      <c r="AS92" s="136">
        <v>6.9382631518886226</v>
      </c>
      <c r="AT92" s="136">
        <v>1.8258587241812163</v>
      </c>
      <c r="AU92" s="136">
        <v>1.6204496177108296</v>
      </c>
      <c r="AV92" s="136">
        <v>1.1183384685609949</v>
      </c>
      <c r="AW92" s="136">
        <v>0</v>
      </c>
      <c r="AX92" s="136">
        <v>0.36517174483624326</v>
      </c>
      <c r="AY92" s="107">
        <v>100</v>
      </c>
    </row>
    <row r="93" spans="1:51" x14ac:dyDescent="0.25">
      <c r="A93" s="13" t="s">
        <v>8</v>
      </c>
      <c r="B93" s="49">
        <v>617</v>
      </c>
      <c r="C93" s="49">
        <v>30</v>
      </c>
      <c r="D93" s="49">
        <v>4</v>
      </c>
      <c r="E93" s="49">
        <v>8</v>
      </c>
      <c r="F93" s="49">
        <v>0</v>
      </c>
      <c r="G93" s="49">
        <v>0</v>
      </c>
      <c r="H93" s="49">
        <v>2</v>
      </c>
      <c r="I93" s="49">
        <v>0</v>
      </c>
      <c r="J93" s="49">
        <v>0</v>
      </c>
      <c r="K93" s="49">
        <v>0</v>
      </c>
      <c r="L93" s="67">
        <v>661</v>
      </c>
      <c r="N93" s="13" t="s">
        <v>8</v>
      </c>
      <c r="O93" s="79">
        <f t="shared" si="37"/>
        <v>0.93343419062027233</v>
      </c>
      <c r="P93" s="79">
        <f t="shared" si="28"/>
        <v>4.5385779122541603E-2</v>
      </c>
      <c r="Q93" s="79">
        <f t="shared" si="29"/>
        <v>6.0514372163388806E-3</v>
      </c>
      <c r="R93" s="79">
        <f t="shared" si="30"/>
        <v>1.2102874432677761E-2</v>
      </c>
      <c r="S93" s="79">
        <f t="shared" si="31"/>
        <v>0</v>
      </c>
      <c r="T93" s="79">
        <f t="shared" si="32"/>
        <v>0</v>
      </c>
      <c r="U93" s="79">
        <f t="shared" si="33"/>
        <v>3.0257186081694403E-3</v>
      </c>
      <c r="V93" s="79">
        <f t="shared" si="34"/>
        <v>0</v>
      </c>
      <c r="W93" s="79">
        <f t="shared" si="35"/>
        <v>0</v>
      </c>
      <c r="X93" s="79">
        <f t="shared" si="36"/>
        <v>0</v>
      </c>
      <c r="Y93" s="119">
        <f t="shared" si="38"/>
        <v>1</v>
      </c>
      <c r="AN93" s="13" t="s">
        <v>14</v>
      </c>
      <c r="AO93" s="136">
        <v>85.17350157728707</v>
      </c>
      <c r="AP93" s="136">
        <v>6.309148264984227</v>
      </c>
      <c r="AQ93" s="136">
        <v>0</v>
      </c>
      <c r="AR93" s="136">
        <v>2.5236593059936907</v>
      </c>
      <c r="AS93" s="136">
        <v>5.9936908517350158</v>
      </c>
      <c r="AT93" s="136">
        <v>0</v>
      </c>
      <c r="AU93" s="136">
        <v>0</v>
      </c>
      <c r="AV93" s="136">
        <v>0</v>
      </c>
      <c r="AW93" s="136">
        <v>0</v>
      </c>
      <c r="AX93" s="136">
        <v>0</v>
      </c>
      <c r="AY93" s="107">
        <v>100</v>
      </c>
    </row>
    <row r="94" spans="1:51" x14ac:dyDescent="0.25">
      <c r="A94" s="13" t="s">
        <v>9</v>
      </c>
      <c r="B94" s="49">
        <v>562</v>
      </c>
      <c r="C94" s="49">
        <v>0</v>
      </c>
      <c r="D94" s="49">
        <v>0</v>
      </c>
      <c r="E94" s="49">
        <v>0</v>
      </c>
      <c r="F94" s="49">
        <v>54</v>
      </c>
      <c r="G94" s="49">
        <v>0</v>
      </c>
      <c r="H94" s="49">
        <v>0</v>
      </c>
      <c r="I94" s="49">
        <v>0</v>
      </c>
      <c r="J94" s="49">
        <v>0</v>
      </c>
      <c r="K94" s="49">
        <v>0</v>
      </c>
      <c r="L94" s="67">
        <v>616</v>
      </c>
      <c r="N94" s="13" t="s">
        <v>9</v>
      </c>
      <c r="O94" s="79">
        <f t="shared" si="37"/>
        <v>0.91233766233766234</v>
      </c>
      <c r="P94" s="79">
        <f t="shared" si="28"/>
        <v>0</v>
      </c>
      <c r="Q94" s="79">
        <f t="shared" si="29"/>
        <v>0</v>
      </c>
      <c r="R94" s="79">
        <f t="shared" si="30"/>
        <v>0</v>
      </c>
      <c r="S94" s="79">
        <f t="shared" si="31"/>
        <v>8.7662337662337664E-2</v>
      </c>
      <c r="T94" s="79">
        <f t="shared" si="32"/>
        <v>0</v>
      </c>
      <c r="U94" s="79">
        <f t="shared" si="33"/>
        <v>0</v>
      </c>
      <c r="V94" s="79">
        <f t="shared" si="34"/>
        <v>0</v>
      </c>
      <c r="W94" s="79">
        <f t="shared" si="35"/>
        <v>0</v>
      </c>
      <c r="X94" s="79">
        <f t="shared" si="36"/>
        <v>0</v>
      </c>
      <c r="Y94" s="119">
        <f t="shared" si="38"/>
        <v>1</v>
      </c>
      <c r="AN94" s="13" t="s">
        <v>12</v>
      </c>
      <c r="AO94" s="136">
        <v>85.654008438818565</v>
      </c>
      <c r="AP94" s="136">
        <v>3.2348804500703237</v>
      </c>
      <c r="AQ94" s="136">
        <v>0.56258790436005623</v>
      </c>
      <c r="AR94" s="136">
        <v>0.28129395218002812</v>
      </c>
      <c r="AS94" s="136">
        <v>0.28129395218002812</v>
      </c>
      <c r="AT94" s="136">
        <v>5.9071729957805905</v>
      </c>
      <c r="AU94" s="136">
        <v>4.0787623066104075</v>
      </c>
      <c r="AV94" s="136">
        <v>0</v>
      </c>
      <c r="AW94" s="136">
        <v>0</v>
      </c>
      <c r="AX94" s="136">
        <v>0</v>
      </c>
      <c r="AY94" s="107">
        <v>99.999999999999986</v>
      </c>
    </row>
    <row r="95" spans="1:51" x14ac:dyDescent="0.25">
      <c r="A95" s="13" t="s">
        <v>10</v>
      </c>
      <c r="B95" s="49">
        <v>132</v>
      </c>
      <c r="C95" s="49">
        <v>30</v>
      </c>
      <c r="D95" s="49">
        <v>0</v>
      </c>
      <c r="E95" s="49">
        <v>20</v>
      </c>
      <c r="F95" s="49">
        <v>319</v>
      </c>
      <c r="G95" s="49">
        <v>0</v>
      </c>
      <c r="H95" s="49">
        <v>0</v>
      </c>
      <c r="I95" s="49">
        <v>0</v>
      </c>
      <c r="J95" s="49">
        <v>0</v>
      </c>
      <c r="K95" s="49">
        <v>0</v>
      </c>
      <c r="L95" s="67">
        <v>501</v>
      </c>
      <c r="N95" s="13" t="s">
        <v>10</v>
      </c>
      <c r="O95" s="79">
        <f t="shared" si="37"/>
        <v>0.26347305389221559</v>
      </c>
      <c r="P95" s="79">
        <f t="shared" si="28"/>
        <v>5.9880239520958084E-2</v>
      </c>
      <c r="Q95" s="79">
        <f t="shared" si="29"/>
        <v>0</v>
      </c>
      <c r="R95" s="79">
        <f t="shared" si="30"/>
        <v>3.9920159680638723E-2</v>
      </c>
      <c r="S95" s="79">
        <f t="shared" si="31"/>
        <v>0.63672654690618757</v>
      </c>
      <c r="T95" s="79">
        <f t="shared" si="32"/>
        <v>0</v>
      </c>
      <c r="U95" s="79">
        <f t="shared" si="33"/>
        <v>0</v>
      </c>
      <c r="V95" s="79">
        <f t="shared" si="34"/>
        <v>0</v>
      </c>
      <c r="W95" s="79">
        <f t="shared" si="35"/>
        <v>0</v>
      </c>
      <c r="X95" s="79">
        <f t="shared" si="36"/>
        <v>0</v>
      </c>
      <c r="Y95" s="119">
        <f t="shared" si="38"/>
        <v>1</v>
      </c>
      <c r="AN95" s="13" t="s">
        <v>15</v>
      </c>
      <c r="AO95" s="136">
        <v>86.854460093896719</v>
      </c>
      <c r="AP95" s="136">
        <v>8.92018779342723</v>
      </c>
      <c r="AQ95" s="136">
        <v>2.8169014084507045</v>
      </c>
      <c r="AR95" s="136">
        <v>0</v>
      </c>
      <c r="AS95" s="136">
        <v>0</v>
      </c>
      <c r="AT95" s="136">
        <v>0</v>
      </c>
      <c r="AU95" s="136">
        <v>0</v>
      </c>
      <c r="AV95" s="136">
        <v>0</v>
      </c>
      <c r="AW95" s="136">
        <v>0</v>
      </c>
      <c r="AX95" s="136">
        <v>1.4084507042253522</v>
      </c>
      <c r="AY95" s="107">
        <v>99.999999999999986</v>
      </c>
    </row>
    <row r="96" spans="1:51" x14ac:dyDescent="0.25">
      <c r="A96" s="13" t="s">
        <v>11</v>
      </c>
      <c r="B96" s="49">
        <v>439</v>
      </c>
      <c r="C96" s="49">
        <v>6</v>
      </c>
      <c r="D96" s="49">
        <v>0</v>
      </c>
      <c r="E96" s="49">
        <v>6</v>
      </c>
      <c r="F96" s="49">
        <v>23</v>
      </c>
      <c r="G96" s="49">
        <v>0</v>
      </c>
      <c r="H96" s="49">
        <v>0</v>
      </c>
      <c r="I96" s="49">
        <v>0</v>
      </c>
      <c r="J96" s="49">
        <v>0</v>
      </c>
      <c r="K96" s="49">
        <v>0</v>
      </c>
      <c r="L96" s="67">
        <v>474</v>
      </c>
      <c r="N96" s="13" t="s">
        <v>11</v>
      </c>
      <c r="O96" s="79">
        <f t="shared" si="37"/>
        <v>0.92616033755274263</v>
      </c>
      <c r="P96" s="79">
        <f t="shared" si="28"/>
        <v>1.2658227848101266E-2</v>
      </c>
      <c r="Q96" s="79">
        <f t="shared" si="29"/>
        <v>0</v>
      </c>
      <c r="R96" s="79">
        <f t="shared" si="30"/>
        <v>1.2658227848101266E-2</v>
      </c>
      <c r="S96" s="79">
        <f t="shared" si="31"/>
        <v>4.852320675105485E-2</v>
      </c>
      <c r="T96" s="79">
        <f t="shared" si="32"/>
        <v>0</v>
      </c>
      <c r="U96" s="79">
        <f t="shared" si="33"/>
        <v>0</v>
      </c>
      <c r="V96" s="79">
        <f t="shared" si="34"/>
        <v>0</v>
      </c>
      <c r="W96" s="79">
        <f t="shared" si="35"/>
        <v>0</v>
      </c>
      <c r="X96" s="79">
        <f t="shared" si="36"/>
        <v>0</v>
      </c>
      <c r="Y96" s="119">
        <f t="shared" si="38"/>
        <v>0.99999999999999989</v>
      </c>
      <c r="AN96" s="13" t="s">
        <v>21</v>
      </c>
      <c r="AO96" s="136">
        <v>87.878787878787875</v>
      </c>
      <c r="AP96" s="136">
        <v>2.7113237639553431</v>
      </c>
      <c r="AQ96" s="136">
        <v>0</v>
      </c>
      <c r="AR96" s="136">
        <v>4.7846889952153111</v>
      </c>
      <c r="AS96" s="136">
        <v>0.31897926634768742</v>
      </c>
      <c r="AT96" s="136">
        <v>3.5087719298245612</v>
      </c>
      <c r="AU96" s="136">
        <v>0.63795853269537484</v>
      </c>
      <c r="AV96" s="136">
        <v>0.15948963317384371</v>
      </c>
      <c r="AW96" s="136">
        <v>0</v>
      </c>
      <c r="AX96" s="136">
        <v>0</v>
      </c>
      <c r="AY96" s="107">
        <v>100</v>
      </c>
    </row>
    <row r="97" spans="1:51" x14ac:dyDescent="0.25">
      <c r="A97" s="13" t="s">
        <v>12</v>
      </c>
      <c r="B97" s="49">
        <v>609</v>
      </c>
      <c r="C97" s="49">
        <v>23</v>
      </c>
      <c r="D97" s="49">
        <v>4</v>
      </c>
      <c r="E97" s="49">
        <v>2</v>
      </c>
      <c r="F97" s="49">
        <v>2</v>
      </c>
      <c r="G97" s="49">
        <v>42</v>
      </c>
      <c r="H97" s="49">
        <v>29</v>
      </c>
      <c r="I97" s="49">
        <v>0</v>
      </c>
      <c r="J97" s="49">
        <v>0</v>
      </c>
      <c r="K97" s="49">
        <v>0</v>
      </c>
      <c r="L97" s="67">
        <v>711</v>
      </c>
      <c r="N97" s="13" t="s">
        <v>12</v>
      </c>
      <c r="O97" s="79">
        <f t="shared" si="37"/>
        <v>0.85654008438818563</v>
      </c>
      <c r="P97" s="79">
        <f t="shared" si="28"/>
        <v>3.2348804500703238E-2</v>
      </c>
      <c r="Q97" s="79">
        <f t="shared" si="29"/>
        <v>5.6258790436005627E-3</v>
      </c>
      <c r="R97" s="79">
        <f t="shared" si="30"/>
        <v>2.8129395218002813E-3</v>
      </c>
      <c r="S97" s="79">
        <f t="shared" si="31"/>
        <v>2.8129395218002813E-3</v>
      </c>
      <c r="T97" s="79">
        <f t="shared" si="32"/>
        <v>5.9071729957805907E-2</v>
      </c>
      <c r="U97" s="79">
        <f t="shared" si="33"/>
        <v>4.0787623066104076E-2</v>
      </c>
      <c r="V97" s="79">
        <f t="shared" si="34"/>
        <v>0</v>
      </c>
      <c r="W97" s="79">
        <f t="shared" si="35"/>
        <v>0</v>
      </c>
      <c r="X97" s="79">
        <f t="shared" si="36"/>
        <v>0</v>
      </c>
      <c r="Y97" s="119">
        <f t="shared" si="38"/>
        <v>0.99999999999999989</v>
      </c>
      <c r="AN97" s="13" t="s">
        <v>9</v>
      </c>
      <c r="AO97" s="136">
        <v>91.233766233766232</v>
      </c>
      <c r="AP97" s="136">
        <v>0</v>
      </c>
      <c r="AQ97" s="136">
        <v>0</v>
      </c>
      <c r="AR97" s="136">
        <v>0</v>
      </c>
      <c r="AS97" s="136">
        <v>8.7662337662337659</v>
      </c>
      <c r="AT97" s="136">
        <v>0</v>
      </c>
      <c r="AU97" s="136">
        <v>0</v>
      </c>
      <c r="AV97" s="136">
        <v>0</v>
      </c>
      <c r="AW97" s="136">
        <v>0</v>
      </c>
      <c r="AX97" s="136">
        <v>0</v>
      </c>
      <c r="AY97" s="107">
        <v>100</v>
      </c>
    </row>
    <row r="98" spans="1:51" x14ac:dyDescent="0.25">
      <c r="A98" s="13" t="s">
        <v>21</v>
      </c>
      <c r="B98" s="49">
        <v>551</v>
      </c>
      <c r="C98" s="49">
        <v>17</v>
      </c>
      <c r="D98" s="49">
        <v>0</v>
      </c>
      <c r="E98" s="49">
        <v>30</v>
      </c>
      <c r="F98" s="49">
        <v>2</v>
      </c>
      <c r="G98" s="49">
        <v>22</v>
      </c>
      <c r="H98" s="49">
        <v>4</v>
      </c>
      <c r="I98" s="49">
        <v>1</v>
      </c>
      <c r="J98" s="49">
        <v>0</v>
      </c>
      <c r="K98" s="49">
        <v>0</v>
      </c>
      <c r="L98" s="67">
        <v>627</v>
      </c>
      <c r="N98" s="13" t="s">
        <v>21</v>
      </c>
      <c r="O98" s="79">
        <f t="shared" si="37"/>
        <v>0.87878787878787878</v>
      </c>
      <c r="P98" s="79">
        <f t="shared" si="28"/>
        <v>2.7113237639553429E-2</v>
      </c>
      <c r="Q98" s="79">
        <f t="shared" si="29"/>
        <v>0</v>
      </c>
      <c r="R98" s="79">
        <f t="shared" si="30"/>
        <v>4.784688995215311E-2</v>
      </c>
      <c r="S98" s="79">
        <f t="shared" si="31"/>
        <v>3.189792663476874E-3</v>
      </c>
      <c r="T98" s="79">
        <f t="shared" si="32"/>
        <v>3.5087719298245612E-2</v>
      </c>
      <c r="U98" s="79">
        <f t="shared" si="33"/>
        <v>6.379585326953748E-3</v>
      </c>
      <c r="V98" s="79">
        <f t="shared" si="34"/>
        <v>1.594896331738437E-3</v>
      </c>
      <c r="W98" s="79">
        <f t="shared" si="35"/>
        <v>0</v>
      </c>
      <c r="X98" s="79">
        <f t="shared" si="36"/>
        <v>0</v>
      </c>
      <c r="Y98" s="119">
        <f t="shared" si="38"/>
        <v>1</v>
      </c>
      <c r="AN98" s="13" t="s">
        <v>2</v>
      </c>
      <c r="AO98" s="136">
        <v>91.896551724137936</v>
      </c>
      <c r="AP98" s="136">
        <v>1.3793103448275863</v>
      </c>
      <c r="AQ98" s="136">
        <v>1.7241379310344827</v>
      </c>
      <c r="AR98" s="136">
        <v>0</v>
      </c>
      <c r="AS98" s="136">
        <v>0.86206896551724133</v>
      </c>
      <c r="AT98" s="136">
        <v>0</v>
      </c>
      <c r="AU98" s="136">
        <v>0</v>
      </c>
      <c r="AV98" s="136">
        <v>0</v>
      </c>
      <c r="AW98" s="136">
        <v>0</v>
      </c>
      <c r="AX98" s="136">
        <v>4.1379310344827589</v>
      </c>
      <c r="AY98" s="107">
        <v>100</v>
      </c>
    </row>
    <row r="99" spans="1:51" x14ac:dyDescent="0.25">
      <c r="A99" s="13" t="s">
        <v>13</v>
      </c>
      <c r="B99" s="49">
        <v>432</v>
      </c>
      <c r="C99" s="49">
        <v>13</v>
      </c>
      <c r="D99" s="49">
        <v>28</v>
      </c>
      <c r="E99" s="49">
        <v>0</v>
      </c>
      <c r="F99" s="49">
        <v>33</v>
      </c>
      <c r="G99" s="49">
        <v>19</v>
      </c>
      <c r="H99" s="49">
        <v>0</v>
      </c>
      <c r="I99" s="49">
        <v>0</v>
      </c>
      <c r="J99" s="49">
        <v>0</v>
      </c>
      <c r="K99" s="49">
        <v>1</v>
      </c>
      <c r="L99" s="67">
        <v>526</v>
      </c>
      <c r="N99" s="13" t="s">
        <v>13</v>
      </c>
      <c r="O99" s="79">
        <f t="shared" si="37"/>
        <v>0.82129277566539927</v>
      </c>
      <c r="P99" s="79">
        <f t="shared" si="28"/>
        <v>2.4714828897338403E-2</v>
      </c>
      <c r="Q99" s="79">
        <f t="shared" si="29"/>
        <v>5.3231939163498096E-2</v>
      </c>
      <c r="R99" s="79">
        <f t="shared" si="30"/>
        <v>0</v>
      </c>
      <c r="S99" s="79">
        <f t="shared" si="31"/>
        <v>6.2737642585551326E-2</v>
      </c>
      <c r="T99" s="79">
        <f t="shared" si="32"/>
        <v>3.6121673003802278E-2</v>
      </c>
      <c r="U99" s="79">
        <f t="shared" si="33"/>
        <v>0</v>
      </c>
      <c r="V99" s="79">
        <f t="shared" si="34"/>
        <v>0</v>
      </c>
      <c r="W99" s="79">
        <f t="shared" si="35"/>
        <v>0</v>
      </c>
      <c r="X99" s="79">
        <f t="shared" si="36"/>
        <v>1.9011406844106464E-3</v>
      </c>
      <c r="Y99" s="119">
        <f t="shared" si="38"/>
        <v>1.0000000000000002</v>
      </c>
      <c r="AN99" s="13" t="s">
        <v>11</v>
      </c>
      <c r="AO99" s="136">
        <v>92.616033755274259</v>
      </c>
      <c r="AP99" s="136">
        <v>1.2658227848101267</v>
      </c>
      <c r="AQ99" s="136">
        <v>0</v>
      </c>
      <c r="AR99" s="136">
        <v>1.2658227848101267</v>
      </c>
      <c r="AS99" s="136">
        <v>4.852320675105485</v>
      </c>
      <c r="AT99" s="136">
        <v>0</v>
      </c>
      <c r="AU99" s="136">
        <v>0</v>
      </c>
      <c r="AV99" s="136">
        <v>0</v>
      </c>
      <c r="AW99" s="136">
        <v>0</v>
      </c>
      <c r="AX99" s="136">
        <v>0</v>
      </c>
      <c r="AY99" s="107">
        <v>99.999999999999986</v>
      </c>
    </row>
    <row r="100" spans="1:51" x14ac:dyDescent="0.25">
      <c r="A100" s="13" t="s">
        <v>14</v>
      </c>
      <c r="B100" s="49">
        <v>540</v>
      </c>
      <c r="C100" s="49">
        <v>40</v>
      </c>
      <c r="D100" s="49">
        <v>0</v>
      </c>
      <c r="E100" s="49">
        <v>16</v>
      </c>
      <c r="F100" s="49">
        <v>38</v>
      </c>
      <c r="G100" s="49">
        <v>0</v>
      </c>
      <c r="H100" s="49">
        <v>0</v>
      </c>
      <c r="I100" s="49">
        <v>0</v>
      </c>
      <c r="J100" s="49">
        <v>0</v>
      </c>
      <c r="K100" s="49">
        <v>0</v>
      </c>
      <c r="L100" s="67">
        <v>634</v>
      </c>
      <c r="N100" s="13" t="s">
        <v>14</v>
      </c>
      <c r="O100" s="79">
        <f t="shared" si="37"/>
        <v>0.8517350157728707</v>
      </c>
      <c r="P100" s="79">
        <f t="shared" si="28"/>
        <v>6.3091482649842268E-2</v>
      </c>
      <c r="Q100" s="79">
        <f t="shared" si="29"/>
        <v>0</v>
      </c>
      <c r="R100" s="79">
        <f t="shared" si="30"/>
        <v>2.5236593059936908E-2</v>
      </c>
      <c r="S100" s="79">
        <f t="shared" si="31"/>
        <v>5.993690851735016E-2</v>
      </c>
      <c r="T100" s="79">
        <f t="shared" si="32"/>
        <v>0</v>
      </c>
      <c r="U100" s="79">
        <f t="shared" si="33"/>
        <v>0</v>
      </c>
      <c r="V100" s="79">
        <f t="shared" si="34"/>
        <v>0</v>
      </c>
      <c r="W100" s="79">
        <f t="shared" si="35"/>
        <v>0</v>
      </c>
      <c r="X100" s="79">
        <f t="shared" si="36"/>
        <v>0</v>
      </c>
      <c r="Y100" s="119">
        <f t="shared" si="38"/>
        <v>1</v>
      </c>
      <c r="AN100" s="13" t="s">
        <v>8</v>
      </c>
      <c r="AO100" s="136">
        <v>93.343419062027237</v>
      </c>
      <c r="AP100" s="136">
        <v>4.5385779122541603</v>
      </c>
      <c r="AQ100" s="136">
        <v>0.60514372163388808</v>
      </c>
      <c r="AR100" s="136">
        <v>1.2102874432677762</v>
      </c>
      <c r="AS100" s="136">
        <v>0</v>
      </c>
      <c r="AT100" s="136">
        <v>0</v>
      </c>
      <c r="AU100" s="136">
        <v>0.30257186081694404</v>
      </c>
      <c r="AV100" s="136">
        <v>0</v>
      </c>
      <c r="AW100" s="136">
        <v>0</v>
      </c>
      <c r="AX100" s="136">
        <v>0</v>
      </c>
      <c r="AY100" s="107">
        <v>100</v>
      </c>
    </row>
    <row r="101" spans="1:51" x14ac:dyDescent="0.25">
      <c r="A101" s="13" t="s">
        <v>15</v>
      </c>
      <c r="B101" s="49">
        <v>185</v>
      </c>
      <c r="C101" s="49">
        <v>19</v>
      </c>
      <c r="D101" s="49">
        <v>6</v>
      </c>
      <c r="E101" s="49">
        <v>0</v>
      </c>
      <c r="F101" s="49">
        <v>0</v>
      </c>
      <c r="G101" s="49">
        <v>0</v>
      </c>
      <c r="H101" s="49">
        <v>0</v>
      </c>
      <c r="I101" s="49">
        <v>0</v>
      </c>
      <c r="J101" s="49">
        <v>0</v>
      </c>
      <c r="K101" s="49">
        <v>3</v>
      </c>
      <c r="L101" s="67">
        <v>213</v>
      </c>
      <c r="N101" s="13" t="s">
        <v>15</v>
      </c>
      <c r="O101" s="79">
        <f t="shared" si="37"/>
        <v>0.86854460093896713</v>
      </c>
      <c r="P101" s="79">
        <f t="shared" si="28"/>
        <v>8.9201877934272297E-2</v>
      </c>
      <c r="Q101" s="79">
        <f t="shared" si="29"/>
        <v>2.8169014084507043E-2</v>
      </c>
      <c r="R101" s="79">
        <f t="shared" si="30"/>
        <v>0</v>
      </c>
      <c r="S101" s="79">
        <f t="shared" si="31"/>
        <v>0</v>
      </c>
      <c r="T101" s="79">
        <f t="shared" si="32"/>
        <v>0</v>
      </c>
      <c r="U101" s="79">
        <f t="shared" si="33"/>
        <v>0</v>
      </c>
      <c r="V101" s="79">
        <f t="shared" si="34"/>
        <v>0</v>
      </c>
      <c r="W101" s="79">
        <f t="shared" si="35"/>
        <v>0</v>
      </c>
      <c r="X101" s="79">
        <f t="shared" si="36"/>
        <v>1.4084507042253521E-2</v>
      </c>
      <c r="Y101" s="119">
        <f t="shared" si="38"/>
        <v>0.99999999999999989</v>
      </c>
      <c r="AN101" s="13" t="s">
        <v>17</v>
      </c>
      <c r="AO101" s="136">
        <v>93.478260869565219</v>
      </c>
      <c r="AP101" s="136">
        <v>2.7173913043478262</v>
      </c>
      <c r="AQ101" s="136">
        <v>0</v>
      </c>
      <c r="AR101" s="136">
        <v>0</v>
      </c>
      <c r="AS101" s="136">
        <v>1.6304347826086956</v>
      </c>
      <c r="AT101" s="136">
        <v>0</v>
      </c>
      <c r="AU101" s="136">
        <v>0</v>
      </c>
      <c r="AV101" s="136">
        <v>0</v>
      </c>
      <c r="AW101" s="136">
        <v>0</v>
      </c>
      <c r="AX101" s="136">
        <v>2.1739130434782608</v>
      </c>
      <c r="AY101" s="107">
        <v>100</v>
      </c>
    </row>
    <row r="102" spans="1:51" x14ac:dyDescent="0.25">
      <c r="A102" s="13" t="s">
        <v>16</v>
      </c>
      <c r="B102" s="49">
        <v>139</v>
      </c>
      <c r="C102" s="49">
        <v>0</v>
      </c>
      <c r="D102" s="49">
        <v>0</v>
      </c>
      <c r="E102" s="49">
        <v>0</v>
      </c>
      <c r="F102" s="49">
        <v>0</v>
      </c>
      <c r="G102" s="49">
        <v>0</v>
      </c>
      <c r="H102" s="49">
        <v>0</v>
      </c>
      <c r="I102" s="49">
        <v>0</v>
      </c>
      <c r="J102" s="49">
        <v>0</v>
      </c>
      <c r="K102" s="49">
        <v>0</v>
      </c>
      <c r="L102" s="67">
        <v>139</v>
      </c>
      <c r="N102" s="13" t="s">
        <v>16</v>
      </c>
      <c r="O102" s="79">
        <f t="shared" si="37"/>
        <v>1</v>
      </c>
      <c r="P102" s="79">
        <f t="shared" si="28"/>
        <v>0</v>
      </c>
      <c r="Q102" s="79">
        <f t="shared" si="29"/>
        <v>0</v>
      </c>
      <c r="R102" s="79">
        <f t="shared" si="30"/>
        <v>0</v>
      </c>
      <c r="S102" s="79">
        <f t="shared" si="31"/>
        <v>0</v>
      </c>
      <c r="T102" s="79">
        <f t="shared" si="32"/>
        <v>0</v>
      </c>
      <c r="U102" s="79">
        <f t="shared" si="33"/>
        <v>0</v>
      </c>
      <c r="V102" s="79">
        <f t="shared" si="34"/>
        <v>0</v>
      </c>
      <c r="W102" s="79">
        <f t="shared" si="35"/>
        <v>0</v>
      </c>
      <c r="X102" s="79">
        <f t="shared" si="36"/>
        <v>0</v>
      </c>
      <c r="Y102" s="119">
        <f t="shared" si="38"/>
        <v>1</v>
      </c>
      <c r="AN102" s="13" t="s">
        <v>18</v>
      </c>
      <c r="AO102" s="136">
        <v>94.680851063829792</v>
      </c>
      <c r="AP102" s="136">
        <v>0</v>
      </c>
      <c r="AQ102" s="136">
        <v>0</v>
      </c>
      <c r="AR102" s="136">
        <v>0</v>
      </c>
      <c r="AS102" s="136">
        <v>0</v>
      </c>
      <c r="AT102" s="136">
        <v>5.3191489361702127</v>
      </c>
      <c r="AU102" s="136">
        <v>0</v>
      </c>
      <c r="AV102" s="136">
        <v>0</v>
      </c>
      <c r="AW102" s="136">
        <v>0</v>
      </c>
      <c r="AX102" s="136">
        <v>0</v>
      </c>
      <c r="AY102" s="107">
        <v>100</v>
      </c>
    </row>
    <row r="103" spans="1:51" x14ac:dyDescent="0.25">
      <c r="A103" s="13" t="s">
        <v>17</v>
      </c>
      <c r="B103" s="49">
        <v>172</v>
      </c>
      <c r="C103" s="49">
        <v>5</v>
      </c>
      <c r="D103" s="49">
        <v>0</v>
      </c>
      <c r="E103" s="49">
        <v>0</v>
      </c>
      <c r="F103" s="49">
        <v>3</v>
      </c>
      <c r="G103" s="49">
        <v>0</v>
      </c>
      <c r="H103" s="49">
        <v>0</v>
      </c>
      <c r="I103" s="49">
        <v>0</v>
      </c>
      <c r="J103" s="49">
        <v>0</v>
      </c>
      <c r="K103" s="49">
        <v>4</v>
      </c>
      <c r="L103" s="67">
        <v>184</v>
      </c>
      <c r="N103" s="13" t="s">
        <v>17</v>
      </c>
      <c r="O103" s="79">
        <f t="shared" si="37"/>
        <v>0.93478260869565222</v>
      </c>
      <c r="P103" s="79">
        <f t="shared" si="28"/>
        <v>2.717391304347826E-2</v>
      </c>
      <c r="Q103" s="79">
        <f t="shared" si="29"/>
        <v>0</v>
      </c>
      <c r="R103" s="79">
        <f t="shared" si="30"/>
        <v>0</v>
      </c>
      <c r="S103" s="79">
        <f t="shared" si="31"/>
        <v>1.6304347826086956E-2</v>
      </c>
      <c r="T103" s="79">
        <f t="shared" si="32"/>
        <v>0</v>
      </c>
      <c r="U103" s="79">
        <f t="shared" si="33"/>
        <v>0</v>
      </c>
      <c r="V103" s="79">
        <f t="shared" si="34"/>
        <v>0</v>
      </c>
      <c r="W103" s="79">
        <f t="shared" si="35"/>
        <v>0</v>
      </c>
      <c r="X103" s="79">
        <f t="shared" si="36"/>
        <v>2.1739130434782608E-2</v>
      </c>
      <c r="Y103" s="119">
        <f t="shared" si="38"/>
        <v>1</v>
      </c>
      <c r="AN103" s="13" t="s">
        <v>4</v>
      </c>
      <c r="AO103" s="136">
        <v>96.226415094339629</v>
      </c>
      <c r="AP103" s="136">
        <v>3.7735849056603774</v>
      </c>
      <c r="AQ103" s="136">
        <v>0</v>
      </c>
      <c r="AR103" s="136">
        <v>0</v>
      </c>
      <c r="AS103" s="136">
        <v>0</v>
      </c>
      <c r="AT103" s="136">
        <v>0</v>
      </c>
      <c r="AU103" s="136">
        <v>0</v>
      </c>
      <c r="AV103" s="136">
        <v>0</v>
      </c>
      <c r="AW103" s="136">
        <v>0</v>
      </c>
      <c r="AX103" s="136">
        <v>0</v>
      </c>
      <c r="AY103" s="107">
        <v>100</v>
      </c>
    </row>
    <row r="104" spans="1:51" x14ac:dyDescent="0.25">
      <c r="A104" s="13" t="s">
        <v>18</v>
      </c>
      <c r="B104" s="49">
        <v>89</v>
      </c>
      <c r="C104" s="49">
        <v>0</v>
      </c>
      <c r="D104" s="49">
        <v>0</v>
      </c>
      <c r="E104" s="49">
        <v>0</v>
      </c>
      <c r="F104" s="49">
        <v>0</v>
      </c>
      <c r="G104" s="49">
        <v>5</v>
      </c>
      <c r="H104" s="49">
        <v>0</v>
      </c>
      <c r="I104" s="49">
        <v>0</v>
      </c>
      <c r="J104" s="49">
        <v>0</v>
      </c>
      <c r="K104" s="49">
        <v>0</v>
      </c>
      <c r="L104" s="67">
        <v>94</v>
      </c>
      <c r="N104" s="13" t="s">
        <v>18</v>
      </c>
      <c r="O104" s="79">
        <f t="shared" si="37"/>
        <v>0.94680851063829785</v>
      </c>
      <c r="P104" s="79">
        <f t="shared" si="28"/>
        <v>0</v>
      </c>
      <c r="Q104" s="79">
        <f t="shared" si="29"/>
        <v>0</v>
      </c>
      <c r="R104" s="79">
        <f t="shared" si="30"/>
        <v>0</v>
      </c>
      <c r="S104" s="79">
        <f t="shared" si="31"/>
        <v>0</v>
      </c>
      <c r="T104" s="79">
        <f t="shared" si="32"/>
        <v>5.3191489361702128E-2</v>
      </c>
      <c r="U104" s="79">
        <f t="shared" si="33"/>
        <v>0</v>
      </c>
      <c r="V104" s="79">
        <f t="shared" si="34"/>
        <v>0</v>
      </c>
      <c r="W104" s="79">
        <f t="shared" si="35"/>
        <v>0</v>
      </c>
      <c r="X104" s="79">
        <f t="shared" si="36"/>
        <v>0</v>
      </c>
      <c r="Y104" s="119">
        <f t="shared" si="38"/>
        <v>1</v>
      </c>
      <c r="AN104" s="13" t="s">
        <v>5</v>
      </c>
      <c r="AO104" s="136">
        <v>96.656534954407292</v>
      </c>
      <c r="AP104" s="136">
        <v>2.1276595744680851</v>
      </c>
      <c r="AQ104" s="136">
        <v>0</v>
      </c>
      <c r="AR104" s="136">
        <v>0</v>
      </c>
      <c r="AS104" s="136">
        <v>1.21580547112462</v>
      </c>
      <c r="AT104" s="136">
        <v>0</v>
      </c>
      <c r="AU104" s="136">
        <v>0</v>
      </c>
      <c r="AV104" s="136">
        <v>0</v>
      </c>
      <c r="AW104" s="136">
        <v>0</v>
      </c>
      <c r="AX104" s="136">
        <v>0</v>
      </c>
      <c r="AY104" s="107">
        <v>100</v>
      </c>
    </row>
    <row r="105" spans="1:51" x14ac:dyDescent="0.25">
      <c r="A105" s="13" t="s">
        <v>19</v>
      </c>
      <c r="B105" s="49">
        <v>32</v>
      </c>
      <c r="C105" s="49">
        <v>0</v>
      </c>
      <c r="D105" s="49">
        <v>0</v>
      </c>
      <c r="E105" s="49">
        <v>0</v>
      </c>
      <c r="F105" s="49">
        <v>0</v>
      </c>
      <c r="G105" s="49">
        <v>0</v>
      </c>
      <c r="H105" s="49">
        <v>0</v>
      </c>
      <c r="I105" s="49">
        <v>0</v>
      </c>
      <c r="J105" s="49">
        <v>0</v>
      </c>
      <c r="K105" s="49">
        <v>0</v>
      </c>
      <c r="L105" s="67">
        <v>32</v>
      </c>
      <c r="N105" s="13" t="s">
        <v>19</v>
      </c>
      <c r="O105" s="79">
        <f t="shared" si="37"/>
        <v>1</v>
      </c>
      <c r="P105" s="79">
        <f t="shared" si="28"/>
        <v>0</v>
      </c>
      <c r="Q105" s="79">
        <f t="shared" si="29"/>
        <v>0</v>
      </c>
      <c r="R105" s="79">
        <f t="shared" si="30"/>
        <v>0</v>
      </c>
      <c r="S105" s="79">
        <f t="shared" si="31"/>
        <v>0</v>
      </c>
      <c r="T105" s="79">
        <f t="shared" si="32"/>
        <v>0</v>
      </c>
      <c r="U105" s="79">
        <f t="shared" si="33"/>
        <v>0</v>
      </c>
      <c r="V105" s="79">
        <f t="shared" si="34"/>
        <v>0</v>
      </c>
      <c r="W105" s="79">
        <f t="shared" si="35"/>
        <v>0</v>
      </c>
      <c r="X105" s="79">
        <f t="shared" si="36"/>
        <v>0</v>
      </c>
      <c r="Y105" s="119">
        <f t="shared" si="38"/>
        <v>1</v>
      </c>
      <c r="AN105" s="13" t="s">
        <v>16</v>
      </c>
      <c r="AO105" s="136">
        <v>100</v>
      </c>
      <c r="AP105" s="136">
        <v>0</v>
      </c>
      <c r="AQ105" s="136">
        <v>0</v>
      </c>
      <c r="AR105" s="136">
        <v>0</v>
      </c>
      <c r="AS105" s="136">
        <v>0</v>
      </c>
      <c r="AT105" s="136">
        <v>0</v>
      </c>
      <c r="AU105" s="136">
        <v>0</v>
      </c>
      <c r="AV105" s="136">
        <v>0</v>
      </c>
      <c r="AW105" s="136">
        <v>0</v>
      </c>
      <c r="AX105" s="136">
        <v>0</v>
      </c>
      <c r="AY105" s="107">
        <v>100</v>
      </c>
    </row>
    <row r="106" spans="1:51" ht="15.75" thickBot="1" x14ac:dyDescent="0.3">
      <c r="A106" s="66" t="s">
        <v>51</v>
      </c>
      <c r="B106" s="86">
        <f>SUM(B85:B105)</f>
        <v>7246</v>
      </c>
      <c r="C106" s="86">
        <f t="shared" ref="C106:L106" si="39">SUM(C85:C105)</f>
        <v>262</v>
      </c>
      <c r="D106" s="86">
        <f t="shared" si="39"/>
        <v>106</v>
      </c>
      <c r="E106" s="86">
        <f t="shared" si="39"/>
        <v>109</v>
      </c>
      <c r="F106" s="86">
        <f t="shared" si="39"/>
        <v>608</v>
      </c>
      <c r="G106" s="86">
        <f t="shared" si="39"/>
        <v>160</v>
      </c>
      <c r="H106" s="86">
        <f t="shared" si="39"/>
        <v>142</v>
      </c>
      <c r="I106" s="86">
        <f t="shared" si="39"/>
        <v>98</v>
      </c>
      <c r="J106" s="86">
        <f t="shared" si="39"/>
        <v>0</v>
      </c>
      <c r="K106" s="86">
        <f t="shared" si="39"/>
        <v>32</v>
      </c>
      <c r="L106" s="86">
        <f t="shared" si="39"/>
        <v>8763</v>
      </c>
      <c r="N106" s="66" t="s">
        <v>122</v>
      </c>
      <c r="O106" s="81">
        <f t="shared" si="37"/>
        <v>0.82688576971356842</v>
      </c>
      <c r="P106" s="81">
        <f t="shared" si="28"/>
        <v>2.9898436608467419E-2</v>
      </c>
      <c r="Q106" s="81">
        <f t="shared" si="29"/>
        <v>1.2096314047700559E-2</v>
      </c>
      <c r="R106" s="81">
        <f t="shared" si="30"/>
        <v>1.2438662558484538E-2</v>
      </c>
      <c r="S106" s="81">
        <f t="shared" si="31"/>
        <v>6.9382631518886226E-2</v>
      </c>
      <c r="T106" s="81">
        <f t="shared" si="32"/>
        <v>1.8258587241812164E-2</v>
      </c>
      <c r="U106" s="81">
        <f t="shared" si="33"/>
        <v>1.6204496177108296E-2</v>
      </c>
      <c r="V106" s="81">
        <f t="shared" si="34"/>
        <v>1.118338468560995E-2</v>
      </c>
      <c r="W106" s="81">
        <f t="shared" si="35"/>
        <v>0</v>
      </c>
      <c r="X106" s="81">
        <f t="shared" si="36"/>
        <v>3.6517174483624328E-3</v>
      </c>
      <c r="Y106" s="120">
        <f t="shared" si="38"/>
        <v>1</v>
      </c>
      <c r="AN106" s="66" t="s">
        <v>19</v>
      </c>
      <c r="AO106" s="137">
        <v>100</v>
      </c>
      <c r="AP106" s="137">
        <v>0</v>
      </c>
      <c r="AQ106" s="137">
        <v>0</v>
      </c>
      <c r="AR106" s="137">
        <v>0</v>
      </c>
      <c r="AS106" s="137">
        <v>0</v>
      </c>
      <c r="AT106" s="137">
        <v>0</v>
      </c>
      <c r="AU106" s="137">
        <v>0</v>
      </c>
      <c r="AV106" s="137">
        <v>0</v>
      </c>
      <c r="AW106" s="137">
        <v>0</v>
      </c>
      <c r="AX106" s="137">
        <v>0</v>
      </c>
      <c r="AY106" s="138">
        <v>100</v>
      </c>
    </row>
    <row r="108" spans="1:51" ht="13.9" customHeight="1" thickBot="1" x14ac:dyDescent="0.3">
      <c r="AN108" s="13"/>
      <c r="AO108" s="63" t="s">
        <v>125</v>
      </c>
      <c r="AP108" s="63" t="s">
        <v>126</v>
      </c>
      <c r="AQ108" s="63" t="s">
        <v>130</v>
      </c>
      <c r="AR108" s="63" t="s">
        <v>129</v>
      </c>
      <c r="AS108" s="63" t="s">
        <v>128</v>
      </c>
      <c r="AT108" s="63" t="s">
        <v>89</v>
      </c>
      <c r="AU108" s="63" t="s">
        <v>94</v>
      </c>
      <c r="AV108" s="63" t="s">
        <v>90</v>
      </c>
      <c r="AW108" s="63" t="s">
        <v>131</v>
      </c>
      <c r="AX108" s="63" t="s">
        <v>123</v>
      </c>
      <c r="AY108" s="68" t="s">
        <v>127</v>
      </c>
    </row>
    <row r="109" spans="1:51" x14ac:dyDescent="0.25">
      <c r="A109" s="302" t="s">
        <v>69</v>
      </c>
      <c r="B109" s="303"/>
      <c r="C109" s="303"/>
      <c r="D109" s="303"/>
      <c r="E109" s="303"/>
      <c r="F109" s="303"/>
      <c r="G109" s="303"/>
      <c r="H109" s="303"/>
      <c r="I109" s="90"/>
      <c r="K109" s="302" t="s">
        <v>69</v>
      </c>
      <c r="L109" s="303"/>
      <c r="M109" s="303"/>
      <c r="N109" s="303"/>
      <c r="O109" s="303"/>
      <c r="P109" s="303"/>
      <c r="Q109" s="303"/>
      <c r="R109" s="304"/>
      <c r="AN109" s="13" t="s">
        <v>12</v>
      </c>
      <c r="AO109" s="136">
        <v>85.654008438818565</v>
      </c>
      <c r="AP109" s="139">
        <v>3.2348804500703237</v>
      </c>
      <c r="AQ109" s="139">
        <v>0.56258790436005623</v>
      </c>
      <c r="AR109" s="139">
        <v>0.28129395218002812</v>
      </c>
      <c r="AS109" s="139">
        <v>0.28129395218002812</v>
      </c>
      <c r="AT109" s="136">
        <v>5.9071729957805905</v>
      </c>
      <c r="AU109" s="139">
        <v>4.0787623066104075</v>
      </c>
      <c r="AV109" s="136"/>
      <c r="AW109" s="136"/>
      <c r="AX109" s="136"/>
      <c r="AY109" s="107">
        <v>99.999999999999986</v>
      </c>
    </row>
    <row r="110" spans="1:51" ht="25.5" x14ac:dyDescent="0.25">
      <c r="A110" s="13"/>
      <c r="B110" s="10" t="s">
        <v>29</v>
      </c>
      <c r="C110" s="10" t="s">
        <v>30</v>
      </c>
      <c r="D110" s="10" t="s">
        <v>31</v>
      </c>
      <c r="E110" s="10" t="s">
        <v>32</v>
      </c>
      <c r="F110" s="10" t="s">
        <v>33</v>
      </c>
      <c r="G110" s="10" t="s">
        <v>34</v>
      </c>
      <c r="H110" s="10" t="s">
        <v>35</v>
      </c>
      <c r="I110" s="14" t="s">
        <v>0</v>
      </c>
      <c r="K110" s="13"/>
      <c r="L110" s="10" t="s">
        <v>29</v>
      </c>
      <c r="M110" s="10" t="s">
        <v>30</v>
      </c>
      <c r="N110" s="10" t="s">
        <v>31</v>
      </c>
      <c r="O110" s="10" t="s">
        <v>32</v>
      </c>
      <c r="P110" s="10" t="s">
        <v>33</v>
      </c>
      <c r="Q110" s="10" t="s">
        <v>34</v>
      </c>
      <c r="R110" s="14" t="s">
        <v>35</v>
      </c>
    </row>
    <row r="111" spans="1:51" x14ac:dyDescent="0.25">
      <c r="A111" s="13" t="s">
        <v>1</v>
      </c>
      <c r="B111" s="28">
        <v>0</v>
      </c>
      <c r="C111" s="28">
        <v>0</v>
      </c>
      <c r="D111" s="28">
        <v>9</v>
      </c>
      <c r="E111" s="28">
        <v>0</v>
      </c>
      <c r="F111" s="28">
        <v>8</v>
      </c>
      <c r="G111" s="28">
        <v>145</v>
      </c>
      <c r="H111" s="28">
        <v>118</v>
      </c>
      <c r="I111" s="69">
        <f>SUM(B111:H111)</f>
        <v>280</v>
      </c>
      <c r="K111" s="13" t="s">
        <v>1</v>
      </c>
      <c r="L111" s="79">
        <f>B111/$I111</f>
        <v>0</v>
      </c>
      <c r="M111" s="79">
        <f t="shared" ref="M111:R111" si="40">C111/$I111</f>
        <v>0</v>
      </c>
      <c r="N111" s="79">
        <f t="shared" si="40"/>
        <v>3.214285714285714E-2</v>
      </c>
      <c r="O111" s="79">
        <f t="shared" si="40"/>
        <v>0</v>
      </c>
      <c r="P111" s="79">
        <f t="shared" si="40"/>
        <v>2.8571428571428571E-2</v>
      </c>
      <c r="Q111" s="79">
        <f t="shared" si="40"/>
        <v>0.5178571428571429</v>
      </c>
      <c r="R111" s="80">
        <f t="shared" si="40"/>
        <v>0.42142857142857143</v>
      </c>
      <c r="S111" s="85">
        <f>SUM(Q111:R111)</f>
        <v>0.93928571428571428</v>
      </c>
    </row>
    <row r="112" spans="1:51" x14ac:dyDescent="0.25">
      <c r="A112" s="13" t="s">
        <v>2</v>
      </c>
      <c r="B112" s="28">
        <v>5</v>
      </c>
      <c r="C112" s="28">
        <v>0</v>
      </c>
      <c r="D112" s="28">
        <v>2</v>
      </c>
      <c r="E112" s="28">
        <v>33</v>
      </c>
      <c r="F112" s="28">
        <v>74</v>
      </c>
      <c r="G112" s="28">
        <v>198</v>
      </c>
      <c r="H112" s="28">
        <v>194</v>
      </c>
      <c r="I112" s="69">
        <f t="shared" ref="I112:I132" si="41">SUM(B112:H112)</f>
        <v>506</v>
      </c>
      <c r="K112" s="13" t="s">
        <v>2</v>
      </c>
      <c r="L112" s="79">
        <f t="shared" ref="L112:L132" si="42">B112/$I112</f>
        <v>9.881422924901186E-3</v>
      </c>
      <c r="M112" s="79">
        <f t="shared" ref="M112:M132" si="43">C112/$I112</f>
        <v>0</v>
      </c>
      <c r="N112" s="79">
        <f t="shared" ref="N112:N132" si="44">D112/$I112</f>
        <v>3.952569169960474E-3</v>
      </c>
      <c r="O112" s="79">
        <f t="shared" ref="O112:O132" si="45">E112/$I112</f>
        <v>6.5217391304347824E-2</v>
      </c>
      <c r="P112" s="79">
        <f t="shared" ref="P112:P132" si="46">F112/$I112</f>
        <v>0.14624505928853754</v>
      </c>
      <c r="Q112" s="79">
        <f t="shared" ref="Q112:Q132" si="47">G112/$I112</f>
        <v>0.39130434782608697</v>
      </c>
      <c r="R112" s="80">
        <f t="shared" ref="R112:R132" si="48">H112/$I112</f>
        <v>0.38339920948616601</v>
      </c>
      <c r="S112" s="85">
        <f t="shared" ref="S112:S132" si="49">SUM(Q112:R112)</f>
        <v>0.77470355731225293</v>
      </c>
    </row>
    <row r="113" spans="1:48" x14ac:dyDescent="0.25">
      <c r="A113" s="13" t="s">
        <v>20</v>
      </c>
      <c r="B113" s="28">
        <v>0</v>
      </c>
      <c r="C113" s="28">
        <v>0</v>
      </c>
      <c r="D113" s="28">
        <v>10</v>
      </c>
      <c r="E113" s="28">
        <v>0</v>
      </c>
      <c r="F113" s="28">
        <v>37</v>
      </c>
      <c r="G113" s="28">
        <v>192</v>
      </c>
      <c r="H113" s="28">
        <v>175</v>
      </c>
      <c r="I113" s="69">
        <f t="shared" si="41"/>
        <v>414</v>
      </c>
      <c r="K113" s="13" t="s">
        <v>20</v>
      </c>
      <c r="L113" s="79">
        <f t="shared" si="42"/>
        <v>0</v>
      </c>
      <c r="M113" s="79">
        <f t="shared" si="43"/>
        <v>0</v>
      </c>
      <c r="N113" s="79">
        <f t="shared" si="44"/>
        <v>2.4154589371980676E-2</v>
      </c>
      <c r="O113" s="79">
        <f t="shared" si="45"/>
        <v>0</v>
      </c>
      <c r="P113" s="79">
        <f t="shared" si="46"/>
        <v>8.9371980676328497E-2</v>
      </c>
      <c r="Q113" s="79">
        <f t="shared" si="47"/>
        <v>0.46376811594202899</v>
      </c>
      <c r="R113" s="80">
        <f t="shared" si="48"/>
        <v>0.42270531400966183</v>
      </c>
      <c r="S113" s="85">
        <f t="shared" si="49"/>
        <v>0.88647342995169076</v>
      </c>
    </row>
    <row r="114" spans="1:48" x14ac:dyDescent="0.25">
      <c r="A114" s="13" t="s">
        <v>3</v>
      </c>
      <c r="B114" s="28">
        <v>6</v>
      </c>
      <c r="C114" s="28">
        <v>0</v>
      </c>
      <c r="D114" s="28">
        <v>5</v>
      </c>
      <c r="E114" s="28">
        <v>2</v>
      </c>
      <c r="F114" s="28">
        <v>87</v>
      </c>
      <c r="G114" s="28">
        <v>213</v>
      </c>
      <c r="H114" s="28">
        <v>167</v>
      </c>
      <c r="I114" s="69">
        <f t="shared" si="41"/>
        <v>480</v>
      </c>
      <c r="K114" s="13" t="s">
        <v>3</v>
      </c>
      <c r="L114" s="79">
        <f t="shared" si="42"/>
        <v>1.2500000000000001E-2</v>
      </c>
      <c r="M114" s="79">
        <f t="shared" si="43"/>
        <v>0</v>
      </c>
      <c r="N114" s="79">
        <f t="shared" si="44"/>
        <v>1.0416666666666666E-2</v>
      </c>
      <c r="O114" s="79">
        <f t="shared" si="45"/>
        <v>4.1666666666666666E-3</v>
      </c>
      <c r="P114" s="79">
        <f t="shared" si="46"/>
        <v>0.18124999999999999</v>
      </c>
      <c r="Q114" s="79">
        <f t="shared" si="47"/>
        <v>0.44374999999999998</v>
      </c>
      <c r="R114" s="80">
        <f t="shared" si="48"/>
        <v>0.34791666666666665</v>
      </c>
      <c r="S114" s="85">
        <f t="shared" si="49"/>
        <v>0.79166666666666663</v>
      </c>
    </row>
    <row r="115" spans="1:48" x14ac:dyDescent="0.25">
      <c r="A115" s="13" t="s">
        <v>4</v>
      </c>
      <c r="B115" s="28">
        <v>0</v>
      </c>
      <c r="C115" s="28">
        <v>0</v>
      </c>
      <c r="D115" s="28">
        <v>0</v>
      </c>
      <c r="E115" s="28">
        <v>7</v>
      </c>
      <c r="F115" s="28">
        <v>21</v>
      </c>
      <c r="G115" s="28">
        <v>128</v>
      </c>
      <c r="H115" s="28">
        <v>154</v>
      </c>
      <c r="I115" s="69">
        <f t="shared" si="41"/>
        <v>310</v>
      </c>
      <c r="K115" s="13" t="s">
        <v>4</v>
      </c>
      <c r="L115" s="79">
        <f t="shared" si="42"/>
        <v>0</v>
      </c>
      <c r="M115" s="79">
        <f t="shared" si="43"/>
        <v>0</v>
      </c>
      <c r="N115" s="79">
        <f t="shared" si="44"/>
        <v>0</v>
      </c>
      <c r="O115" s="79">
        <f t="shared" si="45"/>
        <v>2.2580645161290321E-2</v>
      </c>
      <c r="P115" s="79">
        <f t="shared" si="46"/>
        <v>6.7741935483870974E-2</v>
      </c>
      <c r="Q115" s="79">
        <f t="shared" si="47"/>
        <v>0.41290322580645161</v>
      </c>
      <c r="R115" s="80">
        <f t="shared" si="48"/>
        <v>0.49677419354838709</v>
      </c>
      <c r="S115" s="85">
        <f t="shared" si="49"/>
        <v>0.9096774193548387</v>
      </c>
    </row>
    <row r="116" spans="1:48" x14ac:dyDescent="0.25">
      <c r="A116" s="13" t="s">
        <v>5</v>
      </c>
      <c r="B116" s="28">
        <v>0</v>
      </c>
      <c r="C116" s="28">
        <v>0</v>
      </c>
      <c r="D116" s="28">
        <v>0</v>
      </c>
      <c r="E116" s="28">
        <v>0</v>
      </c>
      <c r="F116" s="28">
        <v>20</v>
      </c>
      <c r="G116" s="28">
        <v>157</v>
      </c>
      <c r="H116" s="28">
        <v>145</v>
      </c>
      <c r="I116" s="69">
        <f t="shared" si="41"/>
        <v>322</v>
      </c>
      <c r="K116" s="13" t="s">
        <v>5</v>
      </c>
      <c r="L116" s="79">
        <f t="shared" si="42"/>
        <v>0</v>
      </c>
      <c r="M116" s="79">
        <f t="shared" si="43"/>
        <v>0</v>
      </c>
      <c r="N116" s="79">
        <f t="shared" si="44"/>
        <v>0</v>
      </c>
      <c r="O116" s="79">
        <f t="shared" si="45"/>
        <v>0</v>
      </c>
      <c r="P116" s="79">
        <f t="shared" si="46"/>
        <v>6.2111801242236024E-2</v>
      </c>
      <c r="Q116" s="79">
        <f t="shared" si="47"/>
        <v>0.48757763975155277</v>
      </c>
      <c r="R116" s="80">
        <f t="shared" si="48"/>
        <v>0.4503105590062112</v>
      </c>
      <c r="S116" s="85">
        <f t="shared" si="49"/>
        <v>0.93788819875776397</v>
      </c>
      <c r="AM116" t="s">
        <v>30</v>
      </c>
      <c r="AN116" t="s">
        <v>32</v>
      </c>
      <c r="AO116" t="s">
        <v>33</v>
      </c>
      <c r="AP116" t="s">
        <v>34</v>
      </c>
      <c r="AQ116" t="s">
        <v>35</v>
      </c>
    </row>
    <row r="117" spans="1:48" x14ac:dyDescent="0.25">
      <c r="A117" s="13" t="s">
        <v>6</v>
      </c>
      <c r="B117" s="28">
        <v>100</v>
      </c>
      <c r="C117" s="28">
        <v>0</v>
      </c>
      <c r="D117" s="28">
        <v>5</v>
      </c>
      <c r="E117" s="28">
        <v>38</v>
      </c>
      <c r="F117" s="28">
        <v>58</v>
      </c>
      <c r="G117" s="28">
        <v>118</v>
      </c>
      <c r="H117" s="28">
        <v>186</v>
      </c>
      <c r="I117" s="69">
        <f t="shared" si="41"/>
        <v>505</v>
      </c>
      <c r="K117" s="13" t="s">
        <v>6</v>
      </c>
      <c r="L117" s="79">
        <f t="shared" si="42"/>
        <v>0.19801980198019803</v>
      </c>
      <c r="M117" s="79">
        <f t="shared" si="43"/>
        <v>0</v>
      </c>
      <c r="N117" s="79">
        <f t="shared" si="44"/>
        <v>9.9009900990099011E-3</v>
      </c>
      <c r="O117" s="79">
        <f t="shared" si="45"/>
        <v>7.5247524752475245E-2</v>
      </c>
      <c r="P117" s="79">
        <f t="shared" si="46"/>
        <v>0.11485148514851486</v>
      </c>
      <c r="Q117" s="79">
        <f t="shared" si="47"/>
        <v>0.23366336633663368</v>
      </c>
      <c r="R117" s="80">
        <f t="shared" si="48"/>
        <v>0.36831683168316831</v>
      </c>
      <c r="S117" s="85">
        <f t="shared" si="49"/>
        <v>0.60198019801980196</v>
      </c>
      <c r="AL117" t="s">
        <v>12</v>
      </c>
      <c r="AM117" s="141">
        <v>7.0631970260223049</v>
      </c>
      <c r="AN117" s="141">
        <v>5.2044609665427508</v>
      </c>
      <c r="AO117" s="141">
        <v>18.029739776951672</v>
      </c>
      <c r="AP117" s="141">
        <v>44.423791821561338</v>
      </c>
      <c r="AQ117" s="141">
        <v>25.278810408921931</v>
      </c>
      <c r="AV117">
        <v>100</v>
      </c>
    </row>
    <row r="118" spans="1:48" x14ac:dyDescent="0.25">
      <c r="A118" s="13" t="s">
        <v>7</v>
      </c>
      <c r="B118" s="28">
        <v>31</v>
      </c>
      <c r="C118" s="28">
        <v>9</v>
      </c>
      <c r="D118" s="28">
        <v>6</v>
      </c>
      <c r="E118" s="28">
        <v>1</v>
      </c>
      <c r="F118" s="28">
        <v>25</v>
      </c>
      <c r="G118" s="28">
        <v>86</v>
      </c>
      <c r="H118" s="28">
        <v>160</v>
      </c>
      <c r="I118" s="69">
        <f t="shared" si="41"/>
        <v>318</v>
      </c>
      <c r="K118" s="13" t="s">
        <v>7</v>
      </c>
      <c r="L118" s="79">
        <f t="shared" si="42"/>
        <v>9.7484276729559755E-2</v>
      </c>
      <c r="M118" s="79">
        <f t="shared" si="43"/>
        <v>2.8301886792452831E-2</v>
      </c>
      <c r="N118" s="79">
        <f t="shared" si="44"/>
        <v>1.8867924528301886E-2</v>
      </c>
      <c r="O118" s="79">
        <f t="shared" si="45"/>
        <v>3.1446540880503146E-3</v>
      </c>
      <c r="P118" s="79">
        <f t="shared" si="46"/>
        <v>7.8616352201257858E-2</v>
      </c>
      <c r="Q118" s="79">
        <f t="shared" si="47"/>
        <v>0.27044025157232704</v>
      </c>
      <c r="R118" s="80">
        <f t="shared" si="48"/>
        <v>0.50314465408805031</v>
      </c>
      <c r="S118" s="85">
        <f t="shared" si="49"/>
        <v>0.77358490566037741</v>
      </c>
    </row>
    <row r="119" spans="1:48" x14ac:dyDescent="0.25">
      <c r="A119" s="13" t="s">
        <v>8</v>
      </c>
      <c r="B119" s="28">
        <v>7</v>
      </c>
      <c r="C119" s="28">
        <v>0</v>
      </c>
      <c r="D119" s="28">
        <v>0</v>
      </c>
      <c r="E119" s="28">
        <v>16</v>
      </c>
      <c r="F119" s="28">
        <v>160</v>
      </c>
      <c r="G119" s="28">
        <v>274</v>
      </c>
      <c r="H119" s="28">
        <v>204</v>
      </c>
      <c r="I119" s="69">
        <f t="shared" si="41"/>
        <v>661</v>
      </c>
      <c r="K119" s="13" t="s">
        <v>8</v>
      </c>
      <c r="L119" s="79">
        <f t="shared" si="42"/>
        <v>1.059001512859304E-2</v>
      </c>
      <c r="M119" s="79">
        <f t="shared" si="43"/>
        <v>0</v>
      </c>
      <c r="N119" s="79">
        <f t="shared" si="44"/>
        <v>0</v>
      </c>
      <c r="O119" s="79">
        <f t="shared" si="45"/>
        <v>2.4205748865355523E-2</v>
      </c>
      <c r="P119" s="79">
        <f t="shared" si="46"/>
        <v>0.24205748865355523</v>
      </c>
      <c r="Q119" s="79">
        <f t="shared" si="47"/>
        <v>0.41452344931921331</v>
      </c>
      <c r="R119" s="80">
        <f t="shared" si="48"/>
        <v>0.30862329803328292</v>
      </c>
      <c r="S119" s="85">
        <f t="shared" si="49"/>
        <v>0.72314674735249618</v>
      </c>
      <c r="AK119" t="s">
        <v>29</v>
      </c>
    </row>
    <row r="120" spans="1:48" x14ac:dyDescent="0.25">
      <c r="A120" s="13" t="s">
        <v>9</v>
      </c>
      <c r="B120" s="28">
        <v>21</v>
      </c>
      <c r="C120" s="28">
        <v>26</v>
      </c>
      <c r="D120" s="28">
        <v>5</v>
      </c>
      <c r="E120" s="28">
        <v>15</v>
      </c>
      <c r="F120" s="28">
        <v>31</v>
      </c>
      <c r="G120" s="28">
        <v>274</v>
      </c>
      <c r="H120" s="28">
        <v>156</v>
      </c>
      <c r="I120" s="69">
        <f t="shared" si="41"/>
        <v>528</v>
      </c>
      <c r="K120" s="13" t="s">
        <v>9</v>
      </c>
      <c r="L120" s="79">
        <f t="shared" si="42"/>
        <v>3.9772727272727272E-2</v>
      </c>
      <c r="M120" s="79">
        <f t="shared" si="43"/>
        <v>4.924242424242424E-2</v>
      </c>
      <c r="N120" s="79">
        <f t="shared" si="44"/>
        <v>9.46969696969697E-3</v>
      </c>
      <c r="O120" s="79">
        <f t="shared" si="45"/>
        <v>2.8409090909090908E-2</v>
      </c>
      <c r="P120" s="79">
        <f t="shared" si="46"/>
        <v>5.8712121212121215E-2</v>
      </c>
      <c r="Q120" s="79">
        <f t="shared" si="47"/>
        <v>0.51893939393939392</v>
      </c>
      <c r="R120" s="80">
        <f t="shared" si="48"/>
        <v>0.29545454545454547</v>
      </c>
      <c r="S120" s="85">
        <f t="shared" si="49"/>
        <v>0.81439393939393945</v>
      </c>
      <c r="AK120" t="s">
        <v>31</v>
      </c>
    </row>
    <row r="121" spans="1:48" x14ac:dyDescent="0.25">
      <c r="A121" s="13" t="s">
        <v>10</v>
      </c>
      <c r="B121" s="28">
        <v>0</v>
      </c>
      <c r="C121" s="28">
        <v>0</v>
      </c>
      <c r="D121" s="28">
        <v>0</v>
      </c>
      <c r="E121" s="28">
        <v>2</v>
      </c>
      <c r="F121" s="28">
        <v>0</v>
      </c>
      <c r="G121" s="28">
        <v>23</v>
      </c>
      <c r="H121" s="28">
        <v>156</v>
      </c>
      <c r="I121" s="69">
        <f t="shared" si="41"/>
        <v>181</v>
      </c>
      <c r="K121" s="13" t="s">
        <v>10</v>
      </c>
      <c r="L121" s="79">
        <f t="shared" si="42"/>
        <v>0</v>
      </c>
      <c r="M121" s="79">
        <f t="shared" si="43"/>
        <v>0</v>
      </c>
      <c r="N121" s="79">
        <f t="shared" si="44"/>
        <v>0</v>
      </c>
      <c r="O121" s="79">
        <f t="shared" si="45"/>
        <v>1.1049723756906077E-2</v>
      </c>
      <c r="P121" s="79">
        <f t="shared" si="46"/>
        <v>0</v>
      </c>
      <c r="Q121" s="79">
        <f t="shared" si="47"/>
        <v>0.1270718232044199</v>
      </c>
      <c r="R121" s="80">
        <f t="shared" si="48"/>
        <v>0.86187845303867405</v>
      </c>
      <c r="S121" s="85">
        <f t="shared" si="49"/>
        <v>0.98895027624309395</v>
      </c>
    </row>
    <row r="122" spans="1:48" x14ac:dyDescent="0.25">
      <c r="A122" s="13" t="s">
        <v>11</v>
      </c>
      <c r="B122" s="28">
        <v>0</v>
      </c>
      <c r="C122" s="28">
        <v>0</v>
      </c>
      <c r="D122" s="28">
        <v>0</v>
      </c>
      <c r="E122" s="28">
        <v>16</v>
      </c>
      <c r="F122" s="28">
        <v>22</v>
      </c>
      <c r="G122" s="28">
        <v>62</v>
      </c>
      <c r="H122" s="28">
        <v>360</v>
      </c>
      <c r="I122" s="69">
        <f t="shared" si="41"/>
        <v>460</v>
      </c>
      <c r="K122" s="13" t="s">
        <v>11</v>
      </c>
      <c r="L122" s="79">
        <f t="shared" si="42"/>
        <v>0</v>
      </c>
      <c r="M122" s="79">
        <f t="shared" si="43"/>
        <v>0</v>
      </c>
      <c r="N122" s="79">
        <f t="shared" si="44"/>
        <v>0</v>
      </c>
      <c r="O122" s="79">
        <f t="shared" si="45"/>
        <v>3.4782608695652174E-2</v>
      </c>
      <c r="P122" s="79">
        <f t="shared" si="46"/>
        <v>4.7826086956521741E-2</v>
      </c>
      <c r="Q122" s="79">
        <f t="shared" si="47"/>
        <v>0.13478260869565217</v>
      </c>
      <c r="R122" s="80">
        <f t="shared" si="48"/>
        <v>0.78260869565217395</v>
      </c>
      <c r="S122" s="85">
        <f t="shared" si="49"/>
        <v>0.91739130434782612</v>
      </c>
    </row>
    <row r="123" spans="1:48" x14ac:dyDescent="0.25">
      <c r="A123" s="13" t="s">
        <v>12</v>
      </c>
      <c r="B123" s="28">
        <v>0</v>
      </c>
      <c r="C123" s="28">
        <v>38</v>
      </c>
      <c r="D123" s="28">
        <v>0</v>
      </c>
      <c r="E123" s="28">
        <v>28</v>
      </c>
      <c r="F123" s="28">
        <v>97</v>
      </c>
      <c r="G123" s="28">
        <v>239</v>
      </c>
      <c r="H123" s="28">
        <v>136</v>
      </c>
      <c r="I123" s="69">
        <f t="shared" si="41"/>
        <v>538</v>
      </c>
      <c r="K123" s="13" t="s">
        <v>12</v>
      </c>
      <c r="L123" s="79">
        <f t="shared" si="42"/>
        <v>0</v>
      </c>
      <c r="M123" s="79">
        <f t="shared" si="43"/>
        <v>7.0631970260223054E-2</v>
      </c>
      <c r="N123" s="79">
        <f t="shared" si="44"/>
        <v>0</v>
      </c>
      <c r="O123" s="79">
        <f t="shared" si="45"/>
        <v>5.204460966542751E-2</v>
      </c>
      <c r="P123" s="79">
        <f t="shared" si="46"/>
        <v>0.18029739776951673</v>
      </c>
      <c r="Q123" s="79">
        <f t="shared" si="47"/>
        <v>0.44423791821561337</v>
      </c>
      <c r="R123" s="80">
        <f t="shared" si="48"/>
        <v>0.25278810408921931</v>
      </c>
      <c r="S123" s="85">
        <f t="shared" si="49"/>
        <v>0.69702602230483268</v>
      </c>
    </row>
    <row r="124" spans="1:48" x14ac:dyDescent="0.25">
      <c r="A124" s="13" t="s">
        <v>21</v>
      </c>
      <c r="B124" s="28">
        <v>0</v>
      </c>
      <c r="C124" s="28">
        <v>14</v>
      </c>
      <c r="D124" s="28">
        <v>20</v>
      </c>
      <c r="E124" s="28">
        <v>54</v>
      </c>
      <c r="F124" s="28">
        <v>146</v>
      </c>
      <c r="G124" s="28">
        <v>180</v>
      </c>
      <c r="H124" s="28">
        <v>211</v>
      </c>
      <c r="I124" s="69">
        <f t="shared" si="41"/>
        <v>625</v>
      </c>
      <c r="K124" s="13" t="s">
        <v>21</v>
      </c>
      <c r="L124" s="79">
        <f t="shared" si="42"/>
        <v>0</v>
      </c>
      <c r="M124" s="79">
        <f t="shared" si="43"/>
        <v>2.24E-2</v>
      </c>
      <c r="N124" s="79">
        <f t="shared" si="44"/>
        <v>3.2000000000000001E-2</v>
      </c>
      <c r="O124" s="79">
        <f t="shared" si="45"/>
        <v>8.6400000000000005E-2</v>
      </c>
      <c r="P124" s="79">
        <f t="shared" si="46"/>
        <v>0.2336</v>
      </c>
      <c r="Q124" s="79">
        <f t="shared" si="47"/>
        <v>0.28799999999999998</v>
      </c>
      <c r="R124" s="80">
        <f t="shared" si="48"/>
        <v>0.33760000000000001</v>
      </c>
      <c r="S124" s="85">
        <f t="shared" si="49"/>
        <v>0.62559999999999993</v>
      </c>
    </row>
    <row r="125" spans="1:48" x14ac:dyDescent="0.25">
      <c r="A125" s="13" t="s">
        <v>13</v>
      </c>
      <c r="B125" s="28">
        <v>5</v>
      </c>
      <c r="C125" s="28">
        <v>5</v>
      </c>
      <c r="D125" s="28">
        <v>57</v>
      </c>
      <c r="E125" s="28">
        <v>28</v>
      </c>
      <c r="F125" s="28">
        <v>73</v>
      </c>
      <c r="G125" s="28">
        <v>36</v>
      </c>
      <c r="H125" s="28">
        <v>283</v>
      </c>
      <c r="I125" s="69">
        <f t="shared" si="41"/>
        <v>487</v>
      </c>
      <c r="K125" s="13" t="s">
        <v>13</v>
      </c>
      <c r="L125" s="79">
        <f t="shared" si="42"/>
        <v>1.0266940451745379E-2</v>
      </c>
      <c r="M125" s="79">
        <f t="shared" si="43"/>
        <v>1.0266940451745379E-2</v>
      </c>
      <c r="N125" s="79">
        <f t="shared" si="44"/>
        <v>0.11704312114989733</v>
      </c>
      <c r="O125" s="79">
        <f t="shared" si="45"/>
        <v>5.7494866529774126E-2</v>
      </c>
      <c r="P125" s="79">
        <f t="shared" si="46"/>
        <v>0.14989733059548255</v>
      </c>
      <c r="Q125" s="79">
        <f t="shared" si="47"/>
        <v>7.3921971252566734E-2</v>
      </c>
      <c r="R125" s="80">
        <f t="shared" si="48"/>
        <v>0.58110882956878851</v>
      </c>
      <c r="S125" s="85">
        <f t="shared" si="49"/>
        <v>0.65503080082135523</v>
      </c>
    </row>
    <row r="126" spans="1:48" x14ac:dyDescent="0.25">
      <c r="A126" s="13" t="s">
        <v>14</v>
      </c>
      <c r="B126" s="28">
        <v>2</v>
      </c>
      <c r="C126" s="28">
        <v>0</v>
      </c>
      <c r="D126" s="28">
        <v>0</v>
      </c>
      <c r="E126" s="28">
        <v>0</v>
      </c>
      <c r="F126" s="28">
        <v>6</v>
      </c>
      <c r="G126" s="28">
        <v>189</v>
      </c>
      <c r="H126" s="28">
        <v>399</v>
      </c>
      <c r="I126" s="69">
        <f t="shared" si="41"/>
        <v>596</v>
      </c>
      <c r="K126" s="13" t="s">
        <v>14</v>
      </c>
      <c r="L126" s="79">
        <f t="shared" si="42"/>
        <v>3.3557046979865771E-3</v>
      </c>
      <c r="M126" s="79">
        <f t="shared" si="43"/>
        <v>0</v>
      </c>
      <c r="N126" s="79">
        <f t="shared" si="44"/>
        <v>0</v>
      </c>
      <c r="O126" s="79">
        <f t="shared" si="45"/>
        <v>0</v>
      </c>
      <c r="P126" s="79">
        <f t="shared" si="46"/>
        <v>1.0067114093959731E-2</v>
      </c>
      <c r="Q126" s="79">
        <f t="shared" si="47"/>
        <v>0.31711409395973156</v>
      </c>
      <c r="R126" s="80">
        <f t="shared" si="48"/>
        <v>0.66946308724832215</v>
      </c>
      <c r="S126" s="85">
        <f t="shared" si="49"/>
        <v>0.98657718120805371</v>
      </c>
    </row>
    <row r="127" spans="1:48" x14ac:dyDescent="0.25">
      <c r="A127" s="13" t="s">
        <v>15</v>
      </c>
      <c r="B127" s="28">
        <v>7</v>
      </c>
      <c r="C127" s="28">
        <v>0</v>
      </c>
      <c r="D127" s="28">
        <v>10</v>
      </c>
      <c r="E127" s="28">
        <v>0</v>
      </c>
      <c r="F127" s="28">
        <v>105</v>
      </c>
      <c r="G127" s="28">
        <v>34</v>
      </c>
      <c r="H127" s="28">
        <v>46</v>
      </c>
      <c r="I127" s="69">
        <f t="shared" si="41"/>
        <v>202</v>
      </c>
      <c r="K127" s="13" t="s">
        <v>15</v>
      </c>
      <c r="L127" s="79">
        <f t="shared" si="42"/>
        <v>3.4653465346534656E-2</v>
      </c>
      <c r="M127" s="79">
        <f t="shared" si="43"/>
        <v>0</v>
      </c>
      <c r="N127" s="79">
        <f t="shared" si="44"/>
        <v>4.9504950495049507E-2</v>
      </c>
      <c r="O127" s="79">
        <f t="shared" si="45"/>
        <v>0</v>
      </c>
      <c r="P127" s="79">
        <f t="shared" si="46"/>
        <v>0.51980198019801982</v>
      </c>
      <c r="Q127" s="79">
        <f t="shared" si="47"/>
        <v>0.16831683168316833</v>
      </c>
      <c r="R127" s="80">
        <f t="shared" si="48"/>
        <v>0.22772277227722773</v>
      </c>
      <c r="S127" s="85">
        <f t="shared" si="49"/>
        <v>0.39603960396039606</v>
      </c>
    </row>
    <row r="128" spans="1:48" x14ac:dyDescent="0.25">
      <c r="A128" s="13" t="s">
        <v>16</v>
      </c>
      <c r="B128" s="28">
        <v>0</v>
      </c>
      <c r="C128" s="28">
        <v>0</v>
      </c>
      <c r="D128" s="28">
        <v>0</v>
      </c>
      <c r="E128" s="28">
        <v>0</v>
      </c>
      <c r="F128" s="28">
        <v>26</v>
      </c>
      <c r="G128" s="28">
        <v>48</v>
      </c>
      <c r="H128" s="28">
        <v>65</v>
      </c>
      <c r="I128" s="69">
        <f t="shared" si="41"/>
        <v>139</v>
      </c>
      <c r="K128" s="13" t="s">
        <v>16</v>
      </c>
      <c r="L128" s="79">
        <f t="shared" si="42"/>
        <v>0</v>
      </c>
      <c r="M128" s="79">
        <f t="shared" si="43"/>
        <v>0</v>
      </c>
      <c r="N128" s="79">
        <f t="shared" si="44"/>
        <v>0</v>
      </c>
      <c r="O128" s="79">
        <f t="shared" si="45"/>
        <v>0</v>
      </c>
      <c r="P128" s="79">
        <f t="shared" si="46"/>
        <v>0.18705035971223022</v>
      </c>
      <c r="Q128" s="79">
        <f t="shared" si="47"/>
        <v>0.34532374100719426</v>
      </c>
      <c r="R128" s="80">
        <f t="shared" si="48"/>
        <v>0.46762589928057552</v>
      </c>
      <c r="S128" s="85">
        <f t="shared" si="49"/>
        <v>0.81294964028776984</v>
      </c>
    </row>
    <row r="129" spans="1:20" x14ac:dyDescent="0.25">
      <c r="A129" s="13" t="s">
        <v>17</v>
      </c>
      <c r="B129" s="28">
        <v>0</v>
      </c>
      <c r="C129" s="28">
        <v>0</v>
      </c>
      <c r="D129" s="28">
        <v>0</v>
      </c>
      <c r="E129" s="28">
        <v>3</v>
      </c>
      <c r="F129" s="28">
        <v>19</v>
      </c>
      <c r="G129" s="28">
        <v>29</v>
      </c>
      <c r="H129" s="28">
        <v>122</v>
      </c>
      <c r="I129" s="69">
        <f t="shared" si="41"/>
        <v>173</v>
      </c>
      <c r="K129" s="13" t="s">
        <v>17</v>
      </c>
      <c r="L129" s="79">
        <f t="shared" si="42"/>
        <v>0</v>
      </c>
      <c r="M129" s="79">
        <f t="shared" si="43"/>
        <v>0</v>
      </c>
      <c r="N129" s="79">
        <f t="shared" si="44"/>
        <v>0</v>
      </c>
      <c r="O129" s="79">
        <f t="shared" si="45"/>
        <v>1.7341040462427744E-2</v>
      </c>
      <c r="P129" s="79">
        <f t="shared" si="46"/>
        <v>0.10982658959537572</v>
      </c>
      <c r="Q129" s="79">
        <f t="shared" si="47"/>
        <v>0.16763005780346821</v>
      </c>
      <c r="R129" s="80">
        <f t="shared" si="48"/>
        <v>0.7052023121387283</v>
      </c>
      <c r="S129" s="85">
        <f t="shared" si="49"/>
        <v>0.87283236994219648</v>
      </c>
    </row>
    <row r="130" spans="1:20" x14ac:dyDescent="0.25">
      <c r="A130" s="13" t="s">
        <v>18</v>
      </c>
      <c r="B130" s="28">
        <v>0</v>
      </c>
      <c r="C130" s="28">
        <v>0</v>
      </c>
      <c r="D130" s="28">
        <v>0</v>
      </c>
      <c r="E130" s="28">
        <v>0</v>
      </c>
      <c r="F130" s="28">
        <v>10</v>
      </c>
      <c r="G130" s="28">
        <v>40</v>
      </c>
      <c r="H130" s="28">
        <v>35</v>
      </c>
      <c r="I130" s="69">
        <f t="shared" si="41"/>
        <v>85</v>
      </c>
      <c r="K130" s="13" t="s">
        <v>18</v>
      </c>
      <c r="L130" s="79">
        <f t="shared" si="42"/>
        <v>0</v>
      </c>
      <c r="M130" s="79">
        <f t="shared" si="43"/>
        <v>0</v>
      </c>
      <c r="N130" s="79">
        <f t="shared" si="44"/>
        <v>0</v>
      </c>
      <c r="O130" s="79">
        <f t="shared" si="45"/>
        <v>0</v>
      </c>
      <c r="P130" s="79">
        <f t="shared" si="46"/>
        <v>0.11764705882352941</v>
      </c>
      <c r="Q130" s="79">
        <f t="shared" si="47"/>
        <v>0.47058823529411764</v>
      </c>
      <c r="R130" s="80">
        <f t="shared" si="48"/>
        <v>0.41176470588235292</v>
      </c>
      <c r="S130" s="85">
        <f t="shared" si="49"/>
        <v>0.88235294117647056</v>
      </c>
    </row>
    <row r="131" spans="1:20" x14ac:dyDescent="0.25">
      <c r="A131" s="13" t="s">
        <v>19</v>
      </c>
      <c r="B131" s="28">
        <v>1</v>
      </c>
      <c r="C131" s="28">
        <v>0</v>
      </c>
      <c r="D131" s="28">
        <v>0</v>
      </c>
      <c r="E131" s="28">
        <v>0</v>
      </c>
      <c r="F131" s="28">
        <v>0</v>
      </c>
      <c r="G131" s="28">
        <v>12</v>
      </c>
      <c r="H131" s="28">
        <v>20</v>
      </c>
      <c r="I131" s="69">
        <f t="shared" si="41"/>
        <v>33</v>
      </c>
      <c r="K131" s="13" t="s">
        <v>19</v>
      </c>
      <c r="L131" s="79">
        <f t="shared" si="42"/>
        <v>3.0303030303030304E-2</v>
      </c>
      <c r="M131" s="79">
        <f t="shared" si="43"/>
        <v>0</v>
      </c>
      <c r="N131" s="79">
        <f t="shared" si="44"/>
        <v>0</v>
      </c>
      <c r="O131" s="79">
        <f t="shared" si="45"/>
        <v>0</v>
      </c>
      <c r="P131" s="79">
        <f t="shared" si="46"/>
        <v>0</v>
      </c>
      <c r="Q131" s="79">
        <f t="shared" si="47"/>
        <v>0.36363636363636365</v>
      </c>
      <c r="R131" s="80">
        <f t="shared" si="48"/>
        <v>0.60606060606060608</v>
      </c>
      <c r="S131" s="85">
        <f t="shared" si="49"/>
        <v>0.96969696969696972</v>
      </c>
    </row>
    <row r="132" spans="1:20" ht="15.75" thickBot="1" x14ac:dyDescent="0.3">
      <c r="A132" s="15" t="s">
        <v>51</v>
      </c>
      <c r="B132" s="41">
        <f t="shared" ref="B132:H132" si="50">SUM(B111:B131)</f>
        <v>185</v>
      </c>
      <c r="C132" s="41">
        <f t="shared" si="50"/>
        <v>92</v>
      </c>
      <c r="D132" s="41">
        <f t="shared" si="50"/>
        <v>129</v>
      </c>
      <c r="E132" s="41">
        <f t="shared" si="50"/>
        <v>243</v>
      </c>
      <c r="F132" s="41">
        <f t="shared" si="50"/>
        <v>1025</v>
      </c>
      <c r="G132" s="41">
        <f t="shared" si="50"/>
        <v>2677</v>
      </c>
      <c r="H132" s="41">
        <f t="shared" si="50"/>
        <v>3492</v>
      </c>
      <c r="I132" s="87">
        <f t="shared" si="41"/>
        <v>7843</v>
      </c>
      <c r="K132" s="66" t="s">
        <v>122</v>
      </c>
      <c r="L132" s="81">
        <f t="shared" si="42"/>
        <v>2.3587912788473799E-2</v>
      </c>
      <c r="M132" s="81">
        <f t="shared" si="43"/>
        <v>1.1730205278592375E-2</v>
      </c>
      <c r="N132" s="81">
        <f t="shared" si="44"/>
        <v>1.6447787836287135E-2</v>
      </c>
      <c r="O132" s="81">
        <f t="shared" si="45"/>
        <v>3.0983042203238557E-2</v>
      </c>
      <c r="P132" s="81">
        <f t="shared" si="46"/>
        <v>0.13068978707127374</v>
      </c>
      <c r="Q132" s="81">
        <f t="shared" si="47"/>
        <v>0.34132347316078032</v>
      </c>
      <c r="R132" s="82">
        <f t="shared" si="48"/>
        <v>0.44523779166135408</v>
      </c>
      <c r="S132" s="85">
        <f t="shared" si="49"/>
        <v>0.7865612648221344</v>
      </c>
    </row>
    <row r="133" spans="1:20" ht="13.9" customHeight="1" x14ac:dyDescent="0.25"/>
    <row r="134" spans="1:20" ht="13.9" customHeight="1" thickBot="1" x14ac:dyDescent="0.3">
      <c r="A134" s="26"/>
      <c r="B134" s="26"/>
      <c r="C134" s="26"/>
      <c r="D134" s="26"/>
      <c r="E134" s="26"/>
      <c r="F134" s="26"/>
      <c r="G134" s="26"/>
      <c r="H134" s="26"/>
      <c r="I134" s="26"/>
    </row>
    <row r="135" spans="1:20" x14ac:dyDescent="0.25">
      <c r="A135" s="302" t="s">
        <v>70</v>
      </c>
      <c r="B135" s="303"/>
      <c r="C135" s="303"/>
      <c r="D135" s="303"/>
      <c r="E135" s="303"/>
      <c r="F135" s="303"/>
      <c r="G135" s="303"/>
      <c r="H135" s="303"/>
      <c r="I135" s="303"/>
      <c r="J135" s="91"/>
      <c r="L135" s="302" t="s">
        <v>70</v>
      </c>
      <c r="M135" s="303"/>
      <c r="N135" s="303"/>
      <c r="O135" s="303"/>
      <c r="P135" s="303"/>
      <c r="Q135" s="303"/>
      <c r="R135" s="303"/>
      <c r="S135" s="303"/>
      <c r="T135" s="304"/>
    </row>
    <row r="136" spans="1:20" ht="25.5" x14ac:dyDescent="0.25">
      <c r="A136" s="13"/>
      <c r="B136" s="10" t="s">
        <v>36</v>
      </c>
      <c r="C136" s="10" t="s">
        <v>37</v>
      </c>
      <c r="D136" s="10" t="s">
        <v>38</v>
      </c>
      <c r="E136" s="10" t="s">
        <v>39</v>
      </c>
      <c r="F136" s="10" t="s">
        <v>40</v>
      </c>
      <c r="G136" s="10" t="s">
        <v>41</v>
      </c>
      <c r="H136" s="10" t="s">
        <v>42</v>
      </c>
      <c r="I136" s="10" t="s">
        <v>44</v>
      </c>
      <c r="J136" s="14" t="s">
        <v>0</v>
      </c>
      <c r="L136" s="13"/>
      <c r="M136" s="6" t="s">
        <v>107</v>
      </c>
      <c r="N136" s="10" t="s">
        <v>36</v>
      </c>
      <c r="O136" s="10" t="s">
        <v>37</v>
      </c>
      <c r="P136" s="10" t="s">
        <v>38</v>
      </c>
      <c r="Q136" s="10" t="s">
        <v>39</v>
      </c>
      <c r="R136" s="10" t="s">
        <v>40</v>
      </c>
      <c r="S136" s="10" t="s">
        <v>41</v>
      </c>
      <c r="T136" s="14"/>
    </row>
    <row r="137" spans="1:20" x14ac:dyDescent="0.25">
      <c r="A137" s="13" t="s">
        <v>1</v>
      </c>
      <c r="B137" s="28">
        <v>0</v>
      </c>
      <c r="C137" s="28">
        <v>0</v>
      </c>
      <c r="D137" s="28">
        <v>0</v>
      </c>
      <c r="E137" s="28">
        <v>0</v>
      </c>
      <c r="F137" s="28">
        <v>7</v>
      </c>
      <c r="G137" s="28">
        <v>94</v>
      </c>
      <c r="H137" s="28"/>
      <c r="I137" s="28"/>
      <c r="J137" s="69">
        <f>SUM(B137:G137)</f>
        <v>101</v>
      </c>
      <c r="L137" s="13" t="s">
        <v>1</v>
      </c>
      <c r="M137" s="79">
        <v>0</v>
      </c>
      <c r="N137" s="79">
        <f t="shared" ref="N137:N158" si="51">B137/$J137</f>
        <v>0</v>
      </c>
      <c r="O137" s="79">
        <f t="shared" ref="O137:O158" si="52">C137/$J137</f>
        <v>0</v>
      </c>
      <c r="P137" s="79">
        <f t="shared" ref="P137:P158" si="53">D137/$J137</f>
        <v>0</v>
      </c>
      <c r="Q137" s="79">
        <f t="shared" ref="Q137:Q158" si="54">E137/$J137</f>
        <v>0</v>
      </c>
      <c r="R137" s="79">
        <f t="shared" ref="R137:R158" si="55">F137/$J137</f>
        <v>6.9306930693069313E-2</v>
      </c>
      <c r="S137" s="79">
        <f t="shared" ref="S137:S158" si="56">G137/$J137</f>
        <v>0.93069306930693074</v>
      </c>
      <c r="T137" s="85">
        <f>SUM(R137:S137)</f>
        <v>1</v>
      </c>
    </row>
    <row r="138" spans="1:20" x14ac:dyDescent="0.25">
      <c r="A138" s="13" t="s">
        <v>2</v>
      </c>
      <c r="B138" s="28">
        <v>0</v>
      </c>
      <c r="C138" s="28">
        <v>0</v>
      </c>
      <c r="D138" s="28">
        <v>19</v>
      </c>
      <c r="E138" s="28">
        <v>6</v>
      </c>
      <c r="F138" s="28">
        <v>78</v>
      </c>
      <c r="G138" s="28">
        <v>45</v>
      </c>
      <c r="H138" s="28"/>
      <c r="I138" s="28"/>
      <c r="J138" s="69">
        <f t="shared" ref="J138:J158" si="57">SUM(B138:G138)</f>
        <v>148</v>
      </c>
      <c r="L138" s="13" t="s">
        <v>2</v>
      </c>
      <c r="M138" s="79">
        <v>0</v>
      </c>
      <c r="N138" s="79">
        <f t="shared" si="51"/>
        <v>0</v>
      </c>
      <c r="O138" s="79">
        <f t="shared" si="52"/>
        <v>0</v>
      </c>
      <c r="P138" s="79">
        <f t="shared" si="53"/>
        <v>0.12837837837837837</v>
      </c>
      <c r="Q138" s="79">
        <f t="shared" si="54"/>
        <v>4.0540540540540543E-2</v>
      </c>
      <c r="R138" s="79">
        <f t="shared" si="55"/>
        <v>0.52702702702702697</v>
      </c>
      <c r="S138" s="79">
        <f t="shared" si="56"/>
        <v>0.30405405405405406</v>
      </c>
      <c r="T138" s="85">
        <f t="shared" ref="T138:T157" si="58">SUM(R138:S138)</f>
        <v>0.83108108108108103</v>
      </c>
    </row>
    <row r="139" spans="1:20" x14ac:dyDescent="0.25">
      <c r="A139" s="13" t="s">
        <v>20</v>
      </c>
      <c r="B139" s="28">
        <v>0</v>
      </c>
      <c r="C139" s="28">
        <v>0</v>
      </c>
      <c r="D139" s="28">
        <v>1</v>
      </c>
      <c r="E139" s="28">
        <v>15</v>
      </c>
      <c r="F139" s="28">
        <v>126</v>
      </c>
      <c r="G139" s="28">
        <v>128</v>
      </c>
      <c r="H139" s="28"/>
      <c r="I139" s="28"/>
      <c r="J139" s="69">
        <f t="shared" si="57"/>
        <v>270</v>
      </c>
      <c r="L139" s="13" t="s">
        <v>20</v>
      </c>
      <c r="M139" s="79">
        <v>0</v>
      </c>
      <c r="N139" s="79">
        <f t="shared" si="51"/>
        <v>0</v>
      </c>
      <c r="O139" s="79">
        <f t="shared" si="52"/>
        <v>0</v>
      </c>
      <c r="P139" s="79">
        <f t="shared" si="53"/>
        <v>3.7037037037037038E-3</v>
      </c>
      <c r="Q139" s="79">
        <f t="shared" si="54"/>
        <v>5.5555555555555552E-2</v>
      </c>
      <c r="R139" s="79">
        <f t="shared" si="55"/>
        <v>0.46666666666666667</v>
      </c>
      <c r="S139" s="79">
        <f t="shared" si="56"/>
        <v>0.47407407407407409</v>
      </c>
      <c r="T139" s="85">
        <f t="shared" si="58"/>
        <v>0.94074074074074077</v>
      </c>
    </row>
    <row r="140" spans="1:20" x14ac:dyDescent="0.25">
      <c r="A140" s="13" t="s">
        <v>3</v>
      </c>
      <c r="B140" s="28">
        <v>7</v>
      </c>
      <c r="C140" s="28">
        <v>0</v>
      </c>
      <c r="D140" s="28">
        <v>8</v>
      </c>
      <c r="E140" s="28">
        <v>13</v>
      </c>
      <c r="F140" s="28">
        <v>69</v>
      </c>
      <c r="G140" s="28">
        <v>128</v>
      </c>
      <c r="H140" s="28"/>
      <c r="I140" s="28"/>
      <c r="J140" s="69">
        <f t="shared" si="57"/>
        <v>225</v>
      </c>
      <c r="L140" s="13" t="s">
        <v>3</v>
      </c>
      <c r="M140" s="79">
        <v>0</v>
      </c>
      <c r="N140" s="79">
        <f t="shared" si="51"/>
        <v>3.111111111111111E-2</v>
      </c>
      <c r="O140" s="79">
        <f t="shared" si="52"/>
        <v>0</v>
      </c>
      <c r="P140" s="79">
        <f t="shared" si="53"/>
        <v>3.5555555555555556E-2</v>
      </c>
      <c r="Q140" s="79">
        <f t="shared" si="54"/>
        <v>5.7777777777777775E-2</v>
      </c>
      <c r="R140" s="79">
        <f t="shared" si="55"/>
        <v>0.30666666666666664</v>
      </c>
      <c r="S140" s="79">
        <f t="shared" si="56"/>
        <v>0.56888888888888889</v>
      </c>
      <c r="T140" s="85">
        <f t="shared" si="58"/>
        <v>0.87555555555555553</v>
      </c>
    </row>
    <row r="141" spans="1:20" x14ac:dyDescent="0.25">
      <c r="A141" s="13" t="s">
        <v>4</v>
      </c>
      <c r="B141" s="28">
        <v>0</v>
      </c>
      <c r="C141" s="28">
        <v>0</v>
      </c>
      <c r="D141" s="28">
        <v>0</v>
      </c>
      <c r="E141" s="28">
        <v>2</v>
      </c>
      <c r="F141" s="28">
        <v>10</v>
      </c>
      <c r="G141" s="28">
        <v>69</v>
      </c>
      <c r="H141" s="28"/>
      <c r="I141" s="28"/>
      <c r="J141" s="69">
        <f t="shared" si="57"/>
        <v>81</v>
      </c>
      <c r="L141" s="13" t="s">
        <v>4</v>
      </c>
      <c r="M141" s="79">
        <v>0</v>
      </c>
      <c r="N141" s="79">
        <f t="shared" si="51"/>
        <v>0</v>
      </c>
      <c r="O141" s="79">
        <f t="shared" si="52"/>
        <v>0</v>
      </c>
      <c r="P141" s="79">
        <f t="shared" si="53"/>
        <v>0</v>
      </c>
      <c r="Q141" s="79">
        <f t="shared" si="54"/>
        <v>2.4691358024691357E-2</v>
      </c>
      <c r="R141" s="79">
        <f t="shared" si="55"/>
        <v>0.12345679012345678</v>
      </c>
      <c r="S141" s="79">
        <f t="shared" si="56"/>
        <v>0.85185185185185186</v>
      </c>
      <c r="T141" s="85">
        <f t="shared" si="58"/>
        <v>0.97530864197530864</v>
      </c>
    </row>
    <row r="142" spans="1:20" x14ac:dyDescent="0.25">
      <c r="A142" s="13" t="s">
        <v>5</v>
      </c>
      <c r="B142" s="28">
        <v>0</v>
      </c>
      <c r="C142" s="28">
        <v>0</v>
      </c>
      <c r="D142" s="28">
        <v>3</v>
      </c>
      <c r="E142" s="28">
        <v>0</v>
      </c>
      <c r="F142" s="28">
        <v>24</v>
      </c>
      <c r="G142" s="28">
        <v>105</v>
      </c>
      <c r="H142" s="28"/>
      <c r="I142" s="28"/>
      <c r="J142" s="69">
        <f t="shared" si="57"/>
        <v>132</v>
      </c>
      <c r="L142" s="13" t="s">
        <v>5</v>
      </c>
      <c r="M142" s="79">
        <v>0</v>
      </c>
      <c r="N142" s="79">
        <f t="shared" si="51"/>
        <v>0</v>
      </c>
      <c r="O142" s="79">
        <f t="shared" si="52"/>
        <v>0</v>
      </c>
      <c r="P142" s="79">
        <f t="shared" si="53"/>
        <v>2.2727272727272728E-2</v>
      </c>
      <c r="Q142" s="79">
        <f t="shared" si="54"/>
        <v>0</v>
      </c>
      <c r="R142" s="79">
        <f t="shared" si="55"/>
        <v>0.18181818181818182</v>
      </c>
      <c r="S142" s="79">
        <f t="shared" si="56"/>
        <v>0.79545454545454541</v>
      </c>
      <c r="T142" s="85">
        <f t="shared" si="58"/>
        <v>0.97727272727272729</v>
      </c>
    </row>
    <row r="143" spans="1:20" x14ac:dyDescent="0.25">
      <c r="A143" s="13" t="s">
        <v>6</v>
      </c>
      <c r="B143" s="28">
        <v>0</v>
      </c>
      <c r="C143" s="28">
        <v>0</v>
      </c>
      <c r="D143" s="28">
        <v>2</v>
      </c>
      <c r="E143" s="28">
        <v>10</v>
      </c>
      <c r="F143" s="28">
        <v>24</v>
      </c>
      <c r="G143" s="28">
        <v>155</v>
      </c>
      <c r="H143" s="28"/>
      <c r="I143" s="28"/>
      <c r="J143" s="69">
        <f t="shared" si="57"/>
        <v>191</v>
      </c>
      <c r="L143" s="13" t="s">
        <v>6</v>
      </c>
      <c r="M143" s="79">
        <v>0</v>
      </c>
      <c r="N143" s="79">
        <f t="shared" si="51"/>
        <v>0</v>
      </c>
      <c r="O143" s="79">
        <f t="shared" si="52"/>
        <v>0</v>
      </c>
      <c r="P143" s="79">
        <f t="shared" si="53"/>
        <v>1.0471204188481676E-2</v>
      </c>
      <c r="Q143" s="79">
        <f t="shared" si="54"/>
        <v>5.2356020942408377E-2</v>
      </c>
      <c r="R143" s="79">
        <f t="shared" si="55"/>
        <v>0.1256544502617801</v>
      </c>
      <c r="S143" s="79">
        <f t="shared" si="56"/>
        <v>0.81151832460732987</v>
      </c>
      <c r="T143" s="85">
        <f t="shared" si="58"/>
        <v>0.93717277486910999</v>
      </c>
    </row>
    <row r="144" spans="1:20" x14ac:dyDescent="0.25">
      <c r="A144" s="13" t="s">
        <v>7</v>
      </c>
      <c r="B144" s="28">
        <v>0</v>
      </c>
      <c r="C144" s="28">
        <v>23</v>
      </c>
      <c r="D144" s="28">
        <v>10</v>
      </c>
      <c r="E144" s="28">
        <v>29</v>
      </c>
      <c r="F144" s="28">
        <v>104</v>
      </c>
      <c r="G144" s="28">
        <v>169</v>
      </c>
      <c r="H144" s="28"/>
      <c r="I144" s="28"/>
      <c r="J144" s="69">
        <f t="shared" si="57"/>
        <v>335</v>
      </c>
      <c r="L144" s="13" t="s">
        <v>7</v>
      </c>
      <c r="M144" s="79">
        <v>0</v>
      </c>
      <c r="N144" s="79">
        <f t="shared" si="51"/>
        <v>0</v>
      </c>
      <c r="O144" s="79">
        <f t="shared" si="52"/>
        <v>6.8656716417910449E-2</v>
      </c>
      <c r="P144" s="79">
        <f t="shared" si="53"/>
        <v>2.9850746268656716E-2</v>
      </c>
      <c r="Q144" s="79">
        <f t="shared" si="54"/>
        <v>8.6567164179104483E-2</v>
      </c>
      <c r="R144" s="79">
        <f t="shared" si="55"/>
        <v>0.31044776119402984</v>
      </c>
      <c r="S144" s="79">
        <f t="shared" si="56"/>
        <v>0.5044776119402985</v>
      </c>
      <c r="T144" s="85">
        <f t="shared" si="58"/>
        <v>0.81492537313432833</v>
      </c>
    </row>
    <row r="145" spans="1:37" x14ac:dyDescent="0.25">
      <c r="A145" s="13" t="s">
        <v>8</v>
      </c>
      <c r="B145" s="28">
        <v>0</v>
      </c>
      <c r="C145" s="28">
        <v>0</v>
      </c>
      <c r="D145" s="28">
        <v>15</v>
      </c>
      <c r="E145" s="28">
        <v>22</v>
      </c>
      <c r="F145" s="28">
        <v>36</v>
      </c>
      <c r="G145" s="28">
        <v>29</v>
      </c>
      <c r="H145" s="28"/>
      <c r="I145" s="28"/>
      <c r="J145" s="69">
        <f t="shared" si="57"/>
        <v>102</v>
      </c>
      <c r="L145" s="13" t="s">
        <v>8</v>
      </c>
      <c r="M145" s="79">
        <v>0</v>
      </c>
      <c r="N145" s="79">
        <f t="shared" si="51"/>
        <v>0</v>
      </c>
      <c r="O145" s="79">
        <f t="shared" si="52"/>
        <v>0</v>
      </c>
      <c r="P145" s="79">
        <f t="shared" si="53"/>
        <v>0.14705882352941177</v>
      </c>
      <c r="Q145" s="79">
        <f t="shared" si="54"/>
        <v>0.21568627450980393</v>
      </c>
      <c r="R145" s="79">
        <f t="shared" si="55"/>
        <v>0.35294117647058826</v>
      </c>
      <c r="S145" s="79">
        <f t="shared" si="56"/>
        <v>0.28431372549019607</v>
      </c>
      <c r="T145" s="85">
        <f t="shared" si="58"/>
        <v>0.63725490196078427</v>
      </c>
    </row>
    <row r="146" spans="1:37" x14ac:dyDescent="0.25">
      <c r="A146" s="13" t="s">
        <v>9</v>
      </c>
      <c r="B146" s="28">
        <v>0</v>
      </c>
      <c r="C146" s="28">
        <v>0</v>
      </c>
      <c r="D146" s="28">
        <v>1</v>
      </c>
      <c r="E146" s="28">
        <v>15</v>
      </c>
      <c r="F146" s="28">
        <v>16</v>
      </c>
      <c r="G146" s="28">
        <v>61</v>
      </c>
      <c r="H146" s="28"/>
      <c r="I146" s="28"/>
      <c r="J146" s="69">
        <f t="shared" si="57"/>
        <v>93</v>
      </c>
      <c r="L146" s="13" t="s">
        <v>9</v>
      </c>
      <c r="M146" s="79">
        <v>0</v>
      </c>
      <c r="N146" s="79">
        <f t="shared" si="51"/>
        <v>0</v>
      </c>
      <c r="O146" s="79">
        <f t="shared" si="52"/>
        <v>0</v>
      </c>
      <c r="P146" s="79">
        <f t="shared" si="53"/>
        <v>1.0752688172043012E-2</v>
      </c>
      <c r="Q146" s="79">
        <f t="shared" si="54"/>
        <v>0.16129032258064516</v>
      </c>
      <c r="R146" s="79">
        <f t="shared" si="55"/>
        <v>0.17204301075268819</v>
      </c>
      <c r="S146" s="79">
        <f t="shared" si="56"/>
        <v>0.65591397849462363</v>
      </c>
      <c r="T146" s="85">
        <f t="shared" si="58"/>
        <v>0.82795698924731176</v>
      </c>
    </row>
    <row r="147" spans="1:37" x14ac:dyDescent="0.25">
      <c r="A147" s="13" t="s">
        <v>10</v>
      </c>
      <c r="B147" s="28">
        <v>0</v>
      </c>
      <c r="C147" s="28">
        <v>0</v>
      </c>
      <c r="D147" s="28">
        <v>0</v>
      </c>
      <c r="E147" s="28">
        <v>0</v>
      </c>
      <c r="F147" s="28">
        <v>5</v>
      </c>
      <c r="G147" s="28">
        <v>86</v>
      </c>
      <c r="H147" s="28"/>
      <c r="I147" s="28"/>
      <c r="J147" s="69">
        <f t="shared" si="57"/>
        <v>91</v>
      </c>
      <c r="L147" s="13" t="s">
        <v>10</v>
      </c>
      <c r="M147" s="79">
        <v>0</v>
      </c>
      <c r="N147" s="79">
        <f t="shared" si="51"/>
        <v>0</v>
      </c>
      <c r="O147" s="79">
        <f t="shared" si="52"/>
        <v>0</v>
      </c>
      <c r="P147" s="79">
        <f t="shared" si="53"/>
        <v>0</v>
      </c>
      <c r="Q147" s="79">
        <f t="shared" si="54"/>
        <v>0</v>
      </c>
      <c r="R147" s="79">
        <f t="shared" si="55"/>
        <v>5.4945054945054944E-2</v>
      </c>
      <c r="S147" s="79">
        <f t="shared" si="56"/>
        <v>0.94505494505494503</v>
      </c>
      <c r="T147" s="85">
        <f t="shared" si="58"/>
        <v>1</v>
      </c>
    </row>
    <row r="148" spans="1:37" x14ac:dyDescent="0.25">
      <c r="A148" s="13" t="s">
        <v>11</v>
      </c>
      <c r="B148" s="28">
        <v>0</v>
      </c>
      <c r="C148" s="28">
        <v>0</v>
      </c>
      <c r="D148" s="28">
        <v>0</v>
      </c>
      <c r="E148" s="28">
        <v>0</v>
      </c>
      <c r="F148" s="28">
        <v>35</v>
      </c>
      <c r="G148" s="28">
        <v>193</v>
      </c>
      <c r="H148" s="28"/>
      <c r="I148" s="28"/>
      <c r="J148" s="69">
        <f t="shared" si="57"/>
        <v>228</v>
      </c>
      <c r="L148" s="13" t="s">
        <v>11</v>
      </c>
      <c r="M148" s="79">
        <v>0</v>
      </c>
      <c r="N148" s="79">
        <f t="shared" si="51"/>
        <v>0</v>
      </c>
      <c r="O148" s="79">
        <f t="shared" si="52"/>
        <v>0</v>
      </c>
      <c r="P148" s="79">
        <f t="shared" si="53"/>
        <v>0</v>
      </c>
      <c r="Q148" s="79">
        <f t="shared" si="54"/>
        <v>0</v>
      </c>
      <c r="R148" s="79">
        <f t="shared" si="55"/>
        <v>0.15350877192982457</v>
      </c>
      <c r="S148" s="79">
        <f t="shared" si="56"/>
        <v>0.84649122807017541</v>
      </c>
      <c r="T148" s="85">
        <f t="shared" si="58"/>
        <v>1</v>
      </c>
    </row>
    <row r="149" spans="1:37" x14ac:dyDescent="0.25">
      <c r="A149" s="13" t="s">
        <v>12</v>
      </c>
      <c r="B149" s="28">
        <v>0</v>
      </c>
      <c r="C149" s="28">
        <v>0</v>
      </c>
      <c r="D149" s="28">
        <v>3</v>
      </c>
      <c r="E149" s="28">
        <v>0</v>
      </c>
      <c r="F149" s="28">
        <v>35</v>
      </c>
      <c r="G149" s="28">
        <v>40</v>
      </c>
      <c r="H149" s="28"/>
      <c r="I149" s="28"/>
      <c r="J149" s="69">
        <f t="shared" si="57"/>
        <v>78</v>
      </c>
      <c r="L149" s="13" t="s">
        <v>12</v>
      </c>
      <c r="M149" s="79">
        <v>0</v>
      </c>
      <c r="N149" s="79">
        <f t="shared" si="51"/>
        <v>0</v>
      </c>
      <c r="O149" s="79">
        <f t="shared" si="52"/>
        <v>0</v>
      </c>
      <c r="P149" s="79">
        <f t="shared" si="53"/>
        <v>3.8461538461538464E-2</v>
      </c>
      <c r="Q149" s="79">
        <f t="shared" si="54"/>
        <v>0</v>
      </c>
      <c r="R149" s="79">
        <f t="shared" si="55"/>
        <v>0.44871794871794873</v>
      </c>
      <c r="S149" s="79">
        <f t="shared" si="56"/>
        <v>0.51282051282051277</v>
      </c>
      <c r="T149" s="85">
        <f t="shared" si="58"/>
        <v>0.96153846153846145</v>
      </c>
    </row>
    <row r="150" spans="1:37" x14ac:dyDescent="0.25">
      <c r="A150" s="13" t="s">
        <v>21</v>
      </c>
      <c r="B150" s="28">
        <v>0</v>
      </c>
      <c r="C150" s="28">
        <v>4</v>
      </c>
      <c r="D150" s="28">
        <v>9</v>
      </c>
      <c r="E150" s="28">
        <v>15</v>
      </c>
      <c r="F150" s="28">
        <v>35</v>
      </c>
      <c r="G150" s="28">
        <v>16</v>
      </c>
      <c r="H150" s="28"/>
      <c r="I150" s="28"/>
      <c r="J150" s="69">
        <f t="shared" si="57"/>
        <v>79</v>
      </c>
      <c r="L150" s="13" t="s">
        <v>21</v>
      </c>
      <c r="M150" s="79">
        <v>0</v>
      </c>
      <c r="N150" s="79">
        <f t="shared" si="51"/>
        <v>0</v>
      </c>
      <c r="O150" s="79">
        <f t="shared" si="52"/>
        <v>5.0632911392405063E-2</v>
      </c>
      <c r="P150" s="79">
        <f t="shared" si="53"/>
        <v>0.11392405063291139</v>
      </c>
      <c r="Q150" s="79">
        <f t="shared" si="54"/>
        <v>0.189873417721519</v>
      </c>
      <c r="R150" s="79">
        <f t="shared" si="55"/>
        <v>0.44303797468354428</v>
      </c>
      <c r="S150" s="79">
        <f t="shared" si="56"/>
        <v>0.20253164556962025</v>
      </c>
      <c r="T150" s="85">
        <f t="shared" si="58"/>
        <v>0.64556962025316456</v>
      </c>
    </row>
    <row r="151" spans="1:37" x14ac:dyDescent="0.25">
      <c r="A151" s="13" t="s">
        <v>13</v>
      </c>
      <c r="B151" s="28">
        <v>0</v>
      </c>
      <c r="C151" s="28">
        <v>0</v>
      </c>
      <c r="D151" s="28">
        <v>0</v>
      </c>
      <c r="E151" s="28">
        <v>6</v>
      </c>
      <c r="F151" s="28">
        <v>36</v>
      </c>
      <c r="G151" s="28">
        <v>241</v>
      </c>
      <c r="H151" s="28"/>
      <c r="I151" s="28"/>
      <c r="J151" s="69">
        <f t="shared" si="57"/>
        <v>283</v>
      </c>
      <c r="L151" s="13" t="s">
        <v>13</v>
      </c>
      <c r="M151" s="79">
        <v>0</v>
      </c>
      <c r="N151" s="79">
        <f t="shared" si="51"/>
        <v>0</v>
      </c>
      <c r="O151" s="79">
        <f t="shared" si="52"/>
        <v>0</v>
      </c>
      <c r="P151" s="79">
        <f t="shared" si="53"/>
        <v>0</v>
      </c>
      <c r="Q151" s="79">
        <f t="shared" si="54"/>
        <v>2.1201413427561839E-2</v>
      </c>
      <c r="R151" s="79">
        <f t="shared" si="55"/>
        <v>0.12720848056537101</v>
      </c>
      <c r="S151" s="79">
        <f t="shared" si="56"/>
        <v>0.85159010600706708</v>
      </c>
      <c r="T151" s="85">
        <f t="shared" si="58"/>
        <v>0.97879858657243812</v>
      </c>
    </row>
    <row r="152" spans="1:37" x14ac:dyDescent="0.25">
      <c r="A152" s="13" t="s">
        <v>14</v>
      </c>
      <c r="B152" s="28">
        <v>0</v>
      </c>
      <c r="C152" s="28">
        <v>0</v>
      </c>
      <c r="D152" s="28">
        <v>0</v>
      </c>
      <c r="E152" s="28">
        <v>0</v>
      </c>
      <c r="F152" s="28">
        <v>5</v>
      </c>
      <c r="G152" s="28">
        <v>25</v>
      </c>
      <c r="H152" s="28"/>
      <c r="I152" s="28"/>
      <c r="J152" s="69">
        <f t="shared" si="57"/>
        <v>30</v>
      </c>
      <c r="L152" s="13" t="s">
        <v>14</v>
      </c>
      <c r="M152" s="79">
        <v>0</v>
      </c>
      <c r="N152" s="79">
        <f t="shared" si="51"/>
        <v>0</v>
      </c>
      <c r="O152" s="79">
        <f t="shared" si="52"/>
        <v>0</v>
      </c>
      <c r="P152" s="79">
        <f t="shared" si="53"/>
        <v>0</v>
      </c>
      <c r="Q152" s="79">
        <f t="shared" si="54"/>
        <v>0</v>
      </c>
      <c r="R152" s="79">
        <f t="shared" si="55"/>
        <v>0.16666666666666666</v>
      </c>
      <c r="S152" s="79">
        <f t="shared" si="56"/>
        <v>0.83333333333333337</v>
      </c>
      <c r="T152" s="85">
        <f t="shared" si="58"/>
        <v>1</v>
      </c>
    </row>
    <row r="153" spans="1:37" x14ac:dyDescent="0.25">
      <c r="A153" s="13" t="s">
        <v>15</v>
      </c>
      <c r="B153" s="28">
        <v>0</v>
      </c>
      <c r="C153" s="28">
        <v>0</v>
      </c>
      <c r="D153" s="28">
        <v>0</v>
      </c>
      <c r="E153" s="28">
        <v>0</v>
      </c>
      <c r="F153" s="28">
        <v>51</v>
      </c>
      <c r="G153" s="28">
        <v>15</v>
      </c>
      <c r="H153" s="28"/>
      <c r="I153" s="28"/>
      <c r="J153" s="69">
        <f t="shared" si="57"/>
        <v>66</v>
      </c>
      <c r="L153" s="13" t="s">
        <v>15</v>
      </c>
      <c r="M153" s="79">
        <v>0</v>
      </c>
      <c r="N153" s="79">
        <f t="shared" si="51"/>
        <v>0</v>
      </c>
      <c r="O153" s="79">
        <f t="shared" si="52"/>
        <v>0</v>
      </c>
      <c r="P153" s="79">
        <f t="shared" si="53"/>
        <v>0</v>
      </c>
      <c r="Q153" s="79">
        <f t="shared" si="54"/>
        <v>0</v>
      </c>
      <c r="R153" s="79">
        <f t="shared" si="55"/>
        <v>0.77272727272727271</v>
      </c>
      <c r="S153" s="79">
        <f t="shared" si="56"/>
        <v>0.22727272727272727</v>
      </c>
      <c r="T153" s="85">
        <f t="shared" si="58"/>
        <v>1</v>
      </c>
    </row>
    <row r="154" spans="1:37" x14ac:dyDescent="0.25">
      <c r="A154" s="13" t="s">
        <v>16</v>
      </c>
      <c r="B154" s="28">
        <v>0</v>
      </c>
      <c r="C154" s="28">
        <v>0</v>
      </c>
      <c r="D154" s="28">
        <v>1</v>
      </c>
      <c r="E154" s="28">
        <v>5</v>
      </c>
      <c r="F154" s="28">
        <v>5</v>
      </c>
      <c r="G154" s="28">
        <v>162</v>
      </c>
      <c r="H154" s="28"/>
      <c r="I154" s="28"/>
      <c r="J154" s="69">
        <f t="shared" si="57"/>
        <v>173</v>
      </c>
      <c r="L154" s="13" t="s">
        <v>16</v>
      </c>
      <c r="M154" s="79">
        <v>0</v>
      </c>
      <c r="N154" s="79">
        <f t="shared" si="51"/>
        <v>0</v>
      </c>
      <c r="O154" s="79">
        <f t="shared" si="52"/>
        <v>0</v>
      </c>
      <c r="P154" s="79">
        <f t="shared" si="53"/>
        <v>5.7803468208092483E-3</v>
      </c>
      <c r="Q154" s="79">
        <f t="shared" si="54"/>
        <v>2.8901734104046242E-2</v>
      </c>
      <c r="R154" s="79">
        <f t="shared" si="55"/>
        <v>2.8901734104046242E-2</v>
      </c>
      <c r="S154" s="79">
        <f t="shared" si="56"/>
        <v>0.93641618497109824</v>
      </c>
      <c r="T154" s="85">
        <f t="shared" si="58"/>
        <v>0.96531791907514453</v>
      </c>
    </row>
    <row r="155" spans="1:37" x14ac:dyDescent="0.25">
      <c r="A155" s="13" t="s">
        <v>17</v>
      </c>
      <c r="B155" s="28">
        <v>0</v>
      </c>
      <c r="C155" s="28">
        <v>0</v>
      </c>
      <c r="D155" s="28">
        <v>0</v>
      </c>
      <c r="E155" s="28">
        <v>0</v>
      </c>
      <c r="F155" s="28">
        <v>26</v>
      </c>
      <c r="G155" s="28">
        <v>56</v>
      </c>
      <c r="H155" s="28"/>
      <c r="I155" s="28"/>
      <c r="J155" s="69">
        <f t="shared" si="57"/>
        <v>82</v>
      </c>
      <c r="L155" s="13" t="s">
        <v>17</v>
      </c>
      <c r="M155" s="79">
        <v>0</v>
      </c>
      <c r="N155" s="79">
        <f t="shared" si="51"/>
        <v>0</v>
      </c>
      <c r="O155" s="79">
        <f t="shared" si="52"/>
        <v>0</v>
      </c>
      <c r="P155" s="79">
        <f t="shared" si="53"/>
        <v>0</v>
      </c>
      <c r="Q155" s="79">
        <f t="shared" si="54"/>
        <v>0</v>
      </c>
      <c r="R155" s="79">
        <f t="shared" si="55"/>
        <v>0.31707317073170732</v>
      </c>
      <c r="S155" s="79">
        <f t="shared" si="56"/>
        <v>0.68292682926829273</v>
      </c>
      <c r="T155" s="85">
        <f t="shared" si="58"/>
        <v>1</v>
      </c>
    </row>
    <row r="156" spans="1:37" x14ac:dyDescent="0.25">
      <c r="A156" s="13" t="s">
        <v>18</v>
      </c>
      <c r="B156" s="28">
        <v>0</v>
      </c>
      <c r="C156" s="28">
        <v>0</v>
      </c>
      <c r="D156" s="28">
        <v>0</v>
      </c>
      <c r="E156" s="28">
        <v>0</v>
      </c>
      <c r="F156" s="28">
        <v>0</v>
      </c>
      <c r="G156" s="28">
        <v>17</v>
      </c>
      <c r="H156" s="28"/>
      <c r="I156" s="28"/>
      <c r="J156" s="69">
        <f t="shared" si="57"/>
        <v>17</v>
      </c>
      <c r="L156" s="13" t="s">
        <v>18</v>
      </c>
      <c r="M156" s="79">
        <v>0</v>
      </c>
      <c r="N156" s="79">
        <f t="shared" si="51"/>
        <v>0</v>
      </c>
      <c r="O156" s="79">
        <f t="shared" si="52"/>
        <v>0</v>
      </c>
      <c r="P156" s="79">
        <f t="shared" si="53"/>
        <v>0</v>
      </c>
      <c r="Q156" s="79">
        <f t="shared" si="54"/>
        <v>0</v>
      </c>
      <c r="R156" s="79">
        <f t="shared" si="55"/>
        <v>0</v>
      </c>
      <c r="S156" s="79">
        <f t="shared" si="56"/>
        <v>1</v>
      </c>
      <c r="T156" s="85">
        <f t="shared" si="58"/>
        <v>1</v>
      </c>
    </row>
    <row r="157" spans="1:37" x14ac:dyDescent="0.25">
      <c r="A157" s="13" t="s">
        <v>19</v>
      </c>
      <c r="B157" s="28">
        <v>0</v>
      </c>
      <c r="C157" s="28">
        <v>0</v>
      </c>
      <c r="D157" s="28">
        <v>1</v>
      </c>
      <c r="E157" s="28">
        <v>0</v>
      </c>
      <c r="F157" s="28">
        <v>0</v>
      </c>
      <c r="G157" s="28">
        <v>11</v>
      </c>
      <c r="H157" s="28"/>
      <c r="I157" s="28"/>
      <c r="J157" s="69">
        <f t="shared" si="57"/>
        <v>12</v>
      </c>
      <c r="L157" s="13" t="s">
        <v>19</v>
      </c>
      <c r="M157" s="79">
        <v>0</v>
      </c>
      <c r="N157" s="79">
        <f t="shared" si="51"/>
        <v>0</v>
      </c>
      <c r="O157" s="79">
        <f t="shared" si="52"/>
        <v>0</v>
      </c>
      <c r="P157" s="79">
        <f t="shared" si="53"/>
        <v>8.3333333333333329E-2</v>
      </c>
      <c r="Q157" s="79">
        <f t="shared" si="54"/>
        <v>0</v>
      </c>
      <c r="R157" s="79">
        <f t="shared" si="55"/>
        <v>0</v>
      </c>
      <c r="S157" s="79">
        <f t="shared" si="56"/>
        <v>0.91666666666666663</v>
      </c>
      <c r="T157" s="85">
        <f t="shared" si="58"/>
        <v>0.91666666666666663</v>
      </c>
    </row>
    <row r="158" spans="1:37" ht="15.75" thickBot="1" x14ac:dyDescent="0.3">
      <c r="A158" s="15" t="s">
        <v>51</v>
      </c>
      <c r="B158" s="41">
        <f t="shared" ref="B158:G158" si="59">SUM(B137:B157)</f>
        <v>7</v>
      </c>
      <c r="C158" s="41">
        <f t="shared" si="59"/>
        <v>27</v>
      </c>
      <c r="D158" s="41">
        <f t="shared" si="59"/>
        <v>73</v>
      </c>
      <c r="E158" s="41">
        <f t="shared" si="59"/>
        <v>138</v>
      </c>
      <c r="F158" s="41">
        <f t="shared" si="59"/>
        <v>727</v>
      </c>
      <c r="G158" s="41">
        <f t="shared" si="59"/>
        <v>1845</v>
      </c>
      <c r="H158" s="41"/>
      <c r="I158" s="41"/>
      <c r="J158" s="87">
        <f t="shared" si="57"/>
        <v>2817</v>
      </c>
      <c r="L158" s="66" t="s">
        <v>122</v>
      </c>
      <c r="M158" s="79">
        <v>0</v>
      </c>
      <c r="N158" s="81">
        <f t="shared" si="51"/>
        <v>2.4849130280440185E-3</v>
      </c>
      <c r="O158" s="81">
        <f t="shared" si="52"/>
        <v>9.5846645367412137E-3</v>
      </c>
      <c r="P158" s="81">
        <f t="shared" si="53"/>
        <v>2.5914093006744764E-2</v>
      </c>
      <c r="Q158" s="81">
        <f t="shared" si="54"/>
        <v>4.898828541001065E-2</v>
      </c>
      <c r="R158" s="81">
        <f t="shared" si="55"/>
        <v>0.25807596734114308</v>
      </c>
      <c r="S158" s="81">
        <f t="shared" si="56"/>
        <v>0.65495207667731625</v>
      </c>
      <c r="T158" s="82"/>
    </row>
    <row r="159" spans="1:37" ht="15.75" x14ac:dyDescent="0.25">
      <c r="A159" s="2"/>
      <c r="B159" s="9"/>
      <c r="C159" s="9"/>
      <c r="D159" s="9"/>
      <c r="E159" s="9"/>
      <c r="F159" s="9"/>
      <c r="G159" s="9"/>
      <c r="H159" s="9"/>
      <c r="I159" s="9"/>
      <c r="L159" s="2"/>
      <c r="AK159" s="142"/>
    </row>
    <row r="160" spans="1:37" x14ac:dyDescent="0.25">
      <c r="A160" s="309" t="s">
        <v>112</v>
      </c>
      <c r="B160" s="309"/>
      <c r="C160" s="309"/>
      <c r="D160" s="309"/>
      <c r="E160" s="309"/>
      <c r="F160" s="309"/>
      <c r="G160" s="309"/>
      <c r="H160" s="309"/>
    </row>
    <row r="161" spans="1:22" x14ac:dyDescent="0.25">
      <c r="A161" s="309"/>
      <c r="B161" s="309"/>
      <c r="C161" s="309"/>
      <c r="D161" s="309"/>
      <c r="E161" s="309"/>
      <c r="F161" s="309"/>
      <c r="G161" s="309"/>
      <c r="H161" s="309"/>
    </row>
    <row r="162" spans="1:22" ht="15.75" thickBot="1" x14ac:dyDescent="0.3">
      <c r="A162" s="310"/>
      <c r="B162" s="310"/>
      <c r="C162" s="310"/>
      <c r="D162" s="310"/>
      <c r="E162" s="310"/>
    </row>
    <row r="163" spans="1:22" ht="14.65" customHeight="1" thickBot="1" x14ac:dyDescent="0.3">
      <c r="A163" s="305" t="s">
        <v>68</v>
      </c>
      <c r="B163" s="306"/>
      <c r="C163" s="306"/>
      <c r="D163" s="306"/>
      <c r="E163" s="307"/>
    </row>
    <row r="164" spans="1:22" s="8" customFormat="1" ht="25.5" x14ac:dyDescent="0.25">
      <c r="A164" s="25"/>
      <c r="B164" s="10" t="s">
        <v>0</v>
      </c>
      <c r="C164" s="10" t="s">
        <v>27</v>
      </c>
      <c r="D164" s="10" t="s">
        <v>28</v>
      </c>
      <c r="E164" s="14" t="s">
        <v>43</v>
      </c>
      <c r="F164" s="6"/>
      <c r="G164"/>
      <c r="H164" s="72"/>
      <c r="I164" s="73" t="s">
        <v>96</v>
      </c>
      <c r="J164" s="73" t="s">
        <v>97</v>
      </c>
      <c r="K164" s="74" t="s">
        <v>98</v>
      </c>
    </row>
    <row r="165" spans="1:22" x14ac:dyDescent="0.25">
      <c r="A165" s="13" t="s">
        <v>1</v>
      </c>
      <c r="B165" s="28">
        <v>2402</v>
      </c>
      <c r="C165" s="28">
        <v>805</v>
      </c>
      <c r="D165" s="28">
        <v>1122</v>
      </c>
      <c r="E165" s="29">
        <v>475</v>
      </c>
      <c r="F165" s="124"/>
      <c r="G165" s="9"/>
      <c r="H165" s="13" t="s">
        <v>1</v>
      </c>
      <c r="I165" s="75">
        <f>C165/$B165</f>
        <v>0.33513738551207328</v>
      </c>
      <c r="J165" s="75">
        <f>D165/$B165</f>
        <v>0.46711074104912575</v>
      </c>
      <c r="K165" s="76">
        <f>E165/$B165</f>
        <v>0.19775187343880099</v>
      </c>
    </row>
    <row r="166" spans="1:22" x14ac:dyDescent="0.25">
      <c r="A166" s="13" t="s">
        <v>2</v>
      </c>
      <c r="B166" s="28">
        <v>5382</v>
      </c>
      <c r="C166" s="28">
        <v>567</v>
      </c>
      <c r="D166" s="28">
        <v>4815</v>
      </c>
      <c r="E166" s="29">
        <v>0</v>
      </c>
      <c r="F166" s="9"/>
      <c r="G166" s="9"/>
      <c r="H166" s="13" t="s">
        <v>2</v>
      </c>
      <c r="I166" s="75">
        <f t="shared" ref="I166:I186" si="60">C166/$B166</f>
        <v>0.10535117056856187</v>
      </c>
      <c r="J166" s="75">
        <f t="shared" ref="J166:J186" si="61">D166/$B166</f>
        <v>0.89464882943143809</v>
      </c>
      <c r="K166" s="76">
        <f t="shared" ref="K166:K186" si="62">E166/$B166</f>
        <v>0</v>
      </c>
    </row>
    <row r="167" spans="1:22" x14ac:dyDescent="0.25">
      <c r="A167" s="13" t="s">
        <v>20</v>
      </c>
      <c r="B167" s="28">
        <v>7805</v>
      </c>
      <c r="C167" s="28">
        <v>1650</v>
      </c>
      <c r="D167" s="28">
        <v>6155</v>
      </c>
      <c r="E167" s="29">
        <v>0</v>
      </c>
      <c r="F167" s="9"/>
      <c r="G167" s="9"/>
      <c r="H167" s="13" t="s">
        <v>20</v>
      </c>
      <c r="I167" s="75">
        <f t="shared" si="60"/>
        <v>0.2114029468289558</v>
      </c>
      <c r="J167" s="75">
        <f t="shared" si="61"/>
        <v>0.78859705317104423</v>
      </c>
      <c r="K167" s="76">
        <f t="shared" si="62"/>
        <v>0</v>
      </c>
    </row>
    <row r="168" spans="1:22" x14ac:dyDescent="0.25">
      <c r="A168" s="13" t="s">
        <v>3</v>
      </c>
      <c r="B168" s="28">
        <v>6627</v>
      </c>
      <c r="C168" s="28">
        <v>1434</v>
      </c>
      <c r="D168" s="28">
        <v>5189</v>
      </c>
      <c r="E168" s="29">
        <v>4</v>
      </c>
      <c r="F168" s="9"/>
      <c r="G168" s="9"/>
      <c r="H168" s="13" t="s">
        <v>3</v>
      </c>
      <c r="I168" s="75">
        <f t="shared" si="60"/>
        <v>0.21638750565866907</v>
      </c>
      <c r="J168" s="75">
        <f t="shared" si="61"/>
        <v>0.78300890297268744</v>
      </c>
      <c r="K168" s="76">
        <f t="shared" si="62"/>
        <v>6.0359136864342839E-4</v>
      </c>
    </row>
    <row r="169" spans="1:22" x14ac:dyDescent="0.25">
      <c r="A169" s="13" t="s">
        <v>4</v>
      </c>
      <c r="B169" s="28">
        <v>2103</v>
      </c>
      <c r="C169" s="28">
        <v>612</v>
      </c>
      <c r="D169" s="28">
        <v>1491</v>
      </c>
      <c r="E169" s="29">
        <v>0</v>
      </c>
      <c r="F169" s="9"/>
      <c r="G169" s="9"/>
      <c r="H169" s="13" t="s">
        <v>4</v>
      </c>
      <c r="I169" s="75">
        <f t="shared" si="60"/>
        <v>0.29101283880171186</v>
      </c>
      <c r="J169" s="75">
        <f t="shared" si="61"/>
        <v>0.7089871611982882</v>
      </c>
      <c r="K169" s="76">
        <f t="shared" si="62"/>
        <v>0</v>
      </c>
    </row>
    <row r="170" spans="1:22" x14ac:dyDescent="0.25">
      <c r="A170" s="13" t="s">
        <v>5</v>
      </c>
      <c r="B170" s="28">
        <v>3114</v>
      </c>
      <c r="C170" s="28">
        <v>864</v>
      </c>
      <c r="D170" s="28">
        <v>2220</v>
      </c>
      <c r="E170" s="29">
        <v>30</v>
      </c>
      <c r="F170" s="9"/>
      <c r="G170" s="9"/>
      <c r="H170" s="13" t="s">
        <v>5</v>
      </c>
      <c r="I170" s="75">
        <f t="shared" si="60"/>
        <v>0.2774566473988439</v>
      </c>
      <c r="J170" s="75">
        <f t="shared" si="61"/>
        <v>0.71290944123314071</v>
      </c>
      <c r="K170" s="76">
        <f t="shared" si="62"/>
        <v>9.6339113680154135E-3</v>
      </c>
    </row>
    <row r="171" spans="1:22" x14ac:dyDescent="0.25">
      <c r="A171" s="13" t="s">
        <v>6</v>
      </c>
      <c r="B171" s="54">
        <v>8133</v>
      </c>
      <c r="C171" s="54">
        <v>1084</v>
      </c>
      <c r="D171" s="54">
        <v>7049</v>
      </c>
      <c r="E171" s="54">
        <v>0</v>
      </c>
      <c r="F171" s="9"/>
      <c r="G171" s="9"/>
      <c r="H171" s="13" t="s">
        <v>6</v>
      </c>
      <c r="I171" s="75">
        <f t="shared" si="60"/>
        <v>0.13328415098979465</v>
      </c>
      <c r="J171" s="75">
        <f t="shared" si="61"/>
        <v>0.86671584901020537</v>
      </c>
      <c r="K171" s="76">
        <f t="shared" si="62"/>
        <v>0</v>
      </c>
    </row>
    <row r="172" spans="1:22" x14ac:dyDescent="0.25">
      <c r="A172" s="13" t="s">
        <v>7</v>
      </c>
      <c r="B172" s="28">
        <v>6670</v>
      </c>
      <c r="C172" s="28">
        <v>1218</v>
      </c>
      <c r="D172" s="28">
        <v>5452</v>
      </c>
      <c r="E172" s="29">
        <v>0</v>
      </c>
      <c r="F172" s="9"/>
      <c r="G172" s="9"/>
      <c r="H172" s="13" t="s">
        <v>7</v>
      </c>
      <c r="I172" s="75">
        <f t="shared" si="60"/>
        <v>0.18260869565217391</v>
      </c>
      <c r="J172" s="75">
        <f t="shared" si="61"/>
        <v>0.81739130434782614</v>
      </c>
      <c r="K172" s="76">
        <f t="shared" si="62"/>
        <v>0</v>
      </c>
    </row>
    <row r="173" spans="1:22" x14ac:dyDescent="0.25">
      <c r="A173" s="13" t="s">
        <v>8</v>
      </c>
      <c r="B173" s="28">
        <v>3618</v>
      </c>
      <c r="C173" s="28">
        <v>499</v>
      </c>
      <c r="D173" s="28">
        <v>3119</v>
      </c>
      <c r="E173" s="29">
        <v>0</v>
      </c>
      <c r="F173" s="9"/>
      <c r="G173" s="9"/>
      <c r="H173" s="13" t="s">
        <v>8</v>
      </c>
      <c r="I173" s="75">
        <f t="shared" si="60"/>
        <v>0.13792150359314539</v>
      </c>
      <c r="J173" s="75">
        <f t="shared" si="61"/>
        <v>0.86207849640685463</v>
      </c>
      <c r="K173" s="76">
        <f t="shared" si="62"/>
        <v>0</v>
      </c>
    </row>
    <row r="174" spans="1:22" x14ac:dyDescent="0.25">
      <c r="A174" s="13" t="s">
        <v>9</v>
      </c>
      <c r="B174" s="28">
        <v>4369</v>
      </c>
      <c r="C174" s="28">
        <v>567</v>
      </c>
      <c r="D174" s="28">
        <v>3802</v>
      </c>
      <c r="E174" s="29">
        <v>0</v>
      </c>
      <c r="F174" s="9"/>
      <c r="G174" s="9"/>
      <c r="H174" s="13" t="s">
        <v>9</v>
      </c>
      <c r="I174" s="75">
        <f t="shared" si="60"/>
        <v>0.12977798123140308</v>
      </c>
      <c r="J174" s="75">
        <f t="shared" si="61"/>
        <v>0.87022201876859695</v>
      </c>
      <c r="K174" s="76">
        <f t="shared" si="62"/>
        <v>0</v>
      </c>
    </row>
    <row r="175" spans="1:22" x14ac:dyDescent="0.25">
      <c r="A175" s="13" t="s">
        <v>10</v>
      </c>
      <c r="B175" s="28">
        <v>3149</v>
      </c>
      <c r="C175" s="28">
        <v>855</v>
      </c>
      <c r="D175" s="28">
        <v>2294</v>
      </c>
      <c r="E175" s="29">
        <v>0</v>
      </c>
      <c r="F175" s="9"/>
      <c r="G175" s="9"/>
      <c r="H175" s="13" t="s">
        <v>10</v>
      </c>
      <c r="I175" s="75">
        <f t="shared" si="60"/>
        <v>0.27151476659256907</v>
      </c>
      <c r="J175" s="75">
        <f t="shared" si="61"/>
        <v>0.72848523340743088</v>
      </c>
      <c r="K175" s="76">
        <f t="shared" si="62"/>
        <v>0</v>
      </c>
    </row>
    <row r="176" spans="1:22" x14ac:dyDescent="0.25">
      <c r="A176" s="13" t="s">
        <v>11</v>
      </c>
      <c r="B176" s="28">
        <v>3699</v>
      </c>
      <c r="C176" s="28">
        <v>1010</v>
      </c>
      <c r="D176" s="28">
        <v>2668</v>
      </c>
      <c r="E176" s="29">
        <v>21</v>
      </c>
      <c r="F176" s="9"/>
      <c r="G176" s="9"/>
      <c r="H176" s="13" t="s">
        <v>11</v>
      </c>
      <c r="I176" s="75">
        <f t="shared" si="60"/>
        <v>0.27304676939713435</v>
      </c>
      <c r="J176" s="75">
        <f t="shared" si="61"/>
        <v>0.72127602054609352</v>
      </c>
      <c r="K176" s="76">
        <f t="shared" si="62"/>
        <v>5.6772100567721003E-3</v>
      </c>
      <c r="U176" s="10" t="s">
        <v>27</v>
      </c>
      <c r="V176" s="10" t="s">
        <v>28</v>
      </c>
    </row>
    <row r="177" spans="1:25" x14ac:dyDescent="0.25">
      <c r="A177" s="13" t="s">
        <v>12</v>
      </c>
      <c r="B177" s="28">
        <v>6628</v>
      </c>
      <c r="C177" s="28">
        <v>247</v>
      </c>
      <c r="D177" s="28">
        <v>6381</v>
      </c>
      <c r="E177" s="29">
        <v>0</v>
      </c>
      <c r="F177" s="9"/>
      <c r="G177" s="9"/>
      <c r="H177" s="13" t="s">
        <v>12</v>
      </c>
      <c r="I177" s="75">
        <f t="shared" si="60"/>
        <v>3.7266143633071819E-2</v>
      </c>
      <c r="J177" s="75">
        <f t="shared" si="61"/>
        <v>0.96273385636692821</v>
      </c>
      <c r="K177" s="76">
        <f t="shared" si="62"/>
        <v>0</v>
      </c>
      <c r="T177" s="13" t="s">
        <v>132</v>
      </c>
      <c r="U177" s="28">
        <v>247</v>
      </c>
      <c r="V177" s="28">
        <v>6381</v>
      </c>
    </row>
    <row r="178" spans="1:25" x14ac:dyDescent="0.25">
      <c r="A178" s="13" t="s">
        <v>21</v>
      </c>
      <c r="B178" s="28">
        <v>4600</v>
      </c>
      <c r="C178" s="28">
        <v>288</v>
      </c>
      <c r="D178" s="28">
        <v>4312</v>
      </c>
      <c r="E178" s="29">
        <v>0</v>
      </c>
      <c r="F178" s="9"/>
      <c r="G178" s="9"/>
      <c r="H178" s="13" t="s">
        <v>21</v>
      </c>
      <c r="I178" s="75">
        <f t="shared" si="60"/>
        <v>6.2608695652173918E-2</v>
      </c>
      <c r="J178" s="75">
        <f t="shared" si="61"/>
        <v>0.93739130434782614</v>
      </c>
      <c r="K178" s="76">
        <f t="shared" si="62"/>
        <v>0</v>
      </c>
    </row>
    <row r="179" spans="1:25" x14ac:dyDescent="0.25">
      <c r="A179" s="13" t="s">
        <v>13</v>
      </c>
      <c r="B179" s="28">
        <v>4736</v>
      </c>
      <c r="C179" s="28">
        <v>1200</v>
      </c>
      <c r="D179" s="28">
        <v>3536</v>
      </c>
      <c r="E179" s="29">
        <v>0</v>
      </c>
      <c r="F179" s="9"/>
      <c r="G179" s="9"/>
      <c r="H179" s="13" t="s">
        <v>13</v>
      </c>
      <c r="I179" s="75">
        <f t="shared" si="60"/>
        <v>0.2533783783783784</v>
      </c>
      <c r="J179" s="75">
        <f t="shared" si="61"/>
        <v>0.7466216216216216</v>
      </c>
      <c r="K179" s="76">
        <f t="shared" si="62"/>
        <v>0</v>
      </c>
    </row>
    <row r="180" spans="1:25" x14ac:dyDescent="0.25">
      <c r="A180" s="13" t="s">
        <v>14</v>
      </c>
      <c r="B180" s="28">
        <v>3554</v>
      </c>
      <c r="C180" s="28">
        <v>95</v>
      </c>
      <c r="D180" s="28">
        <v>3459</v>
      </c>
      <c r="E180" s="29">
        <v>0</v>
      </c>
      <c r="F180" s="9"/>
      <c r="G180" s="9"/>
      <c r="H180" s="13" t="s">
        <v>14</v>
      </c>
      <c r="I180" s="75">
        <f t="shared" si="60"/>
        <v>2.6730444569499155E-2</v>
      </c>
      <c r="J180" s="75">
        <f t="shared" si="61"/>
        <v>0.97326955543050087</v>
      </c>
      <c r="K180" s="76">
        <f t="shared" si="62"/>
        <v>0</v>
      </c>
    </row>
    <row r="181" spans="1:25" x14ac:dyDescent="0.25">
      <c r="A181" s="13" t="s">
        <v>15</v>
      </c>
      <c r="B181" s="28">
        <v>3351</v>
      </c>
      <c r="C181" s="28">
        <v>1228</v>
      </c>
      <c r="D181" s="28">
        <v>2123</v>
      </c>
      <c r="E181" s="29">
        <v>0</v>
      </c>
      <c r="F181" s="9"/>
      <c r="G181" s="9"/>
      <c r="H181" s="13" t="s">
        <v>15</v>
      </c>
      <c r="I181" s="75">
        <f t="shared" si="60"/>
        <v>0.36645777379886602</v>
      </c>
      <c r="J181" s="75">
        <f t="shared" si="61"/>
        <v>0.63354222620113398</v>
      </c>
      <c r="K181" s="76">
        <f t="shared" si="62"/>
        <v>0</v>
      </c>
    </row>
    <row r="182" spans="1:25" x14ac:dyDescent="0.25">
      <c r="A182" s="13" t="s">
        <v>16</v>
      </c>
      <c r="B182" s="28">
        <v>2741</v>
      </c>
      <c r="C182" s="28">
        <v>485</v>
      </c>
      <c r="D182" s="28">
        <v>2256</v>
      </c>
      <c r="E182" s="29">
        <v>0</v>
      </c>
      <c r="F182" s="9"/>
      <c r="G182" s="9"/>
      <c r="H182" s="13" t="s">
        <v>16</v>
      </c>
      <c r="I182" s="75">
        <f t="shared" si="60"/>
        <v>0.17694272163444</v>
      </c>
      <c r="J182" s="75">
        <f t="shared" si="61"/>
        <v>0.82305727836555997</v>
      </c>
      <c r="K182" s="76">
        <f t="shared" si="62"/>
        <v>0</v>
      </c>
    </row>
    <row r="183" spans="1:25" x14ac:dyDescent="0.25">
      <c r="A183" s="13" t="s">
        <v>17</v>
      </c>
      <c r="B183" s="28">
        <v>2735</v>
      </c>
      <c r="C183" s="28">
        <v>1566</v>
      </c>
      <c r="D183" s="28">
        <v>1168</v>
      </c>
      <c r="E183" s="29">
        <v>1</v>
      </c>
      <c r="F183" s="9"/>
      <c r="G183" s="9"/>
      <c r="H183" s="13" t="s">
        <v>17</v>
      </c>
      <c r="I183" s="75">
        <f t="shared" si="60"/>
        <v>0.57257769652650825</v>
      </c>
      <c r="J183" s="75">
        <f t="shared" si="61"/>
        <v>0.4270566727605119</v>
      </c>
      <c r="K183" s="76">
        <f t="shared" si="62"/>
        <v>3.6563071297989033E-4</v>
      </c>
    </row>
    <row r="184" spans="1:25" x14ac:dyDescent="0.25">
      <c r="A184" s="13" t="s">
        <v>18</v>
      </c>
      <c r="B184" s="28">
        <v>247</v>
      </c>
      <c r="C184" s="28">
        <v>87</v>
      </c>
      <c r="D184" s="28">
        <v>160</v>
      </c>
      <c r="E184" s="29">
        <v>0</v>
      </c>
      <c r="F184" s="9"/>
      <c r="G184" s="9"/>
      <c r="H184" s="13" t="s">
        <v>18</v>
      </c>
      <c r="I184" s="75">
        <f t="shared" si="60"/>
        <v>0.35222672064777327</v>
      </c>
      <c r="J184" s="75">
        <f t="shared" si="61"/>
        <v>0.64777327935222673</v>
      </c>
      <c r="K184" s="76">
        <f t="shared" si="62"/>
        <v>0</v>
      </c>
    </row>
    <row r="185" spans="1:25" x14ac:dyDescent="0.25">
      <c r="A185" s="13" t="s">
        <v>19</v>
      </c>
      <c r="B185" s="28">
        <v>83</v>
      </c>
      <c r="C185" s="28">
        <v>49</v>
      </c>
      <c r="D185" s="28">
        <v>34</v>
      </c>
      <c r="E185" s="29">
        <v>0</v>
      </c>
      <c r="F185" s="9"/>
      <c r="G185" s="9"/>
      <c r="H185" s="13" t="s">
        <v>19</v>
      </c>
      <c r="I185" s="75">
        <f t="shared" si="60"/>
        <v>0.59036144578313254</v>
      </c>
      <c r="J185" s="75">
        <f t="shared" si="61"/>
        <v>0.40963855421686746</v>
      </c>
      <c r="K185" s="76">
        <f t="shared" si="62"/>
        <v>0</v>
      </c>
    </row>
    <row r="186" spans="1:25" ht="15.75" thickBot="1" x14ac:dyDescent="0.3">
      <c r="A186" s="15" t="s">
        <v>51</v>
      </c>
      <c r="B186" s="39">
        <f>SUM(B165:B185)</f>
        <v>85746</v>
      </c>
      <c r="C186" s="39">
        <f>SUM(C165:C185)</f>
        <v>16410</v>
      </c>
      <c r="D186" s="39">
        <f>SUM(D165:D185)</f>
        <v>68805</v>
      </c>
      <c r="E186" s="40">
        <f>SUM(E165:E185)</f>
        <v>531</v>
      </c>
      <c r="H186" s="15" t="s">
        <v>122</v>
      </c>
      <c r="I186" s="77">
        <f t="shared" si="60"/>
        <v>0.19137918969981108</v>
      </c>
      <c r="J186" s="77">
        <f t="shared" si="61"/>
        <v>0.80242810160240707</v>
      </c>
      <c r="K186" s="78">
        <f t="shared" si="62"/>
        <v>6.1927086977818209E-3</v>
      </c>
    </row>
    <row r="188" spans="1:25" ht="15.75" thickBot="1" x14ac:dyDescent="0.3"/>
    <row r="189" spans="1:25" x14ac:dyDescent="0.25">
      <c r="A189" s="302" t="s">
        <v>100</v>
      </c>
      <c r="B189" s="303"/>
      <c r="C189" s="303"/>
      <c r="D189" s="303"/>
      <c r="E189" s="303"/>
      <c r="F189" s="303"/>
      <c r="G189" s="303"/>
      <c r="H189" s="303"/>
      <c r="I189" s="303"/>
      <c r="J189" s="303"/>
      <c r="K189" s="303"/>
      <c r="L189" s="304"/>
      <c r="N189" s="302" t="s">
        <v>100</v>
      </c>
      <c r="O189" s="303"/>
      <c r="P189" s="303"/>
      <c r="Q189" s="303"/>
      <c r="R189" s="303"/>
      <c r="S189" s="303"/>
      <c r="T189" s="303"/>
      <c r="U189" s="303"/>
      <c r="V189" s="303"/>
      <c r="W189" s="303"/>
      <c r="X189" s="303"/>
      <c r="Y189" s="304"/>
    </row>
    <row r="190" spans="1:25" x14ac:dyDescent="0.25">
      <c r="A190" s="13"/>
      <c r="B190" s="63" t="s">
        <v>85</v>
      </c>
      <c r="C190" s="63" t="s">
        <v>86</v>
      </c>
      <c r="D190" s="63" t="s">
        <v>87</v>
      </c>
      <c r="E190" s="63" t="s">
        <v>88</v>
      </c>
      <c r="F190" s="63" t="s">
        <v>42</v>
      </c>
      <c r="G190" s="63" t="s">
        <v>89</v>
      </c>
      <c r="H190" s="63" t="s">
        <v>94</v>
      </c>
      <c r="I190" s="63" t="s">
        <v>90</v>
      </c>
      <c r="J190" s="63" t="s">
        <v>91</v>
      </c>
      <c r="K190" s="63" t="s">
        <v>92</v>
      </c>
      <c r="L190" s="68" t="s">
        <v>0</v>
      </c>
      <c r="N190" s="13"/>
      <c r="O190" s="63" t="s">
        <v>85</v>
      </c>
      <c r="P190" s="63" t="s">
        <v>86</v>
      </c>
      <c r="Q190" s="63" t="s">
        <v>87</v>
      </c>
      <c r="R190" s="63" t="s">
        <v>88</v>
      </c>
      <c r="S190" s="63" t="s">
        <v>42</v>
      </c>
      <c r="T190" s="63" t="s">
        <v>89</v>
      </c>
      <c r="U190" s="63" t="s">
        <v>94</v>
      </c>
      <c r="V190" s="63" t="s">
        <v>90</v>
      </c>
      <c r="W190" s="63" t="s">
        <v>91</v>
      </c>
      <c r="X190" s="63" t="s">
        <v>92</v>
      </c>
      <c r="Y190" s="68" t="s">
        <v>0</v>
      </c>
    </row>
    <row r="191" spans="1:25" x14ac:dyDescent="0.25">
      <c r="A191" s="13" t="s">
        <v>1</v>
      </c>
      <c r="B191" s="49">
        <v>1980</v>
      </c>
      <c r="C191" s="49">
        <v>6</v>
      </c>
      <c r="D191" s="49">
        <v>12</v>
      </c>
      <c r="E191" s="49">
        <v>0</v>
      </c>
      <c r="F191" s="49">
        <v>182</v>
      </c>
      <c r="G191" s="49">
        <v>0</v>
      </c>
      <c r="H191" s="49">
        <v>0</v>
      </c>
      <c r="I191" s="49">
        <v>222</v>
      </c>
      <c r="J191" s="49">
        <v>0</v>
      </c>
      <c r="K191" s="49">
        <v>0</v>
      </c>
      <c r="L191" s="67">
        <v>2402</v>
      </c>
      <c r="N191" s="13" t="s">
        <v>1</v>
      </c>
      <c r="O191" s="79">
        <f>B191/$L191</f>
        <v>0.82431307243963359</v>
      </c>
      <c r="P191" s="79">
        <f t="shared" ref="P191:P212" si="63">C191/$L191</f>
        <v>2.4979184013322231E-3</v>
      </c>
      <c r="Q191" s="79">
        <f t="shared" ref="Q191:Q212" si="64">D191/$L191</f>
        <v>4.9958368026644462E-3</v>
      </c>
      <c r="R191" s="79">
        <f t="shared" ref="R191:R212" si="65">E191/$L191</f>
        <v>0</v>
      </c>
      <c r="S191" s="79">
        <f t="shared" ref="S191:S212" si="66">F191/$L191</f>
        <v>7.5770191507077436E-2</v>
      </c>
      <c r="T191" s="79">
        <f t="shared" ref="T191:T212" si="67">G191/$L191</f>
        <v>0</v>
      </c>
      <c r="U191" s="79">
        <f t="shared" ref="U191:U212" si="68">H191/$L191</f>
        <v>0</v>
      </c>
      <c r="V191" s="79">
        <f t="shared" ref="V191:V212" si="69">I191/$L191</f>
        <v>9.2422980849292263E-2</v>
      </c>
      <c r="W191" s="79">
        <f t="shared" ref="W191:W212" si="70">J191/$L191</f>
        <v>0</v>
      </c>
      <c r="X191" s="79">
        <f t="shared" ref="X191:X212" si="71">K191/$L191</f>
        <v>0</v>
      </c>
      <c r="Y191" s="119">
        <f>SUM(O191:X191)</f>
        <v>0.99999999999999989</v>
      </c>
    </row>
    <row r="192" spans="1:25" x14ac:dyDescent="0.25">
      <c r="A192" s="13" t="s">
        <v>2</v>
      </c>
      <c r="B192" s="49">
        <v>5181</v>
      </c>
      <c r="C192" s="49">
        <v>30</v>
      </c>
      <c r="D192" s="49">
        <v>45</v>
      </c>
      <c r="E192" s="49">
        <v>0</v>
      </c>
      <c r="F192" s="49">
        <v>10</v>
      </c>
      <c r="G192" s="49">
        <v>0</v>
      </c>
      <c r="H192" s="49">
        <v>0</v>
      </c>
      <c r="I192" s="49">
        <v>0</v>
      </c>
      <c r="J192" s="49">
        <v>0</v>
      </c>
      <c r="K192" s="49">
        <v>116</v>
      </c>
      <c r="L192" s="67">
        <v>5382</v>
      </c>
      <c r="N192" s="13" t="s">
        <v>2</v>
      </c>
      <c r="O192" s="79">
        <f t="shared" ref="O192:O212" si="72">B192/$L192</f>
        <v>0.96265328874024525</v>
      </c>
      <c r="P192" s="79">
        <f t="shared" si="63"/>
        <v>5.5741360089186179E-3</v>
      </c>
      <c r="Q192" s="79">
        <f t="shared" si="64"/>
        <v>8.3612040133779261E-3</v>
      </c>
      <c r="R192" s="79">
        <f t="shared" si="65"/>
        <v>0</v>
      </c>
      <c r="S192" s="79">
        <f t="shared" si="66"/>
        <v>1.8580453363062058E-3</v>
      </c>
      <c r="T192" s="79">
        <f t="shared" si="67"/>
        <v>0</v>
      </c>
      <c r="U192" s="79">
        <f t="shared" si="68"/>
        <v>0</v>
      </c>
      <c r="V192" s="79">
        <f t="shared" si="69"/>
        <v>0</v>
      </c>
      <c r="W192" s="79">
        <f t="shared" si="70"/>
        <v>0</v>
      </c>
      <c r="X192" s="79">
        <f t="shared" si="71"/>
        <v>2.1553325901151988E-2</v>
      </c>
      <c r="Y192" s="119">
        <f t="shared" ref="Y192:Y212" si="73">SUM(O192:X192)</f>
        <v>1</v>
      </c>
    </row>
    <row r="193" spans="1:25" x14ac:dyDescent="0.25">
      <c r="A193" s="13" t="s">
        <v>20</v>
      </c>
      <c r="B193" s="49">
        <v>5528</v>
      </c>
      <c r="C193" s="49">
        <v>70</v>
      </c>
      <c r="D193" s="49">
        <v>54</v>
      </c>
      <c r="E193" s="49">
        <v>0</v>
      </c>
      <c r="F193" s="49">
        <v>89</v>
      </c>
      <c r="G193" s="49">
        <v>234</v>
      </c>
      <c r="H193" s="49">
        <v>1830</v>
      </c>
      <c r="I193" s="49">
        <v>0</v>
      </c>
      <c r="J193" s="49">
        <v>0</v>
      </c>
      <c r="K193" s="49">
        <v>0</v>
      </c>
      <c r="L193" s="67">
        <v>7805</v>
      </c>
      <c r="N193" s="13" t="s">
        <v>20</v>
      </c>
      <c r="O193" s="79">
        <f t="shared" si="72"/>
        <v>0.70826393337604099</v>
      </c>
      <c r="P193" s="79">
        <f>C193/$L193</f>
        <v>8.9686098654708519E-3</v>
      </c>
      <c r="Q193" s="79">
        <f t="shared" si="64"/>
        <v>6.9186418962203719E-3</v>
      </c>
      <c r="R193" s="79">
        <f t="shared" si="65"/>
        <v>0</v>
      </c>
      <c r="S193" s="79">
        <f t="shared" si="66"/>
        <v>1.1402946828955797E-2</v>
      </c>
      <c r="T193" s="79">
        <f t="shared" si="67"/>
        <v>2.9980781550288278E-2</v>
      </c>
      <c r="U193" s="79">
        <f t="shared" si="68"/>
        <v>0.23446508648302369</v>
      </c>
      <c r="V193" s="79">
        <f t="shared" si="69"/>
        <v>0</v>
      </c>
      <c r="W193" s="79">
        <f t="shared" si="70"/>
        <v>0</v>
      </c>
      <c r="X193" s="79">
        <f t="shared" si="71"/>
        <v>0</v>
      </c>
      <c r="Y193" s="119">
        <f t="shared" si="73"/>
        <v>1</v>
      </c>
    </row>
    <row r="194" spans="1:25" x14ac:dyDescent="0.25">
      <c r="A194" s="13" t="s">
        <v>3</v>
      </c>
      <c r="B194" s="49">
        <v>4913</v>
      </c>
      <c r="C194" s="49">
        <v>585</v>
      </c>
      <c r="D194" s="49">
        <v>56</v>
      </c>
      <c r="E194" s="49">
        <v>104</v>
      </c>
      <c r="F194" s="49">
        <v>64</v>
      </c>
      <c r="G194" s="49">
        <v>397</v>
      </c>
      <c r="H194" s="49">
        <v>280</v>
      </c>
      <c r="I194" s="49">
        <v>228</v>
      </c>
      <c r="J194" s="49">
        <v>0</v>
      </c>
      <c r="K194" s="49">
        <v>0</v>
      </c>
      <c r="L194" s="67">
        <v>6627</v>
      </c>
      <c r="N194" s="13" t="s">
        <v>3</v>
      </c>
      <c r="O194" s="79">
        <f t="shared" si="72"/>
        <v>0.74136109853629095</v>
      </c>
      <c r="P194" s="79">
        <f t="shared" si="63"/>
        <v>8.8275237664101405E-2</v>
      </c>
      <c r="Q194" s="79">
        <f t="shared" si="64"/>
        <v>8.4502791610079984E-3</v>
      </c>
      <c r="R194" s="79">
        <f t="shared" si="65"/>
        <v>1.5693375584729139E-2</v>
      </c>
      <c r="S194" s="79">
        <f t="shared" si="66"/>
        <v>9.6574618982948543E-3</v>
      </c>
      <c r="T194" s="79">
        <f t="shared" si="67"/>
        <v>5.9906443337860271E-2</v>
      </c>
      <c r="U194" s="79">
        <f t="shared" si="68"/>
        <v>4.225139580503999E-2</v>
      </c>
      <c r="V194" s="79">
        <f t="shared" si="69"/>
        <v>3.4404708012675415E-2</v>
      </c>
      <c r="W194" s="79">
        <f t="shared" si="70"/>
        <v>0</v>
      </c>
      <c r="X194" s="79">
        <f t="shared" si="71"/>
        <v>0</v>
      </c>
      <c r="Y194" s="119">
        <f t="shared" si="73"/>
        <v>1</v>
      </c>
    </row>
    <row r="195" spans="1:25" x14ac:dyDescent="0.25">
      <c r="A195" s="13" t="s">
        <v>4</v>
      </c>
      <c r="B195" s="49">
        <v>2091</v>
      </c>
      <c r="C195" s="49">
        <v>12</v>
      </c>
      <c r="D195" s="49">
        <v>0</v>
      </c>
      <c r="E195" s="49">
        <v>0</v>
      </c>
      <c r="F195" s="49">
        <v>0</v>
      </c>
      <c r="G195" s="49">
        <v>0</v>
      </c>
      <c r="H195" s="49">
        <v>0</v>
      </c>
      <c r="I195" s="49">
        <v>0</v>
      </c>
      <c r="J195" s="49">
        <v>0</v>
      </c>
      <c r="K195" s="49">
        <v>0</v>
      </c>
      <c r="L195" s="67">
        <v>2103</v>
      </c>
      <c r="N195" s="13" t="s">
        <v>4</v>
      </c>
      <c r="O195" s="79">
        <f t="shared" si="72"/>
        <v>0.99429386590584878</v>
      </c>
      <c r="P195" s="79">
        <f t="shared" si="63"/>
        <v>5.7061340941512127E-3</v>
      </c>
      <c r="Q195" s="79">
        <f t="shared" si="64"/>
        <v>0</v>
      </c>
      <c r="R195" s="79">
        <f t="shared" si="65"/>
        <v>0</v>
      </c>
      <c r="S195" s="79">
        <f t="shared" si="66"/>
        <v>0</v>
      </c>
      <c r="T195" s="79">
        <f t="shared" si="67"/>
        <v>0</v>
      </c>
      <c r="U195" s="79">
        <f t="shared" si="68"/>
        <v>0</v>
      </c>
      <c r="V195" s="79">
        <f t="shared" si="69"/>
        <v>0</v>
      </c>
      <c r="W195" s="79">
        <f t="shared" si="70"/>
        <v>0</v>
      </c>
      <c r="X195" s="79">
        <f t="shared" si="71"/>
        <v>0</v>
      </c>
      <c r="Y195" s="119">
        <f t="shared" si="73"/>
        <v>1</v>
      </c>
    </row>
    <row r="196" spans="1:25" x14ac:dyDescent="0.25">
      <c r="A196" s="13" t="s">
        <v>5</v>
      </c>
      <c r="B196" s="49">
        <v>3015</v>
      </c>
      <c r="C196" s="49">
        <v>19</v>
      </c>
      <c r="D196" s="49">
        <v>0</v>
      </c>
      <c r="E196" s="49">
        <v>0</v>
      </c>
      <c r="F196" s="49">
        <v>80</v>
      </c>
      <c r="G196" s="49">
        <v>0</v>
      </c>
      <c r="H196" s="49">
        <v>0</v>
      </c>
      <c r="I196" s="49">
        <v>0</v>
      </c>
      <c r="J196" s="49">
        <v>0</v>
      </c>
      <c r="K196" s="49">
        <v>0</v>
      </c>
      <c r="L196" s="67">
        <v>3114</v>
      </c>
      <c r="N196" s="13" t="s">
        <v>5</v>
      </c>
      <c r="O196" s="79">
        <f t="shared" si="72"/>
        <v>0.96820809248554918</v>
      </c>
      <c r="P196" s="79">
        <f t="shared" si="63"/>
        <v>6.1014771997430954E-3</v>
      </c>
      <c r="Q196" s="79">
        <f t="shared" si="64"/>
        <v>0</v>
      </c>
      <c r="R196" s="79">
        <f t="shared" si="65"/>
        <v>0</v>
      </c>
      <c r="S196" s="79">
        <f t="shared" si="66"/>
        <v>2.569043031470777E-2</v>
      </c>
      <c r="T196" s="79">
        <f t="shared" si="67"/>
        <v>0</v>
      </c>
      <c r="U196" s="79">
        <f t="shared" si="68"/>
        <v>0</v>
      </c>
      <c r="V196" s="79">
        <f t="shared" si="69"/>
        <v>0</v>
      </c>
      <c r="W196" s="79">
        <f t="shared" si="70"/>
        <v>0</v>
      </c>
      <c r="X196" s="79">
        <f t="shared" si="71"/>
        <v>0</v>
      </c>
      <c r="Y196" s="119">
        <f t="shared" si="73"/>
        <v>1</v>
      </c>
    </row>
    <row r="197" spans="1:25" x14ac:dyDescent="0.25">
      <c r="A197" s="13" t="s">
        <v>6</v>
      </c>
      <c r="B197" s="49">
        <v>6873</v>
      </c>
      <c r="C197" s="49">
        <v>3</v>
      </c>
      <c r="D197" s="49">
        <v>435</v>
      </c>
      <c r="E197" s="49">
        <v>0</v>
      </c>
      <c r="F197" s="49">
        <v>71</v>
      </c>
      <c r="G197" s="49">
        <v>0</v>
      </c>
      <c r="H197" s="49">
        <v>53</v>
      </c>
      <c r="I197" s="49">
        <v>630</v>
      </c>
      <c r="J197" s="49">
        <v>0</v>
      </c>
      <c r="K197" s="49">
        <v>68</v>
      </c>
      <c r="L197" s="67">
        <v>8133</v>
      </c>
      <c r="N197" s="13" t="s">
        <v>6</v>
      </c>
      <c r="O197" s="79">
        <f t="shared" si="72"/>
        <v>0.84507561785319074</v>
      </c>
      <c r="P197" s="79">
        <f t="shared" si="63"/>
        <v>3.6886757654002215E-4</v>
      </c>
      <c r="Q197" s="79">
        <f t="shared" si="64"/>
        <v>5.3485798598303207E-2</v>
      </c>
      <c r="R197" s="79">
        <f t="shared" si="65"/>
        <v>0</v>
      </c>
      <c r="S197" s="79">
        <f t="shared" si="66"/>
        <v>8.7298659781138571E-3</v>
      </c>
      <c r="T197" s="79">
        <f t="shared" si="67"/>
        <v>0</v>
      </c>
      <c r="U197" s="79">
        <f t="shared" si="68"/>
        <v>6.516660518873724E-3</v>
      </c>
      <c r="V197" s="79">
        <f t="shared" si="69"/>
        <v>7.7462191073404643E-2</v>
      </c>
      <c r="W197" s="79">
        <f t="shared" si="70"/>
        <v>0</v>
      </c>
      <c r="X197" s="79">
        <f t="shared" si="71"/>
        <v>8.3609984015738346E-3</v>
      </c>
      <c r="Y197" s="119">
        <f t="shared" si="73"/>
        <v>0.99999999999999989</v>
      </c>
    </row>
    <row r="198" spans="1:25" x14ac:dyDescent="0.25">
      <c r="A198" s="13" t="s">
        <v>7</v>
      </c>
      <c r="B198" s="49">
        <v>4187</v>
      </c>
      <c r="C198" s="49">
        <v>0</v>
      </c>
      <c r="D198" s="49">
        <v>1978</v>
      </c>
      <c r="E198" s="49">
        <v>250</v>
      </c>
      <c r="F198" s="49">
        <v>250</v>
      </c>
      <c r="G198" s="49">
        <v>5</v>
      </c>
      <c r="H198" s="49">
        <v>0</v>
      </c>
      <c r="I198" s="49">
        <v>0</v>
      </c>
      <c r="J198" s="49">
        <v>0</v>
      </c>
      <c r="K198" s="49">
        <v>0</v>
      </c>
      <c r="L198" s="67">
        <v>6670</v>
      </c>
      <c r="N198" s="13" t="s">
        <v>7</v>
      </c>
      <c r="O198" s="79">
        <f t="shared" si="72"/>
        <v>0.62773613193403299</v>
      </c>
      <c r="P198" s="79">
        <f t="shared" si="63"/>
        <v>0</v>
      </c>
      <c r="Q198" s="79">
        <f t="shared" si="64"/>
        <v>0.29655172413793102</v>
      </c>
      <c r="R198" s="79">
        <f t="shared" si="65"/>
        <v>3.7481259370314844E-2</v>
      </c>
      <c r="S198" s="79">
        <f t="shared" si="66"/>
        <v>3.7481259370314844E-2</v>
      </c>
      <c r="T198" s="79">
        <f t="shared" si="67"/>
        <v>7.4962518740629683E-4</v>
      </c>
      <c r="U198" s="79">
        <f t="shared" si="68"/>
        <v>0</v>
      </c>
      <c r="V198" s="79">
        <f t="shared" si="69"/>
        <v>0</v>
      </c>
      <c r="W198" s="79">
        <f t="shared" si="70"/>
        <v>0</v>
      </c>
      <c r="X198" s="79">
        <f t="shared" si="71"/>
        <v>0</v>
      </c>
      <c r="Y198" s="119">
        <f t="shared" si="73"/>
        <v>1.0000000000000002</v>
      </c>
    </row>
    <row r="199" spans="1:25" x14ac:dyDescent="0.25">
      <c r="A199" s="13" t="s">
        <v>8</v>
      </c>
      <c r="B199" s="49">
        <v>3469</v>
      </c>
      <c r="C199" s="49">
        <v>94</v>
      </c>
      <c r="D199" s="49">
        <v>12</v>
      </c>
      <c r="E199" s="49">
        <v>23</v>
      </c>
      <c r="F199" s="49">
        <v>0</v>
      </c>
      <c r="G199" s="49">
        <v>0</v>
      </c>
      <c r="H199" s="49">
        <v>20</v>
      </c>
      <c r="I199" s="49">
        <v>0</v>
      </c>
      <c r="J199" s="49">
        <v>0</v>
      </c>
      <c r="K199" s="49">
        <v>0</v>
      </c>
      <c r="L199" s="67">
        <v>3618</v>
      </c>
      <c r="N199" s="13" t="s">
        <v>8</v>
      </c>
      <c r="O199" s="79">
        <f t="shared" si="72"/>
        <v>0.95881702598120511</v>
      </c>
      <c r="P199" s="79">
        <f t="shared" si="63"/>
        <v>2.5981205085682697E-2</v>
      </c>
      <c r="Q199" s="79">
        <f t="shared" si="64"/>
        <v>3.3167495854063019E-3</v>
      </c>
      <c r="R199" s="79">
        <f t="shared" si="65"/>
        <v>6.3571033720287448E-3</v>
      </c>
      <c r="S199" s="79">
        <f t="shared" si="66"/>
        <v>0</v>
      </c>
      <c r="T199" s="79">
        <f t="shared" si="67"/>
        <v>0</v>
      </c>
      <c r="U199" s="79">
        <f t="shared" si="68"/>
        <v>5.5279159756771697E-3</v>
      </c>
      <c r="V199" s="79">
        <f t="shared" si="69"/>
        <v>0</v>
      </c>
      <c r="W199" s="79">
        <f t="shared" si="70"/>
        <v>0</v>
      </c>
      <c r="X199" s="79">
        <f t="shared" si="71"/>
        <v>0</v>
      </c>
      <c r="Y199" s="119">
        <f t="shared" si="73"/>
        <v>1</v>
      </c>
    </row>
    <row r="200" spans="1:25" x14ac:dyDescent="0.25">
      <c r="A200" s="13" t="s">
        <v>9</v>
      </c>
      <c r="B200" s="49">
        <v>4011</v>
      </c>
      <c r="C200" s="49">
        <v>0</v>
      </c>
      <c r="D200" s="49">
        <v>6</v>
      </c>
      <c r="E200" s="49">
        <v>0</v>
      </c>
      <c r="F200" s="49">
        <v>352</v>
      </c>
      <c r="G200" s="49">
        <v>0</v>
      </c>
      <c r="H200" s="49">
        <v>0</v>
      </c>
      <c r="I200" s="49">
        <v>0</v>
      </c>
      <c r="J200" s="49">
        <v>0</v>
      </c>
      <c r="K200" s="49">
        <v>0</v>
      </c>
      <c r="L200" s="67">
        <v>4369</v>
      </c>
      <c r="N200" s="13" t="s">
        <v>9</v>
      </c>
      <c r="O200" s="79">
        <f t="shared" si="72"/>
        <v>0.91805905241474017</v>
      </c>
      <c r="P200" s="79">
        <f t="shared" si="63"/>
        <v>0</v>
      </c>
      <c r="Q200" s="79">
        <f t="shared" si="64"/>
        <v>1.3733119707026781E-3</v>
      </c>
      <c r="R200" s="79">
        <f t="shared" si="65"/>
        <v>0</v>
      </c>
      <c r="S200" s="79">
        <f t="shared" si="66"/>
        <v>8.0567635614557112E-2</v>
      </c>
      <c r="T200" s="79">
        <f t="shared" si="67"/>
        <v>0</v>
      </c>
      <c r="U200" s="79">
        <f t="shared" si="68"/>
        <v>0</v>
      </c>
      <c r="V200" s="79">
        <f t="shared" si="69"/>
        <v>0</v>
      </c>
      <c r="W200" s="79">
        <f t="shared" si="70"/>
        <v>0</v>
      </c>
      <c r="X200" s="79">
        <f t="shared" si="71"/>
        <v>0</v>
      </c>
      <c r="Y200" s="119">
        <f t="shared" si="73"/>
        <v>1</v>
      </c>
    </row>
    <row r="201" spans="1:25" x14ac:dyDescent="0.25">
      <c r="A201" s="13" t="s">
        <v>10</v>
      </c>
      <c r="B201" s="49">
        <v>1806</v>
      </c>
      <c r="C201" s="49">
        <v>80</v>
      </c>
      <c r="D201" s="49">
        <v>0</v>
      </c>
      <c r="E201" s="49">
        <v>55</v>
      </c>
      <c r="F201" s="49">
        <v>1097</v>
      </c>
      <c r="G201" s="49">
        <v>0</v>
      </c>
      <c r="H201" s="49">
        <v>0</v>
      </c>
      <c r="I201" s="49">
        <v>100</v>
      </c>
      <c r="J201" s="49">
        <v>0</v>
      </c>
      <c r="K201" s="49">
        <v>11</v>
      </c>
      <c r="L201" s="67">
        <v>3149</v>
      </c>
      <c r="N201" s="13" t="s">
        <v>10</v>
      </c>
      <c r="O201" s="79">
        <f t="shared" si="72"/>
        <v>0.57351540171483006</v>
      </c>
      <c r="P201" s="79">
        <f t="shared" si="63"/>
        <v>2.540489044140997E-2</v>
      </c>
      <c r="Q201" s="79">
        <f t="shared" si="64"/>
        <v>0</v>
      </c>
      <c r="R201" s="79">
        <f t="shared" si="65"/>
        <v>1.7465862178469356E-2</v>
      </c>
      <c r="S201" s="79">
        <f t="shared" si="66"/>
        <v>0.34836456017783424</v>
      </c>
      <c r="T201" s="79">
        <f t="shared" si="67"/>
        <v>0</v>
      </c>
      <c r="U201" s="79">
        <f t="shared" si="68"/>
        <v>0</v>
      </c>
      <c r="V201" s="79">
        <f t="shared" si="69"/>
        <v>3.1756113051762465E-2</v>
      </c>
      <c r="W201" s="79">
        <f t="shared" si="70"/>
        <v>0</v>
      </c>
      <c r="X201" s="79">
        <f t="shared" si="71"/>
        <v>3.4931724356938709E-3</v>
      </c>
      <c r="Y201" s="119">
        <f t="shared" si="73"/>
        <v>1</v>
      </c>
    </row>
    <row r="202" spans="1:25" x14ac:dyDescent="0.25">
      <c r="A202" s="13" t="s">
        <v>11</v>
      </c>
      <c r="B202" s="49">
        <v>3583</v>
      </c>
      <c r="C202" s="49">
        <v>36</v>
      </c>
      <c r="D202" s="49">
        <v>20</v>
      </c>
      <c r="E202" s="49">
        <v>20</v>
      </c>
      <c r="F202" s="49">
        <v>25</v>
      </c>
      <c r="G202" s="49">
        <v>0</v>
      </c>
      <c r="H202" s="49">
        <v>15</v>
      </c>
      <c r="I202" s="49">
        <v>0</v>
      </c>
      <c r="J202" s="49">
        <v>0</v>
      </c>
      <c r="K202" s="49">
        <v>0</v>
      </c>
      <c r="L202" s="67">
        <v>3699</v>
      </c>
      <c r="N202" s="13" t="s">
        <v>11</v>
      </c>
      <c r="O202" s="79">
        <f t="shared" si="72"/>
        <v>0.96864017301973504</v>
      </c>
      <c r="P202" s="79">
        <f t="shared" si="63"/>
        <v>9.7323600973236012E-3</v>
      </c>
      <c r="Q202" s="79">
        <f t="shared" si="64"/>
        <v>5.406866720735334E-3</v>
      </c>
      <c r="R202" s="79">
        <f t="shared" si="65"/>
        <v>5.406866720735334E-3</v>
      </c>
      <c r="S202" s="79">
        <f t="shared" si="66"/>
        <v>6.7585834009191671E-3</v>
      </c>
      <c r="T202" s="79">
        <f t="shared" si="67"/>
        <v>0</v>
      </c>
      <c r="U202" s="79">
        <f t="shared" si="68"/>
        <v>4.0551500405515001E-3</v>
      </c>
      <c r="V202" s="79">
        <f t="shared" si="69"/>
        <v>0</v>
      </c>
      <c r="W202" s="79">
        <f t="shared" si="70"/>
        <v>0</v>
      </c>
      <c r="X202" s="79">
        <f t="shared" si="71"/>
        <v>0</v>
      </c>
      <c r="Y202" s="119">
        <f t="shared" si="73"/>
        <v>0.99999999999999989</v>
      </c>
    </row>
    <row r="203" spans="1:25" x14ac:dyDescent="0.25">
      <c r="A203" s="13" t="s">
        <v>12</v>
      </c>
      <c r="B203" s="49">
        <v>5760</v>
      </c>
      <c r="C203" s="49">
        <v>50</v>
      </c>
      <c r="D203" s="49">
        <v>4</v>
      </c>
      <c r="E203" s="49">
        <v>2</v>
      </c>
      <c r="F203" s="49">
        <v>2</v>
      </c>
      <c r="G203" s="49">
        <v>462</v>
      </c>
      <c r="H203" s="49">
        <v>348</v>
      </c>
      <c r="I203" s="49">
        <v>0</v>
      </c>
      <c r="J203" s="49">
        <v>0</v>
      </c>
      <c r="K203" s="49">
        <v>0</v>
      </c>
      <c r="L203" s="67">
        <v>6628</v>
      </c>
      <c r="N203" s="13" t="s">
        <v>12</v>
      </c>
      <c r="O203" s="79">
        <f t="shared" si="72"/>
        <v>0.86904043452021729</v>
      </c>
      <c r="P203" s="79">
        <f t="shared" si="63"/>
        <v>7.5437537718768856E-3</v>
      </c>
      <c r="Q203" s="79">
        <f t="shared" si="64"/>
        <v>6.0350030175015089E-4</v>
      </c>
      <c r="R203" s="79">
        <f t="shared" si="65"/>
        <v>3.0175015087507544E-4</v>
      </c>
      <c r="S203" s="79">
        <f t="shared" si="66"/>
        <v>3.0175015087507544E-4</v>
      </c>
      <c r="T203" s="79">
        <f t="shared" si="67"/>
        <v>6.9704284852142431E-2</v>
      </c>
      <c r="U203" s="79">
        <f t="shared" si="68"/>
        <v>5.2504526252263123E-2</v>
      </c>
      <c r="V203" s="79">
        <f t="shared" si="69"/>
        <v>0</v>
      </c>
      <c r="W203" s="79">
        <f t="shared" si="70"/>
        <v>0</v>
      </c>
      <c r="X203" s="79">
        <f t="shared" si="71"/>
        <v>0</v>
      </c>
      <c r="Y203" s="119">
        <f t="shared" si="73"/>
        <v>1</v>
      </c>
    </row>
    <row r="204" spans="1:25" x14ac:dyDescent="0.25">
      <c r="A204" s="13" t="s">
        <v>21</v>
      </c>
      <c r="B204" s="49">
        <v>3696</v>
      </c>
      <c r="C204" s="49">
        <v>225</v>
      </c>
      <c r="D204" s="49">
        <v>0</v>
      </c>
      <c r="E204" s="49">
        <v>175</v>
      </c>
      <c r="F204" s="49">
        <v>6</v>
      </c>
      <c r="G204" s="49">
        <v>474</v>
      </c>
      <c r="H204" s="49">
        <v>22</v>
      </c>
      <c r="I204" s="49">
        <v>2</v>
      </c>
      <c r="J204" s="49">
        <v>0</v>
      </c>
      <c r="K204" s="49">
        <v>0</v>
      </c>
      <c r="L204" s="67">
        <v>4600</v>
      </c>
      <c r="N204" s="13" t="s">
        <v>21</v>
      </c>
      <c r="O204" s="79">
        <f t="shared" si="72"/>
        <v>0.8034782608695652</v>
      </c>
      <c r="P204" s="79">
        <f t="shared" si="63"/>
        <v>4.8913043478260872E-2</v>
      </c>
      <c r="Q204" s="79">
        <f t="shared" si="64"/>
        <v>0</v>
      </c>
      <c r="R204" s="79">
        <f t="shared" si="65"/>
        <v>3.8043478260869568E-2</v>
      </c>
      <c r="S204" s="79">
        <f t="shared" si="66"/>
        <v>1.3043478260869566E-3</v>
      </c>
      <c r="T204" s="79">
        <f t="shared" si="67"/>
        <v>0.10304347826086957</v>
      </c>
      <c r="U204" s="79">
        <f t="shared" si="68"/>
        <v>4.7826086956521737E-3</v>
      </c>
      <c r="V204" s="79">
        <f t="shared" si="69"/>
        <v>4.3478260869565219E-4</v>
      </c>
      <c r="W204" s="79">
        <f t="shared" si="70"/>
        <v>0</v>
      </c>
      <c r="X204" s="79">
        <f t="shared" si="71"/>
        <v>0</v>
      </c>
      <c r="Y204" s="119">
        <f t="shared" si="73"/>
        <v>0.99999999999999989</v>
      </c>
    </row>
    <row r="205" spans="1:25" x14ac:dyDescent="0.25">
      <c r="A205" s="13" t="s">
        <v>13</v>
      </c>
      <c r="B205" s="49">
        <v>3521</v>
      </c>
      <c r="C205" s="49">
        <v>126</v>
      </c>
      <c r="D205" s="49">
        <v>345</v>
      </c>
      <c r="E205" s="49">
        <v>0</v>
      </c>
      <c r="F205" s="49">
        <v>407</v>
      </c>
      <c r="G205" s="49">
        <v>297</v>
      </c>
      <c r="H205" s="49">
        <v>0</v>
      </c>
      <c r="I205" s="49">
        <v>0</v>
      </c>
      <c r="J205" s="49">
        <v>0</v>
      </c>
      <c r="K205" s="49">
        <v>40</v>
      </c>
      <c r="L205" s="67">
        <v>4736</v>
      </c>
      <c r="N205" s="13" t="s">
        <v>13</v>
      </c>
      <c r="O205" s="79">
        <f t="shared" si="72"/>
        <v>0.74345439189189189</v>
      </c>
      <c r="P205" s="79">
        <f t="shared" si="63"/>
        <v>2.6604729729729729E-2</v>
      </c>
      <c r="Q205" s="79">
        <f t="shared" si="64"/>
        <v>7.2846283783783786E-2</v>
      </c>
      <c r="R205" s="79">
        <f t="shared" si="65"/>
        <v>0</v>
      </c>
      <c r="S205" s="79">
        <f t="shared" si="66"/>
        <v>8.59375E-2</v>
      </c>
      <c r="T205" s="79">
        <f t="shared" si="67"/>
        <v>6.2711148648648643E-2</v>
      </c>
      <c r="U205" s="79">
        <f t="shared" si="68"/>
        <v>0</v>
      </c>
      <c r="V205" s="79">
        <f t="shared" si="69"/>
        <v>0</v>
      </c>
      <c r="W205" s="79">
        <f t="shared" si="70"/>
        <v>0</v>
      </c>
      <c r="X205" s="79">
        <f t="shared" si="71"/>
        <v>8.4459459459459464E-3</v>
      </c>
      <c r="Y205" s="119">
        <f t="shared" si="73"/>
        <v>1</v>
      </c>
    </row>
    <row r="206" spans="1:25" x14ac:dyDescent="0.25">
      <c r="A206" s="13" t="s">
        <v>14</v>
      </c>
      <c r="B206" s="49">
        <v>2998</v>
      </c>
      <c r="C206" s="49">
        <v>250</v>
      </c>
      <c r="D206" s="49">
        <v>0</v>
      </c>
      <c r="E206" s="49">
        <v>78</v>
      </c>
      <c r="F206" s="49">
        <v>228</v>
      </c>
      <c r="G206" s="49">
        <v>0</v>
      </c>
      <c r="H206" s="49">
        <v>0</v>
      </c>
      <c r="I206" s="49">
        <v>0</v>
      </c>
      <c r="J206" s="49">
        <v>0</v>
      </c>
      <c r="K206" s="49">
        <v>0</v>
      </c>
      <c r="L206" s="67">
        <v>3554</v>
      </c>
      <c r="N206" s="13" t="s">
        <v>14</v>
      </c>
      <c r="O206" s="79">
        <f t="shared" si="72"/>
        <v>0.84355655599324708</v>
      </c>
      <c r="P206" s="79">
        <f t="shared" si="63"/>
        <v>7.0343275182892517E-2</v>
      </c>
      <c r="Q206" s="79">
        <f t="shared" si="64"/>
        <v>0</v>
      </c>
      <c r="R206" s="79">
        <f t="shared" si="65"/>
        <v>2.1947101857062466E-2</v>
      </c>
      <c r="S206" s="79">
        <f t="shared" si="66"/>
        <v>6.415306696679797E-2</v>
      </c>
      <c r="T206" s="79">
        <f t="shared" si="67"/>
        <v>0</v>
      </c>
      <c r="U206" s="79">
        <f t="shared" si="68"/>
        <v>0</v>
      </c>
      <c r="V206" s="79">
        <f t="shared" si="69"/>
        <v>0</v>
      </c>
      <c r="W206" s="79">
        <f t="shared" si="70"/>
        <v>0</v>
      </c>
      <c r="X206" s="79">
        <f t="shared" si="71"/>
        <v>0</v>
      </c>
      <c r="Y206" s="119">
        <f t="shared" si="73"/>
        <v>1</v>
      </c>
    </row>
    <row r="207" spans="1:25" x14ac:dyDescent="0.25">
      <c r="A207" s="13" t="s">
        <v>15</v>
      </c>
      <c r="B207" s="49">
        <v>2843</v>
      </c>
      <c r="C207" s="49">
        <v>355</v>
      </c>
      <c r="D207" s="49">
        <v>150</v>
      </c>
      <c r="E207" s="49">
        <v>0</v>
      </c>
      <c r="F207" s="49">
        <v>0</v>
      </c>
      <c r="G207" s="49">
        <v>0</v>
      </c>
      <c r="H207" s="49">
        <v>0</v>
      </c>
      <c r="I207" s="49">
        <v>0</v>
      </c>
      <c r="J207" s="49">
        <v>0</v>
      </c>
      <c r="K207" s="49">
        <v>3</v>
      </c>
      <c r="L207" s="67">
        <v>3351</v>
      </c>
      <c r="N207" s="13" t="s">
        <v>15</v>
      </c>
      <c r="O207" s="79">
        <f t="shared" si="72"/>
        <v>0.84840346165323788</v>
      </c>
      <c r="P207" s="79">
        <f t="shared" si="63"/>
        <v>0.10593852581319009</v>
      </c>
      <c r="Q207" s="79">
        <f t="shared" si="64"/>
        <v>4.4762757385854966E-2</v>
      </c>
      <c r="R207" s="79">
        <f t="shared" si="65"/>
        <v>0</v>
      </c>
      <c r="S207" s="79">
        <f t="shared" si="66"/>
        <v>0</v>
      </c>
      <c r="T207" s="79">
        <f t="shared" si="67"/>
        <v>0</v>
      </c>
      <c r="U207" s="79">
        <f t="shared" si="68"/>
        <v>0</v>
      </c>
      <c r="V207" s="79">
        <f t="shared" si="69"/>
        <v>0</v>
      </c>
      <c r="W207" s="79">
        <f t="shared" si="70"/>
        <v>0</v>
      </c>
      <c r="X207" s="79">
        <f t="shared" si="71"/>
        <v>8.9525514771709937E-4</v>
      </c>
      <c r="Y207" s="119">
        <f t="shared" si="73"/>
        <v>1</v>
      </c>
    </row>
    <row r="208" spans="1:25" x14ac:dyDescent="0.25">
      <c r="A208" s="13" t="s">
        <v>16</v>
      </c>
      <c r="B208" s="49">
        <v>2741</v>
      </c>
      <c r="C208" s="49">
        <v>0</v>
      </c>
      <c r="D208" s="49">
        <v>0</v>
      </c>
      <c r="E208" s="49">
        <v>0</v>
      </c>
      <c r="F208" s="49">
        <v>0</v>
      </c>
      <c r="G208" s="49">
        <v>0</v>
      </c>
      <c r="H208" s="49">
        <v>0</v>
      </c>
      <c r="I208" s="49">
        <v>0</v>
      </c>
      <c r="J208" s="49">
        <v>0</v>
      </c>
      <c r="K208" s="49">
        <v>0</v>
      </c>
      <c r="L208" s="67">
        <v>2741</v>
      </c>
      <c r="N208" s="13" t="s">
        <v>16</v>
      </c>
      <c r="O208" s="79">
        <f t="shared" si="72"/>
        <v>1</v>
      </c>
      <c r="P208" s="79">
        <f t="shared" si="63"/>
        <v>0</v>
      </c>
      <c r="Q208" s="79">
        <f t="shared" si="64"/>
        <v>0</v>
      </c>
      <c r="R208" s="79">
        <f t="shared" si="65"/>
        <v>0</v>
      </c>
      <c r="S208" s="79">
        <f t="shared" si="66"/>
        <v>0</v>
      </c>
      <c r="T208" s="79">
        <f t="shared" si="67"/>
        <v>0</v>
      </c>
      <c r="U208" s="79">
        <f t="shared" si="68"/>
        <v>0</v>
      </c>
      <c r="V208" s="79">
        <f t="shared" si="69"/>
        <v>0</v>
      </c>
      <c r="W208" s="79">
        <f t="shared" si="70"/>
        <v>0</v>
      </c>
      <c r="X208" s="79">
        <f t="shared" si="71"/>
        <v>0</v>
      </c>
      <c r="Y208" s="119">
        <f t="shared" si="73"/>
        <v>1</v>
      </c>
    </row>
    <row r="209" spans="1:25" x14ac:dyDescent="0.25">
      <c r="A209" s="13" t="s">
        <v>17</v>
      </c>
      <c r="B209" s="49">
        <v>2576</v>
      </c>
      <c r="C209" s="49">
        <v>150</v>
      </c>
      <c r="D209" s="49">
        <v>0</v>
      </c>
      <c r="E209" s="49">
        <v>0</v>
      </c>
      <c r="F209" s="49">
        <v>3</v>
      </c>
      <c r="G209" s="49">
        <v>0</v>
      </c>
      <c r="H209" s="49">
        <v>0</v>
      </c>
      <c r="I209" s="49">
        <v>0</v>
      </c>
      <c r="J209" s="49">
        <v>0</v>
      </c>
      <c r="K209" s="49">
        <v>6</v>
      </c>
      <c r="L209" s="67">
        <v>2735</v>
      </c>
      <c r="N209" s="13" t="s">
        <v>17</v>
      </c>
      <c r="O209" s="79">
        <f t="shared" si="72"/>
        <v>0.94186471663619742</v>
      </c>
      <c r="P209" s="79">
        <f t="shared" si="63"/>
        <v>5.4844606946983544E-2</v>
      </c>
      <c r="Q209" s="79">
        <f t="shared" si="64"/>
        <v>0</v>
      </c>
      <c r="R209" s="79">
        <f t="shared" si="65"/>
        <v>0</v>
      </c>
      <c r="S209" s="79">
        <f t="shared" si="66"/>
        <v>1.0968921389396709E-3</v>
      </c>
      <c r="T209" s="79">
        <f t="shared" si="67"/>
        <v>0</v>
      </c>
      <c r="U209" s="79">
        <f t="shared" si="68"/>
        <v>0</v>
      </c>
      <c r="V209" s="79">
        <f t="shared" si="69"/>
        <v>0</v>
      </c>
      <c r="W209" s="79">
        <f t="shared" si="70"/>
        <v>0</v>
      </c>
      <c r="X209" s="79">
        <f t="shared" si="71"/>
        <v>2.1937842778793418E-3</v>
      </c>
      <c r="Y209" s="119">
        <f t="shared" si="73"/>
        <v>1</v>
      </c>
    </row>
    <row r="210" spans="1:25" x14ac:dyDescent="0.25">
      <c r="A210" s="13" t="s">
        <v>18</v>
      </c>
      <c r="B210" s="49">
        <v>242</v>
      </c>
      <c r="C210" s="49">
        <v>0</v>
      </c>
      <c r="D210" s="49">
        <v>0</v>
      </c>
      <c r="E210" s="49">
        <v>0</v>
      </c>
      <c r="F210" s="49">
        <v>0</v>
      </c>
      <c r="G210" s="49">
        <v>5</v>
      </c>
      <c r="H210" s="49">
        <v>0</v>
      </c>
      <c r="I210" s="49">
        <v>0</v>
      </c>
      <c r="J210" s="49">
        <v>0</v>
      </c>
      <c r="K210" s="49">
        <v>0</v>
      </c>
      <c r="L210" s="67">
        <v>247</v>
      </c>
      <c r="N210" s="13" t="s">
        <v>18</v>
      </c>
      <c r="O210" s="79">
        <f t="shared" si="72"/>
        <v>0.97975708502024295</v>
      </c>
      <c r="P210" s="79">
        <f t="shared" si="63"/>
        <v>0</v>
      </c>
      <c r="Q210" s="79">
        <f t="shared" si="64"/>
        <v>0</v>
      </c>
      <c r="R210" s="79">
        <f t="shared" si="65"/>
        <v>0</v>
      </c>
      <c r="S210" s="79">
        <f t="shared" si="66"/>
        <v>0</v>
      </c>
      <c r="T210" s="79">
        <f t="shared" si="67"/>
        <v>2.0242914979757085E-2</v>
      </c>
      <c r="U210" s="79">
        <f t="shared" si="68"/>
        <v>0</v>
      </c>
      <c r="V210" s="79">
        <f t="shared" si="69"/>
        <v>0</v>
      </c>
      <c r="W210" s="79">
        <f t="shared" si="70"/>
        <v>0</v>
      </c>
      <c r="X210" s="79">
        <f t="shared" si="71"/>
        <v>0</v>
      </c>
      <c r="Y210" s="119">
        <f t="shared" si="73"/>
        <v>1</v>
      </c>
    </row>
    <row r="211" spans="1:25" x14ac:dyDescent="0.25">
      <c r="A211" s="13" t="s">
        <v>19</v>
      </c>
      <c r="B211" s="49">
        <v>83</v>
      </c>
      <c r="C211" s="49">
        <v>0</v>
      </c>
      <c r="D211" s="49">
        <v>0</v>
      </c>
      <c r="E211" s="49">
        <v>0</v>
      </c>
      <c r="F211" s="49">
        <v>0</v>
      </c>
      <c r="G211" s="49">
        <v>0</v>
      </c>
      <c r="H211" s="49">
        <v>0</v>
      </c>
      <c r="I211" s="49">
        <v>0</v>
      </c>
      <c r="J211" s="49">
        <v>0</v>
      </c>
      <c r="K211" s="49">
        <v>0</v>
      </c>
      <c r="L211" s="67">
        <v>83</v>
      </c>
      <c r="N211" s="13" t="s">
        <v>19</v>
      </c>
      <c r="O211" s="79">
        <f t="shared" si="72"/>
        <v>1</v>
      </c>
      <c r="P211" s="79">
        <f t="shared" si="63"/>
        <v>0</v>
      </c>
      <c r="Q211" s="79">
        <f t="shared" si="64"/>
        <v>0</v>
      </c>
      <c r="R211" s="79">
        <f t="shared" si="65"/>
        <v>0</v>
      </c>
      <c r="S211" s="79">
        <f t="shared" si="66"/>
        <v>0</v>
      </c>
      <c r="T211" s="79">
        <f t="shared" si="67"/>
        <v>0</v>
      </c>
      <c r="U211" s="79">
        <f t="shared" si="68"/>
        <v>0</v>
      </c>
      <c r="V211" s="79">
        <f t="shared" si="69"/>
        <v>0</v>
      </c>
      <c r="W211" s="79">
        <f t="shared" si="70"/>
        <v>0</v>
      </c>
      <c r="X211" s="79">
        <f t="shared" si="71"/>
        <v>0</v>
      </c>
      <c r="Y211" s="119">
        <f t="shared" si="73"/>
        <v>1</v>
      </c>
    </row>
    <row r="212" spans="1:25" ht="15.75" thickBot="1" x14ac:dyDescent="0.3">
      <c r="A212" s="15" t="s">
        <v>51</v>
      </c>
      <c r="B212" s="70">
        <f>SUM(B191:B211)</f>
        <v>71097</v>
      </c>
      <c r="C212" s="70">
        <f t="shared" ref="C212:L212" si="74">SUM(C191:C211)</f>
        <v>2091</v>
      </c>
      <c r="D212" s="70">
        <f t="shared" si="74"/>
        <v>3117</v>
      </c>
      <c r="E212" s="70">
        <f t="shared" si="74"/>
        <v>707</v>
      </c>
      <c r="F212" s="70">
        <f t="shared" si="74"/>
        <v>2866</v>
      </c>
      <c r="G212" s="70">
        <f t="shared" si="74"/>
        <v>1874</v>
      </c>
      <c r="H212" s="70">
        <f t="shared" si="74"/>
        <v>2568</v>
      </c>
      <c r="I212" s="70">
        <f t="shared" si="74"/>
        <v>1182</v>
      </c>
      <c r="J212" s="70">
        <f t="shared" si="74"/>
        <v>0</v>
      </c>
      <c r="K212" s="70">
        <f t="shared" si="74"/>
        <v>244</v>
      </c>
      <c r="L212" s="70">
        <f t="shared" si="74"/>
        <v>85746</v>
      </c>
      <c r="N212" s="66" t="s">
        <v>122</v>
      </c>
      <c r="O212" s="81">
        <f t="shared" si="72"/>
        <v>0.82915821146175916</v>
      </c>
      <c r="P212" s="81">
        <f t="shared" si="63"/>
        <v>2.4385977188440277E-2</v>
      </c>
      <c r="Q212" s="81">
        <f t="shared" si="64"/>
        <v>3.6351549926527185E-2</v>
      </c>
      <c r="R212" s="81">
        <f t="shared" si="65"/>
        <v>8.2452825787791856E-3</v>
      </c>
      <c r="S212" s="81">
        <f t="shared" si="66"/>
        <v>3.3424299675786626E-2</v>
      </c>
      <c r="T212" s="81">
        <f t="shared" si="67"/>
        <v>2.1855246891983298E-2</v>
      </c>
      <c r="U212" s="81">
        <f t="shared" si="68"/>
        <v>2.9948918900006997E-2</v>
      </c>
      <c r="V212" s="81">
        <f t="shared" si="69"/>
        <v>1.3784899587152753E-2</v>
      </c>
      <c r="W212" s="81">
        <f t="shared" si="70"/>
        <v>0</v>
      </c>
      <c r="X212" s="81">
        <f t="shared" si="71"/>
        <v>2.8456137895645278E-3</v>
      </c>
      <c r="Y212" s="120">
        <f t="shared" si="73"/>
        <v>1</v>
      </c>
    </row>
    <row r="213" spans="1:25" x14ac:dyDescent="0.25">
      <c r="O213" s="9"/>
      <c r="P213" s="9"/>
      <c r="Q213" s="9"/>
      <c r="R213" s="9"/>
      <c r="S213" s="9"/>
      <c r="T213" s="9"/>
      <c r="U213" s="9"/>
      <c r="V213" s="9"/>
      <c r="W213" s="9"/>
    </row>
    <row r="214" spans="1:25" x14ac:dyDescent="0.25">
      <c r="O214" s="9"/>
      <c r="P214" s="9"/>
      <c r="Q214" s="9"/>
      <c r="R214" s="9"/>
      <c r="S214" s="9"/>
      <c r="T214" s="9"/>
      <c r="U214" s="9"/>
      <c r="V214" s="9"/>
      <c r="W214" s="9"/>
    </row>
    <row r="215" spans="1:25" x14ac:dyDescent="0.25">
      <c r="O215" s="9"/>
      <c r="P215" s="9"/>
      <c r="Q215" s="9"/>
      <c r="R215" s="9"/>
      <c r="S215" s="9"/>
      <c r="T215" s="9"/>
      <c r="U215" s="9"/>
      <c r="V215" s="9"/>
      <c r="W215" s="9"/>
    </row>
    <row r="217" spans="1:25" ht="15.75" thickBot="1" x14ac:dyDescent="0.3">
      <c r="A217" s="26"/>
      <c r="B217" s="26"/>
      <c r="C217" s="26"/>
      <c r="D217" s="26"/>
      <c r="E217" s="26"/>
      <c r="F217" s="26"/>
      <c r="G217" s="26"/>
      <c r="H217" s="26"/>
    </row>
    <row r="218" spans="1:25" ht="14.65" customHeight="1" x14ac:dyDescent="0.25">
      <c r="A218" s="299" t="s">
        <v>71</v>
      </c>
      <c r="B218" s="300"/>
      <c r="C218" s="300"/>
      <c r="D218" s="300"/>
      <c r="E218" s="300"/>
      <c r="F218" s="300"/>
      <c r="G218" s="300"/>
      <c r="H218" s="300"/>
      <c r="I218" s="90"/>
      <c r="K218" s="302" t="s">
        <v>71</v>
      </c>
      <c r="L218" s="303"/>
      <c r="M218" s="303"/>
      <c r="N218" s="303"/>
      <c r="O218" s="303"/>
      <c r="P218" s="303"/>
      <c r="Q218" s="303"/>
      <c r="R218" s="304"/>
    </row>
    <row r="219" spans="1:25" ht="25.5" x14ac:dyDescent="0.25">
      <c r="A219" s="93"/>
      <c r="B219" s="92" t="s">
        <v>29</v>
      </c>
      <c r="C219" s="92" t="s">
        <v>30</v>
      </c>
      <c r="D219" s="92" t="s">
        <v>31</v>
      </c>
      <c r="E219" s="92" t="s">
        <v>32</v>
      </c>
      <c r="F219" s="92" t="s">
        <v>33</v>
      </c>
      <c r="G219" s="92" t="s">
        <v>34</v>
      </c>
      <c r="H219" s="92" t="s">
        <v>35</v>
      </c>
      <c r="I219" s="14" t="s">
        <v>0</v>
      </c>
      <c r="K219" s="13"/>
      <c r="L219" s="10" t="s">
        <v>29</v>
      </c>
      <c r="M219" s="10" t="s">
        <v>30</v>
      </c>
      <c r="N219" s="10" t="s">
        <v>31</v>
      </c>
      <c r="O219" s="10" t="s">
        <v>32</v>
      </c>
      <c r="P219" s="10" t="s">
        <v>33</v>
      </c>
      <c r="Q219" s="10" t="s">
        <v>34</v>
      </c>
      <c r="R219" s="14" t="s">
        <v>35</v>
      </c>
    </row>
    <row r="220" spans="1:25" x14ac:dyDescent="0.25">
      <c r="A220" s="13" t="s">
        <v>1</v>
      </c>
      <c r="B220" s="28">
        <v>0</v>
      </c>
      <c r="C220" s="28">
        <v>0</v>
      </c>
      <c r="D220" s="28">
        <v>9</v>
      </c>
      <c r="E220" s="28">
        <v>0</v>
      </c>
      <c r="F220" s="28">
        <v>36</v>
      </c>
      <c r="G220" s="28">
        <v>625</v>
      </c>
      <c r="H220" s="28">
        <v>875</v>
      </c>
      <c r="I220" s="69">
        <f>SUM(B220:H220)</f>
        <v>1545</v>
      </c>
      <c r="K220" s="13" t="s">
        <v>1</v>
      </c>
      <c r="L220" s="79">
        <f>B220/$I220</f>
        <v>0</v>
      </c>
      <c r="M220" s="79">
        <f t="shared" ref="M220:M241" si="75">C220/$I220</f>
        <v>0</v>
      </c>
      <c r="N220" s="79">
        <f t="shared" ref="N220:N241" si="76">D220/$I220</f>
        <v>5.8252427184466021E-3</v>
      </c>
      <c r="O220" s="79">
        <f t="shared" ref="O220:O241" si="77">E220/$I220</f>
        <v>0</v>
      </c>
      <c r="P220" s="79">
        <f t="shared" ref="P220:P241" si="78">F220/$I220</f>
        <v>2.3300970873786409E-2</v>
      </c>
      <c r="Q220" s="79">
        <f t="shared" ref="Q220:Q241" si="79">G220/$I220</f>
        <v>0.4045307443365696</v>
      </c>
      <c r="R220" s="80">
        <f t="shared" ref="R220:R241" si="80">H220/$I220</f>
        <v>0.56634304207119746</v>
      </c>
      <c r="S220" s="85">
        <f>SUM(Q220:R220)</f>
        <v>0.970873786407767</v>
      </c>
    </row>
    <row r="221" spans="1:25" x14ac:dyDescent="0.25">
      <c r="A221" s="13" t="s">
        <v>2</v>
      </c>
      <c r="B221" s="28">
        <v>15</v>
      </c>
      <c r="C221" s="28">
        <v>0</v>
      </c>
      <c r="D221" s="28">
        <v>2</v>
      </c>
      <c r="E221" s="28">
        <v>213</v>
      </c>
      <c r="F221" s="28">
        <v>425</v>
      </c>
      <c r="G221" s="28">
        <v>1380</v>
      </c>
      <c r="H221" s="28">
        <v>2528</v>
      </c>
      <c r="I221" s="69">
        <f t="shared" ref="I221:I241" si="81">SUM(B221:H221)</f>
        <v>4563</v>
      </c>
      <c r="K221" s="13" t="s">
        <v>2</v>
      </c>
      <c r="L221" s="79">
        <f t="shared" ref="L221:L241" si="82">B221/$I221</f>
        <v>3.2873109796186721E-3</v>
      </c>
      <c r="M221" s="79">
        <f t="shared" si="75"/>
        <v>0</v>
      </c>
      <c r="N221" s="79">
        <f t="shared" si="76"/>
        <v>4.3830813061582295E-4</v>
      </c>
      <c r="O221" s="79">
        <f t="shared" si="77"/>
        <v>4.6679815910585142E-2</v>
      </c>
      <c r="P221" s="79">
        <f t="shared" si="78"/>
        <v>9.3140477755862372E-2</v>
      </c>
      <c r="Q221" s="79">
        <f t="shared" si="79"/>
        <v>0.30243261012491784</v>
      </c>
      <c r="R221" s="80">
        <f t="shared" si="80"/>
        <v>0.55402147709840022</v>
      </c>
      <c r="S221" s="85">
        <f t="shared" ref="S221:S240" si="83">SUM(Q221:R221)</f>
        <v>0.85645408722331806</v>
      </c>
    </row>
    <row r="222" spans="1:25" x14ac:dyDescent="0.25">
      <c r="A222" s="13" t="s">
        <v>20</v>
      </c>
      <c r="B222" s="28">
        <v>0</v>
      </c>
      <c r="C222" s="28">
        <v>0</v>
      </c>
      <c r="D222" s="28">
        <v>48</v>
      </c>
      <c r="E222" s="28">
        <v>0</v>
      </c>
      <c r="F222" s="28">
        <v>680</v>
      </c>
      <c r="G222" s="28">
        <v>3937</v>
      </c>
      <c r="H222" s="28">
        <v>1401</v>
      </c>
      <c r="I222" s="69">
        <f t="shared" si="81"/>
        <v>6066</v>
      </c>
      <c r="K222" s="13" t="s">
        <v>20</v>
      </c>
      <c r="L222" s="79">
        <f t="shared" si="82"/>
        <v>0</v>
      </c>
      <c r="M222" s="79">
        <f t="shared" si="75"/>
        <v>0</v>
      </c>
      <c r="N222" s="79">
        <f t="shared" si="76"/>
        <v>7.91295746785361E-3</v>
      </c>
      <c r="O222" s="79">
        <f t="shared" si="77"/>
        <v>0</v>
      </c>
      <c r="P222" s="79">
        <f t="shared" si="78"/>
        <v>0.11210023079459282</v>
      </c>
      <c r="Q222" s="79">
        <f t="shared" si="79"/>
        <v>0.6490273656445763</v>
      </c>
      <c r="R222" s="80">
        <f t="shared" si="80"/>
        <v>0.23095944609297725</v>
      </c>
      <c r="S222" s="85">
        <f t="shared" si="83"/>
        <v>0.87998681173755355</v>
      </c>
    </row>
    <row r="223" spans="1:25" x14ac:dyDescent="0.25">
      <c r="A223" s="13" t="s">
        <v>3</v>
      </c>
      <c r="B223" s="28">
        <v>13</v>
      </c>
      <c r="C223" s="28">
        <v>0</v>
      </c>
      <c r="D223" s="28">
        <v>5</v>
      </c>
      <c r="E223" s="28">
        <v>32</v>
      </c>
      <c r="F223" s="28">
        <v>676</v>
      </c>
      <c r="G223" s="28">
        <v>2183</v>
      </c>
      <c r="H223" s="28">
        <v>2229</v>
      </c>
      <c r="I223" s="69">
        <f t="shared" si="81"/>
        <v>5138</v>
      </c>
      <c r="K223" s="13" t="s">
        <v>3</v>
      </c>
      <c r="L223" s="79">
        <f t="shared" si="82"/>
        <v>2.53016738030362E-3</v>
      </c>
      <c r="M223" s="79">
        <f t="shared" si="75"/>
        <v>0</v>
      </c>
      <c r="N223" s="79">
        <f t="shared" si="76"/>
        <v>9.7314130011677698E-4</v>
      </c>
      <c r="O223" s="79">
        <f t="shared" si="77"/>
        <v>6.2281043207473722E-3</v>
      </c>
      <c r="P223" s="79">
        <f t="shared" si="78"/>
        <v>0.13156870377578825</v>
      </c>
      <c r="Q223" s="79">
        <f t="shared" si="79"/>
        <v>0.42487349163098481</v>
      </c>
      <c r="R223" s="80">
        <f t="shared" si="80"/>
        <v>0.43382639159205916</v>
      </c>
      <c r="S223" s="85">
        <f t="shared" si="83"/>
        <v>0.85869988322304391</v>
      </c>
    </row>
    <row r="224" spans="1:25" x14ac:dyDescent="0.25">
      <c r="A224" s="13" t="s">
        <v>4</v>
      </c>
      <c r="B224" s="28">
        <v>0</v>
      </c>
      <c r="C224" s="28">
        <v>0</v>
      </c>
      <c r="D224" s="28">
        <v>0</v>
      </c>
      <c r="E224" s="28">
        <v>7</v>
      </c>
      <c r="F224" s="28">
        <v>190</v>
      </c>
      <c r="G224" s="28">
        <v>606</v>
      </c>
      <c r="H224" s="28">
        <v>655</v>
      </c>
      <c r="I224" s="69">
        <f t="shared" si="81"/>
        <v>1458</v>
      </c>
      <c r="K224" s="13" t="s">
        <v>4</v>
      </c>
      <c r="L224" s="79">
        <f t="shared" si="82"/>
        <v>0</v>
      </c>
      <c r="M224" s="79">
        <f t="shared" si="75"/>
        <v>0</v>
      </c>
      <c r="N224" s="79">
        <f t="shared" si="76"/>
        <v>0</v>
      </c>
      <c r="O224" s="79">
        <f t="shared" si="77"/>
        <v>4.8010973936899867E-3</v>
      </c>
      <c r="P224" s="79">
        <f t="shared" si="78"/>
        <v>0.13031550068587106</v>
      </c>
      <c r="Q224" s="79">
        <f t="shared" si="79"/>
        <v>0.41563786008230452</v>
      </c>
      <c r="R224" s="80">
        <f t="shared" si="80"/>
        <v>0.44924554183813442</v>
      </c>
      <c r="S224" s="85">
        <f t="shared" si="83"/>
        <v>0.864883401920439</v>
      </c>
    </row>
    <row r="225" spans="1:19" x14ac:dyDescent="0.25">
      <c r="A225" s="13" t="s">
        <v>5</v>
      </c>
      <c r="B225" s="28">
        <v>0</v>
      </c>
      <c r="C225" s="28">
        <v>0</v>
      </c>
      <c r="D225" s="28">
        <v>0</v>
      </c>
      <c r="E225" s="28">
        <v>0</v>
      </c>
      <c r="F225" s="28">
        <v>344</v>
      </c>
      <c r="G225" s="28">
        <v>841</v>
      </c>
      <c r="H225" s="28">
        <v>949</v>
      </c>
      <c r="I225" s="69">
        <f t="shared" si="81"/>
        <v>2134</v>
      </c>
      <c r="K225" s="13" t="s">
        <v>5</v>
      </c>
      <c r="L225" s="79">
        <f t="shared" si="82"/>
        <v>0</v>
      </c>
      <c r="M225" s="79">
        <f t="shared" si="75"/>
        <v>0</v>
      </c>
      <c r="N225" s="79">
        <f t="shared" si="76"/>
        <v>0</v>
      </c>
      <c r="O225" s="79">
        <f t="shared" si="77"/>
        <v>0</v>
      </c>
      <c r="P225" s="79">
        <f t="shared" si="78"/>
        <v>0.16119962511715089</v>
      </c>
      <c r="Q225" s="79">
        <f t="shared" si="79"/>
        <v>0.39409559512652298</v>
      </c>
      <c r="R225" s="80">
        <f t="shared" si="80"/>
        <v>0.44470477975632616</v>
      </c>
      <c r="S225" s="85">
        <f t="shared" si="83"/>
        <v>0.8388003748828492</v>
      </c>
    </row>
    <row r="226" spans="1:19" x14ac:dyDescent="0.25">
      <c r="A226" s="13" t="s">
        <v>6</v>
      </c>
      <c r="B226" s="28">
        <v>2121</v>
      </c>
      <c r="C226" s="28">
        <v>0</v>
      </c>
      <c r="D226" s="28">
        <v>28</v>
      </c>
      <c r="E226" s="28">
        <v>550</v>
      </c>
      <c r="F226" s="28">
        <v>989</v>
      </c>
      <c r="G226" s="28">
        <v>1536</v>
      </c>
      <c r="H226" s="28">
        <v>1615</v>
      </c>
      <c r="I226" s="69">
        <f t="shared" si="81"/>
        <v>6839</v>
      </c>
      <c r="K226" s="13" t="s">
        <v>6</v>
      </c>
      <c r="L226" s="79">
        <f t="shared" si="82"/>
        <v>0.31013306038894572</v>
      </c>
      <c r="M226" s="79">
        <f t="shared" si="75"/>
        <v>0</v>
      </c>
      <c r="N226" s="79">
        <f t="shared" si="76"/>
        <v>4.0941658137154556E-3</v>
      </c>
      <c r="O226" s="79">
        <f t="shared" si="77"/>
        <v>8.042111419798216E-2</v>
      </c>
      <c r="P226" s="79">
        <f t="shared" si="78"/>
        <v>0.1446117853487352</v>
      </c>
      <c r="Q226" s="79">
        <f t="shared" si="79"/>
        <v>0.22459423892381927</v>
      </c>
      <c r="R226" s="80">
        <f t="shared" si="80"/>
        <v>0.23614563532680216</v>
      </c>
      <c r="S226" s="85">
        <f t="shared" si="83"/>
        <v>0.46073987425062146</v>
      </c>
    </row>
    <row r="227" spans="1:19" x14ac:dyDescent="0.25">
      <c r="A227" s="13" t="s">
        <v>7</v>
      </c>
      <c r="B227" s="28">
        <v>224</v>
      </c>
      <c r="C227" s="28">
        <v>418</v>
      </c>
      <c r="D227" s="28">
        <v>18</v>
      </c>
      <c r="E227" s="28">
        <v>4</v>
      </c>
      <c r="F227" s="28">
        <v>198</v>
      </c>
      <c r="G227" s="28">
        <v>2858</v>
      </c>
      <c r="H227" s="28">
        <v>1514</v>
      </c>
      <c r="I227" s="69">
        <f t="shared" si="81"/>
        <v>5234</v>
      </c>
      <c r="K227" s="13" t="s">
        <v>7</v>
      </c>
      <c r="L227" s="79">
        <f t="shared" si="82"/>
        <v>4.2797095911348872E-2</v>
      </c>
      <c r="M227" s="79">
        <f t="shared" si="75"/>
        <v>7.9862437905999242E-2</v>
      </c>
      <c r="N227" s="79">
        <f t="shared" si="76"/>
        <v>3.4390523500191059E-3</v>
      </c>
      <c r="O227" s="79">
        <f t="shared" si="77"/>
        <v>7.6423385555980129E-4</v>
      </c>
      <c r="P227" s="79">
        <f t="shared" si="78"/>
        <v>3.7829575850210163E-2</v>
      </c>
      <c r="Q227" s="79">
        <f t="shared" si="79"/>
        <v>0.54604508979747801</v>
      </c>
      <c r="R227" s="80">
        <f t="shared" si="80"/>
        <v>0.28926251432938477</v>
      </c>
      <c r="S227" s="85">
        <f t="shared" si="83"/>
        <v>0.83530760412686278</v>
      </c>
    </row>
    <row r="228" spans="1:19" x14ac:dyDescent="0.25">
      <c r="A228" s="13" t="s">
        <v>8</v>
      </c>
      <c r="B228" s="28">
        <v>16</v>
      </c>
      <c r="C228" s="28">
        <v>0</v>
      </c>
      <c r="D228" s="28">
        <v>0</v>
      </c>
      <c r="E228" s="28">
        <v>45</v>
      </c>
      <c r="F228" s="28">
        <v>659</v>
      </c>
      <c r="G228" s="28">
        <v>1525</v>
      </c>
      <c r="H228" s="28">
        <v>874</v>
      </c>
      <c r="I228" s="69">
        <f t="shared" si="81"/>
        <v>3119</v>
      </c>
      <c r="K228" s="13" t="s">
        <v>8</v>
      </c>
      <c r="L228" s="79">
        <f t="shared" si="82"/>
        <v>5.129849310676499E-3</v>
      </c>
      <c r="M228" s="79">
        <f t="shared" si="75"/>
        <v>0</v>
      </c>
      <c r="N228" s="79">
        <f t="shared" si="76"/>
        <v>0</v>
      </c>
      <c r="O228" s="79">
        <f t="shared" si="77"/>
        <v>1.4427701186277652E-2</v>
      </c>
      <c r="P228" s="79">
        <f t="shared" si="78"/>
        <v>0.21128566848348829</v>
      </c>
      <c r="Q228" s="79">
        <f t="shared" si="79"/>
        <v>0.48893876242385381</v>
      </c>
      <c r="R228" s="80">
        <f t="shared" si="80"/>
        <v>0.28021801859570378</v>
      </c>
      <c r="S228" s="85">
        <f t="shared" si="83"/>
        <v>0.76915678101955764</v>
      </c>
    </row>
    <row r="229" spans="1:19" x14ac:dyDescent="0.25">
      <c r="A229" s="13" t="s">
        <v>9</v>
      </c>
      <c r="B229" s="28">
        <v>22</v>
      </c>
      <c r="C229" s="28">
        <v>26</v>
      </c>
      <c r="D229" s="28">
        <v>35</v>
      </c>
      <c r="E229" s="28">
        <v>178</v>
      </c>
      <c r="F229" s="28">
        <v>615</v>
      </c>
      <c r="G229" s="28">
        <v>1334</v>
      </c>
      <c r="H229" s="28">
        <v>883</v>
      </c>
      <c r="I229" s="69">
        <f t="shared" si="81"/>
        <v>3093</v>
      </c>
      <c r="K229" s="13" t="s">
        <v>9</v>
      </c>
      <c r="L229" s="79">
        <f t="shared" si="82"/>
        <v>7.1128354348528938E-3</v>
      </c>
      <c r="M229" s="79">
        <f t="shared" si="75"/>
        <v>8.4060782411897825E-3</v>
      </c>
      <c r="N229" s="79">
        <f t="shared" si="76"/>
        <v>1.1315874555447785E-2</v>
      </c>
      <c r="O229" s="79">
        <f t="shared" si="77"/>
        <v>5.7549304881991593E-2</v>
      </c>
      <c r="P229" s="79">
        <f t="shared" si="78"/>
        <v>0.19883608147429679</v>
      </c>
      <c r="Q229" s="79">
        <f t="shared" si="79"/>
        <v>0.43129647591335274</v>
      </c>
      <c r="R229" s="80">
        <f t="shared" si="80"/>
        <v>0.28548334949886839</v>
      </c>
      <c r="S229" s="85">
        <f t="shared" si="83"/>
        <v>0.71677982541222107</v>
      </c>
    </row>
    <row r="230" spans="1:19" x14ac:dyDescent="0.25">
      <c r="A230" s="13" t="s">
        <v>10</v>
      </c>
      <c r="B230" s="28">
        <v>0</v>
      </c>
      <c r="C230" s="28">
        <v>0</v>
      </c>
      <c r="D230" s="28">
        <v>0</v>
      </c>
      <c r="E230" s="28">
        <v>16</v>
      </c>
      <c r="F230" s="28">
        <v>0</v>
      </c>
      <c r="G230" s="28">
        <v>184</v>
      </c>
      <c r="H230" s="28">
        <v>996</v>
      </c>
      <c r="I230" s="69">
        <f t="shared" si="81"/>
        <v>1196</v>
      </c>
      <c r="K230" s="13" t="s">
        <v>10</v>
      </c>
      <c r="L230" s="79">
        <f t="shared" si="82"/>
        <v>0</v>
      </c>
      <c r="M230" s="79">
        <f t="shared" si="75"/>
        <v>0</v>
      </c>
      <c r="N230" s="79">
        <f t="shared" si="76"/>
        <v>0</v>
      </c>
      <c r="O230" s="79">
        <f t="shared" si="77"/>
        <v>1.3377926421404682E-2</v>
      </c>
      <c r="P230" s="79">
        <f t="shared" si="78"/>
        <v>0</v>
      </c>
      <c r="Q230" s="79">
        <f t="shared" si="79"/>
        <v>0.15384615384615385</v>
      </c>
      <c r="R230" s="80">
        <f t="shared" si="80"/>
        <v>0.83277591973244147</v>
      </c>
      <c r="S230" s="85">
        <f t="shared" si="83"/>
        <v>0.98662207357859533</v>
      </c>
    </row>
    <row r="231" spans="1:19" x14ac:dyDescent="0.25">
      <c r="A231" s="13" t="s">
        <v>11</v>
      </c>
      <c r="B231" s="28">
        <v>0</v>
      </c>
      <c r="C231" s="28">
        <v>0</v>
      </c>
      <c r="D231" s="28">
        <v>0</v>
      </c>
      <c r="E231" s="28">
        <v>109</v>
      </c>
      <c r="F231" s="28">
        <v>129</v>
      </c>
      <c r="G231" s="28">
        <v>893</v>
      </c>
      <c r="H231" s="28">
        <v>1533</v>
      </c>
      <c r="I231" s="69">
        <f t="shared" si="81"/>
        <v>2664</v>
      </c>
      <c r="K231" s="13" t="s">
        <v>11</v>
      </c>
      <c r="L231" s="79">
        <f t="shared" si="82"/>
        <v>0</v>
      </c>
      <c r="M231" s="79">
        <f t="shared" si="75"/>
        <v>0</v>
      </c>
      <c r="N231" s="79">
        <f t="shared" si="76"/>
        <v>0</v>
      </c>
      <c r="O231" s="79">
        <f t="shared" si="77"/>
        <v>4.0915915915915917E-2</v>
      </c>
      <c r="P231" s="79">
        <f t="shared" si="78"/>
        <v>4.8423423423423421E-2</v>
      </c>
      <c r="Q231" s="79">
        <f t="shared" si="79"/>
        <v>0.33521021021021019</v>
      </c>
      <c r="R231" s="80">
        <f t="shared" si="80"/>
        <v>0.5754504504504504</v>
      </c>
      <c r="S231" s="85">
        <f t="shared" si="83"/>
        <v>0.91066066066066065</v>
      </c>
    </row>
    <row r="232" spans="1:19" x14ac:dyDescent="0.25">
      <c r="A232" s="13" t="s">
        <v>12</v>
      </c>
      <c r="B232" s="28">
        <v>0</v>
      </c>
      <c r="C232" s="28">
        <v>95</v>
      </c>
      <c r="D232" s="28">
        <v>0</v>
      </c>
      <c r="E232" s="28">
        <v>235</v>
      </c>
      <c r="F232" s="28">
        <v>1892</v>
      </c>
      <c r="G232" s="28">
        <v>2404</v>
      </c>
      <c r="H232" s="28">
        <v>582</v>
      </c>
      <c r="I232" s="69">
        <f t="shared" si="81"/>
        <v>5208</v>
      </c>
      <c r="K232" s="13" t="s">
        <v>12</v>
      </c>
      <c r="L232" s="79">
        <f t="shared" si="82"/>
        <v>0</v>
      </c>
      <c r="M232" s="79">
        <f t="shared" si="75"/>
        <v>1.8241167434715821E-2</v>
      </c>
      <c r="N232" s="79">
        <f t="shared" si="76"/>
        <v>0</v>
      </c>
      <c r="O232" s="79">
        <f t="shared" si="77"/>
        <v>4.5122887864823345E-2</v>
      </c>
      <c r="P232" s="79">
        <f t="shared" si="78"/>
        <v>0.3632872503840246</v>
      </c>
      <c r="Q232" s="79">
        <f t="shared" si="79"/>
        <v>0.46159754224270355</v>
      </c>
      <c r="R232" s="80">
        <f t="shared" si="80"/>
        <v>0.11175115207373272</v>
      </c>
      <c r="S232" s="85">
        <f t="shared" si="83"/>
        <v>0.57334869431643631</v>
      </c>
    </row>
    <row r="233" spans="1:19" x14ac:dyDescent="0.25">
      <c r="A233" s="13" t="s">
        <v>21</v>
      </c>
      <c r="B233" s="28">
        <v>0</v>
      </c>
      <c r="C233" s="28">
        <v>64</v>
      </c>
      <c r="D233" s="28">
        <v>141</v>
      </c>
      <c r="E233" s="28">
        <v>447</v>
      </c>
      <c r="F233" s="28">
        <v>1215</v>
      </c>
      <c r="G233" s="28">
        <v>1281</v>
      </c>
      <c r="H233" s="28">
        <v>1158</v>
      </c>
      <c r="I233" s="69">
        <f t="shared" si="81"/>
        <v>4306</v>
      </c>
      <c r="K233" s="13" t="s">
        <v>21</v>
      </c>
      <c r="L233" s="79">
        <f t="shared" si="82"/>
        <v>0</v>
      </c>
      <c r="M233" s="79">
        <f t="shared" si="75"/>
        <v>1.4862981885740827E-2</v>
      </c>
      <c r="N233" s="79">
        <f t="shared" si="76"/>
        <v>3.2745006967022761E-2</v>
      </c>
      <c r="O233" s="79">
        <f t="shared" si="77"/>
        <v>0.10380863910822109</v>
      </c>
      <c r="P233" s="79">
        <f t="shared" si="78"/>
        <v>0.28216442173711098</v>
      </c>
      <c r="Q233" s="79">
        <f t="shared" si="79"/>
        <v>0.29749187180678122</v>
      </c>
      <c r="R233" s="80">
        <f t="shared" si="80"/>
        <v>0.2689270784951231</v>
      </c>
      <c r="S233" s="85">
        <f t="shared" si="83"/>
        <v>0.56641895030190437</v>
      </c>
    </row>
    <row r="234" spans="1:19" x14ac:dyDescent="0.25">
      <c r="A234" s="13" t="s">
        <v>13</v>
      </c>
      <c r="B234" s="28">
        <v>22</v>
      </c>
      <c r="C234" s="28">
        <v>0</v>
      </c>
      <c r="D234" s="28">
        <v>0</v>
      </c>
      <c r="E234" s="28">
        <v>0</v>
      </c>
      <c r="F234" s="28">
        <v>42</v>
      </c>
      <c r="G234" s="28">
        <v>834</v>
      </c>
      <c r="H234" s="28">
        <v>2333</v>
      </c>
      <c r="I234" s="69">
        <f t="shared" si="81"/>
        <v>3231</v>
      </c>
      <c r="K234" s="13" t="s">
        <v>13</v>
      </c>
      <c r="L234" s="79">
        <f t="shared" si="82"/>
        <v>6.8090374497059734E-3</v>
      </c>
      <c r="M234" s="79">
        <f t="shared" si="75"/>
        <v>0</v>
      </c>
      <c r="N234" s="79">
        <f t="shared" si="76"/>
        <v>0</v>
      </c>
      <c r="O234" s="79">
        <f t="shared" si="77"/>
        <v>0</v>
      </c>
      <c r="P234" s="79">
        <f t="shared" si="78"/>
        <v>1.2999071494893221E-2</v>
      </c>
      <c r="Q234" s="79">
        <f t="shared" si="79"/>
        <v>0.25812441968430827</v>
      </c>
      <c r="R234" s="80">
        <f t="shared" si="80"/>
        <v>0.72206747137109251</v>
      </c>
      <c r="S234" s="85">
        <f t="shared" si="83"/>
        <v>0.98019189105540083</v>
      </c>
    </row>
    <row r="235" spans="1:19" x14ac:dyDescent="0.25">
      <c r="A235" s="13" t="s">
        <v>14</v>
      </c>
      <c r="B235" s="28">
        <v>22</v>
      </c>
      <c r="C235" s="28">
        <v>0</v>
      </c>
      <c r="D235" s="28">
        <v>0</v>
      </c>
      <c r="E235" s="28">
        <v>0</v>
      </c>
      <c r="F235" s="28">
        <v>42</v>
      </c>
      <c r="G235" s="28">
        <v>834</v>
      </c>
      <c r="H235" s="28">
        <v>2333</v>
      </c>
      <c r="I235" s="69">
        <f t="shared" si="81"/>
        <v>3231</v>
      </c>
      <c r="K235" s="13" t="s">
        <v>14</v>
      </c>
      <c r="L235" s="79">
        <f t="shared" si="82"/>
        <v>6.8090374497059734E-3</v>
      </c>
      <c r="M235" s="79">
        <f t="shared" si="75"/>
        <v>0</v>
      </c>
      <c r="N235" s="79">
        <f t="shared" si="76"/>
        <v>0</v>
      </c>
      <c r="O235" s="79">
        <f t="shared" si="77"/>
        <v>0</v>
      </c>
      <c r="P235" s="79">
        <f t="shared" si="78"/>
        <v>1.2999071494893221E-2</v>
      </c>
      <c r="Q235" s="79">
        <f t="shared" si="79"/>
        <v>0.25812441968430827</v>
      </c>
      <c r="R235" s="80">
        <f t="shared" si="80"/>
        <v>0.72206747137109251</v>
      </c>
      <c r="S235" s="85">
        <f t="shared" si="83"/>
        <v>0.98019189105540083</v>
      </c>
    </row>
    <row r="236" spans="1:19" x14ac:dyDescent="0.25">
      <c r="A236" s="13" t="s">
        <v>15</v>
      </c>
      <c r="B236" s="28">
        <v>7</v>
      </c>
      <c r="C236" s="28">
        <v>0</v>
      </c>
      <c r="D236" s="28">
        <v>10</v>
      </c>
      <c r="E236" s="28">
        <v>0</v>
      </c>
      <c r="F236" s="28">
        <v>105</v>
      </c>
      <c r="G236" s="28">
        <v>1239</v>
      </c>
      <c r="H236" s="28">
        <v>607</v>
      </c>
      <c r="I236" s="69">
        <f t="shared" si="81"/>
        <v>1968</v>
      </c>
      <c r="K236" s="13" t="s">
        <v>15</v>
      </c>
      <c r="L236" s="79">
        <f t="shared" si="82"/>
        <v>3.5569105691056909E-3</v>
      </c>
      <c r="M236" s="79">
        <f t="shared" si="75"/>
        <v>0</v>
      </c>
      <c r="N236" s="79">
        <f t="shared" si="76"/>
        <v>5.08130081300813E-3</v>
      </c>
      <c r="O236" s="79">
        <f t="shared" si="77"/>
        <v>0</v>
      </c>
      <c r="P236" s="79">
        <f t="shared" si="78"/>
        <v>5.3353658536585365E-2</v>
      </c>
      <c r="Q236" s="79">
        <f t="shared" si="79"/>
        <v>0.62957317073170727</v>
      </c>
      <c r="R236" s="80">
        <f t="shared" si="80"/>
        <v>0.30843495934959347</v>
      </c>
      <c r="S236" s="85">
        <f t="shared" si="83"/>
        <v>0.93800813008130079</v>
      </c>
    </row>
    <row r="237" spans="1:19" x14ac:dyDescent="0.25">
      <c r="A237" s="13" t="s">
        <v>16</v>
      </c>
      <c r="B237" s="28">
        <v>0</v>
      </c>
      <c r="C237" s="28">
        <v>0</v>
      </c>
      <c r="D237" s="28">
        <v>0</v>
      </c>
      <c r="E237" s="28">
        <v>0</v>
      </c>
      <c r="F237" s="28">
        <v>44</v>
      </c>
      <c r="G237" s="28">
        <v>1675</v>
      </c>
      <c r="H237" s="28">
        <v>537</v>
      </c>
      <c r="I237" s="69">
        <f t="shared" si="81"/>
        <v>2256</v>
      </c>
      <c r="K237" s="13" t="s">
        <v>16</v>
      </c>
      <c r="L237" s="79">
        <f t="shared" si="82"/>
        <v>0</v>
      </c>
      <c r="M237" s="79">
        <f t="shared" si="75"/>
        <v>0</v>
      </c>
      <c r="N237" s="79">
        <f t="shared" si="76"/>
        <v>0</v>
      </c>
      <c r="O237" s="79">
        <f t="shared" si="77"/>
        <v>0</v>
      </c>
      <c r="P237" s="79">
        <f t="shared" si="78"/>
        <v>1.9503546099290781E-2</v>
      </c>
      <c r="Q237" s="79">
        <f t="shared" si="79"/>
        <v>0.74246453900709219</v>
      </c>
      <c r="R237" s="80">
        <f t="shared" si="80"/>
        <v>0.23803191489361702</v>
      </c>
      <c r="S237" s="85">
        <f t="shared" si="83"/>
        <v>0.98049645390070927</v>
      </c>
    </row>
    <row r="238" spans="1:19" x14ac:dyDescent="0.25">
      <c r="A238" s="13" t="s">
        <v>17</v>
      </c>
      <c r="B238" s="28">
        <v>0</v>
      </c>
      <c r="C238" s="28">
        <v>0</v>
      </c>
      <c r="D238" s="28">
        <v>0</v>
      </c>
      <c r="E238" s="28">
        <v>3</v>
      </c>
      <c r="F238" s="28">
        <v>317</v>
      </c>
      <c r="G238" s="28">
        <v>121</v>
      </c>
      <c r="H238" s="28">
        <v>563</v>
      </c>
      <c r="I238" s="69">
        <f t="shared" si="81"/>
        <v>1004</v>
      </c>
      <c r="K238" s="13" t="s">
        <v>17</v>
      </c>
      <c r="L238" s="79">
        <f t="shared" si="82"/>
        <v>0</v>
      </c>
      <c r="M238" s="79">
        <f t="shared" si="75"/>
        <v>0</v>
      </c>
      <c r="N238" s="79">
        <f t="shared" si="76"/>
        <v>0</v>
      </c>
      <c r="O238" s="79">
        <f t="shared" si="77"/>
        <v>2.9880478087649402E-3</v>
      </c>
      <c r="P238" s="79">
        <f t="shared" si="78"/>
        <v>0.31573705179282868</v>
      </c>
      <c r="Q238" s="79">
        <f t="shared" si="79"/>
        <v>0.12051792828685259</v>
      </c>
      <c r="R238" s="80">
        <f t="shared" si="80"/>
        <v>0.56075697211155373</v>
      </c>
      <c r="S238" s="85">
        <f t="shared" si="83"/>
        <v>0.68127490039840632</v>
      </c>
    </row>
    <row r="239" spans="1:19" x14ac:dyDescent="0.25">
      <c r="A239" s="13" t="s">
        <v>18</v>
      </c>
      <c r="B239" s="28">
        <v>0</v>
      </c>
      <c r="C239" s="28">
        <v>0</v>
      </c>
      <c r="D239" s="28">
        <v>0</v>
      </c>
      <c r="E239" s="28">
        <v>0</v>
      </c>
      <c r="F239" s="28">
        <v>10</v>
      </c>
      <c r="G239" s="28">
        <v>96</v>
      </c>
      <c r="H239" s="28">
        <v>44</v>
      </c>
      <c r="I239" s="69">
        <f t="shared" si="81"/>
        <v>150</v>
      </c>
      <c r="K239" s="13" t="s">
        <v>18</v>
      </c>
      <c r="L239" s="79">
        <f t="shared" si="82"/>
        <v>0</v>
      </c>
      <c r="M239" s="79">
        <f t="shared" si="75"/>
        <v>0</v>
      </c>
      <c r="N239" s="79">
        <f t="shared" si="76"/>
        <v>0</v>
      </c>
      <c r="O239" s="79">
        <f t="shared" si="77"/>
        <v>0</v>
      </c>
      <c r="P239" s="79">
        <f t="shared" si="78"/>
        <v>6.6666666666666666E-2</v>
      </c>
      <c r="Q239" s="79">
        <f t="shared" si="79"/>
        <v>0.64</v>
      </c>
      <c r="R239" s="80">
        <f t="shared" si="80"/>
        <v>0.29333333333333333</v>
      </c>
      <c r="S239" s="85">
        <f t="shared" si="83"/>
        <v>0.93333333333333335</v>
      </c>
    </row>
    <row r="240" spans="1:19" x14ac:dyDescent="0.25">
      <c r="A240" s="13" t="s">
        <v>19</v>
      </c>
      <c r="B240" s="28">
        <v>8</v>
      </c>
      <c r="C240" s="28">
        <v>0</v>
      </c>
      <c r="D240" s="28">
        <v>0</v>
      </c>
      <c r="E240" s="28">
        <v>0</v>
      </c>
      <c r="F240" s="28">
        <v>0</v>
      </c>
      <c r="G240" s="28">
        <v>12</v>
      </c>
      <c r="H240" s="28">
        <v>22</v>
      </c>
      <c r="I240" s="69">
        <f t="shared" si="81"/>
        <v>42</v>
      </c>
      <c r="K240" s="13" t="s">
        <v>19</v>
      </c>
      <c r="L240" s="79">
        <f t="shared" si="82"/>
        <v>0.19047619047619047</v>
      </c>
      <c r="M240" s="79">
        <f t="shared" si="75"/>
        <v>0</v>
      </c>
      <c r="N240" s="79">
        <f t="shared" si="76"/>
        <v>0</v>
      </c>
      <c r="O240" s="79">
        <f t="shared" si="77"/>
        <v>0</v>
      </c>
      <c r="P240" s="79">
        <f t="shared" si="78"/>
        <v>0</v>
      </c>
      <c r="Q240" s="79">
        <f t="shared" si="79"/>
        <v>0.2857142857142857</v>
      </c>
      <c r="R240" s="80">
        <f t="shared" si="80"/>
        <v>0.52380952380952384</v>
      </c>
      <c r="S240" s="85">
        <f t="shared" si="83"/>
        <v>0.80952380952380953</v>
      </c>
    </row>
    <row r="241" spans="1:20" ht="15.75" thickBot="1" x14ac:dyDescent="0.3">
      <c r="A241" s="15" t="s">
        <v>51</v>
      </c>
      <c r="B241" s="41">
        <f>SUM(B220:B240)</f>
        <v>2470</v>
      </c>
      <c r="C241" s="41">
        <f t="shared" ref="C241:H241" si="84">SUM(C220:C240)</f>
        <v>603</v>
      </c>
      <c r="D241" s="41">
        <f t="shared" si="84"/>
        <v>296</v>
      </c>
      <c r="E241" s="41">
        <f t="shared" si="84"/>
        <v>1839</v>
      </c>
      <c r="F241" s="41">
        <f t="shared" si="84"/>
        <v>8608</v>
      </c>
      <c r="G241" s="41">
        <f t="shared" si="84"/>
        <v>26398</v>
      </c>
      <c r="H241" s="41">
        <f t="shared" si="84"/>
        <v>24231</v>
      </c>
      <c r="I241" s="94">
        <f t="shared" si="81"/>
        <v>64445</v>
      </c>
      <c r="K241" s="66" t="s">
        <v>122</v>
      </c>
      <c r="L241" s="81">
        <f t="shared" si="82"/>
        <v>3.8327255799518969E-2</v>
      </c>
      <c r="M241" s="81">
        <f t="shared" si="75"/>
        <v>9.3568158895181944E-3</v>
      </c>
      <c r="N241" s="81">
        <f t="shared" si="76"/>
        <v>4.5930638528978197E-3</v>
      </c>
      <c r="O241" s="81">
        <f t="shared" si="77"/>
        <v>2.8535960896888819E-2</v>
      </c>
      <c r="P241" s="81">
        <f t="shared" si="78"/>
        <v>0.13357126231670416</v>
      </c>
      <c r="Q241" s="81">
        <f t="shared" si="79"/>
        <v>0.4096206067189076</v>
      </c>
      <c r="R241" s="82">
        <f t="shared" si="80"/>
        <v>0.37599503452556443</v>
      </c>
      <c r="S241" s="85">
        <f>SUM(Q241:R241)</f>
        <v>0.78561564124447203</v>
      </c>
    </row>
    <row r="244" spans="1:20" ht="15.75" thickBot="1" x14ac:dyDescent="0.3"/>
    <row r="245" spans="1:20" ht="14.65" customHeight="1" x14ac:dyDescent="0.25">
      <c r="A245" s="317" t="s">
        <v>72</v>
      </c>
      <c r="B245" s="318"/>
      <c r="C245" s="318"/>
      <c r="D245" s="318"/>
      <c r="E245" s="318"/>
      <c r="F245" s="318"/>
      <c r="G245" s="318"/>
      <c r="H245" s="319"/>
      <c r="I245" s="95"/>
      <c r="L245" s="320" t="s">
        <v>72</v>
      </c>
      <c r="M245" s="321"/>
      <c r="N245" s="321"/>
      <c r="O245" s="321"/>
      <c r="P245" s="321"/>
      <c r="Q245" s="321"/>
      <c r="R245" s="321"/>
      <c r="S245" s="321"/>
      <c r="T245" s="2"/>
    </row>
    <row r="246" spans="1:20" ht="25.5" x14ac:dyDescent="0.25">
      <c r="A246" s="96"/>
      <c r="B246" s="10" t="s">
        <v>36</v>
      </c>
      <c r="C246" s="10" t="s">
        <v>37</v>
      </c>
      <c r="D246" s="10" t="s">
        <v>38</v>
      </c>
      <c r="E246" s="10" t="s">
        <v>39</v>
      </c>
      <c r="F246" s="10" t="s">
        <v>40</v>
      </c>
      <c r="G246" s="10" t="s">
        <v>41</v>
      </c>
      <c r="H246" s="14" t="s">
        <v>0</v>
      </c>
      <c r="I246" s="6"/>
      <c r="L246" s="13"/>
      <c r="M246" s="10" t="s">
        <v>107</v>
      </c>
      <c r="N246" s="10" t="s">
        <v>36</v>
      </c>
      <c r="O246" s="10" t="s">
        <v>37</v>
      </c>
      <c r="P246" s="10" t="s">
        <v>38</v>
      </c>
      <c r="Q246" s="10" t="s">
        <v>39</v>
      </c>
      <c r="R246" s="10" t="s">
        <v>40</v>
      </c>
      <c r="S246" s="14" t="s">
        <v>41</v>
      </c>
      <c r="T246" s="6"/>
    </row>
    <row r="247" spans="1:20" x14ac:dyDescent="0.25">
      <c r="A247" s="13" t="s">
        <v>1</v>
      </c>
      <c r="B247" s="28">
        <v>0</v>
      </c>
      <c r="C247" s="28">
        <v>0</v>
      </c>
      <c r="D247" s="28">
        <v>0</v>
      </c>
      <c r="E247" s="28">
        <v>0</v>
      </c>
      <c r="F247" s="28">
        <v>14</v>
      </c>
      <c r="G247" s="28">
        <v>649</v>
      </c>
      <c r="H247" s="69">
        <f>SUM(B247:G247)</f>
        <v>663</v>
      </c>
      <c r="I247" s="88"/>
      <c r="L247" s="13" t="s">
        <v>1</v>
      </c>
      <c r="M247" s="79">
        <v>0</v>
      </c>
      <c r="N247" s="79">
        <f t="shared" ref="N247:N268" si="85">B247/$H247</f>
        <v>0</v>
      </c>
      <c r="O247" s="79">
        <f t="shared" ref="O247:O268" si="86">C247/$H247</f>
        <v>0</v>
      </c>
      <c r="P247" s="79">
        <f t="shared" ref="P247:P268" si="87">D247/$H247</f>
        <v>0</v>
      </c>
      <c r="Q247" s="79">
        <f t="shared" ref="Q247:Q268" si="88">E247/$H247</f>
        <v>0</v>
      </c>
      <c r="R247" s="79">
        <f t="shared" ref="R247:R268" si="89">F247/$H247</f>
        <v>2.1116138763197588E-2</v>
      </c>
      <c r="S247" s="80">
        <f t="shared" ref="S247:S268" si="90">G247/$H247</f>
        <v>0.97888386123680238</v>
      </c>
      <c r="T247" s="97"/>
    </row>
    <row r="248" spans="1:20" x14ac:dyDescent="0.25">
      <c r="A248" s="13" t="s">
        <v>2</v>
      </c>
      <c r="B248" s="28">
        <v>0</v>
      </c>
      <c r="C248" s="28">
        <v>0</v>
      </c>
      <c r="D248" s="28">
        <v>92</v>
      </c>
      <c r="E248" s="28">
        <v>24</v>
      </c>
      <c r="F248" s="28">
        <v>268</v>
      </c>
      <c r="G248" s="28">
        <v>152</v>
      </c>
      <c r="H248" s="69">
        <f t="shared" ref="H248:H267" si="91">SUM(B248:G248)</f>
        <v>536</v>
      </c>
      <c r="I248" s="88"/>
      <c r="L248" s="13" t="s">
        <v>2</v>
      </c>
      <c r="M248" s="79">
        <v>0</v>
      </c>
      <c r="N248" s="79">
        <f t="shared" si="85"/>
        <v>0</v>
      </c>
      <c r="O248" s="79">
        <f t="shared" si="86"/>
        <v>0</v>
      </c>
      <c r="P248" s="79">
        <f t="shared" si="87"/>
        <v>0.17164179104477612</v>
      </c>
      <c r="Q248" s="79">
        <f t="shared" si="88"/>
        <v>4.4776119402985072E-2</v>
      </c>
      <c r="R248" s="79">
        <f t="shared" si="89"/>
        <v>0.5</v>
      </c>
      <c r="S248" s="80">
        <f t="shared" si="90"/>
        <v>0.28358208955223879</v>
      </c>
      <c r="T248" s="97"/>
    </row>
    <row r="249" spans="1:20" x14ac:dyDescent="0.25">
      <c r="A249" s="13" t="s">
        <v>20</v>
      </c>
      <c r="B249" s="28">
        <v>0</v>
      </c>
      <c r="C249" s="28">
        <v>0</v>
      </c>
      <c r="D249" s="28">
        <v>2</v>
      </c>
      <c r="E249" s="28">
        <v>55</v>
      </c>
      <c r="F249" s="28">
        <v>676</v>
      </c>
      <c r="G249" s="28">
        <v>917</v>
      </c>
      <c r="H249" s="69">
        <f t="shared" si="91"/>
        <v>1650</v>
      </c>
      <c r="I249" s="88"/>
      <c r="L249" s="13" t="s">
        <v>20</v>
      </c>
      <c r="M249" s="79">
        <v>0</v>
      </c>
      <c r="N249" s="79">
        <f t="shared" si="85"/>
        <v>0</v>
      </c>
      <c r="O249" s="79">
        <f t="shared" si="86"/>
        <v>0</v>
      </c>
      <c r="P249" s="79">
        <f t="shared" si="87"/>
        <v>1.2121212121212121E-3</v>
      </c>
      <c r="Q249" s="79">
        <f t="shared" si="88"/>
        <v>3.3333333333333333E-2</v>
      </c>
      <c r="R249" s="79">
        <f t="shared" si="89"/>
        <v>0.40969696969696967</v>
      </c>
      <c r="S249" s="80">
        <f t="shared" si="90"/>
        <v>0.55575757575757578</v>
      </c>
      <c r="T249" s="97"/>
    </row>
    <row r="250" spans="1:20" x14ac:dyDescent="0.25">
      <c r="A250" s="13" t="s">
        <v>3</v>
      </c>
      <c r="B250" s="28">
        <v>21</v>
      </c>
      <c r="C250" s="28">
        <v>0</v>
      </c>
      <c r="D250" s="28">
        <v>32</v>
      </c>
      <c r="E250" s="28">
        <v>151</v>
      </c>
      <c r="F250" s="28">
        <v>423</v>
      </c>
      <c r="G250" s="28">
        <v>798</v>
      </c>
      <c r="H250" s="69">
        <f t="shared" si="91"/>
        <v>1425</v>
      </c>
      <c r="I250" s="88"/>
      <c r="L250" s="13" t="s">
        <v>3</v>
      </c>
      <c r="M250" s="79">
        <v>0</v>
      </c>
      <c r="N250" s="79">
        <f t="shared" si="85"/>
        <v>1.4736842105263158E-2</v>
      </c>
      <c r="O250" s="79">
        <f t="shared" si="86"/>
        <v>0</v>
      </c>
      <c r="P250" s="79">
        <f t="shared" si="87"/>
        <v>2.2456140350877191E-2</v>
      </c>
      <c r="Q250" s="79">
        <f t="shared" si="88"/>
        <v>0.10596491228070175</v>
      </c>
      <c r="R250" s="79">
        <f t="shared" si="89"/>
        <v>0.29684210526315791</v>
      </c>
      <c r="S250" s="80">
        <f t="shared" si="90"/>
        <v>0.56000000000000005</v>
      </c>
      <c r="T250" s="97"/>
    </row>
    <row r="251" spans="1:20" x14ac:dyDescent="0.25">
      <c r="A251" s="13" t="s">
        <v>4</v>
      </c>
      <c r="B251" s="28">
        <v>0</v>
      </c>
      <c r="C251" s="28">
        <v>0</v>
      </c>
      <c r="D251" s="28">
        <v>0</v>
      </c>
      <c r="E251" s="28">
        <v>4</v>
      </c>
      <c r="F251" s="28">
        <v>50</v>
      </c>
      <c r="G251" s="28">
        <v>558</v>
      </c>
      <c r="H251" s="69">
        <f t="shared" si="91"/>
        <v>612</v>
      </c>
      <c r="I251" s="88"/>
      <c r="L251" s="13" t="s">
        <v>4</v>
      </c>
      <c r="M251" s="79">
        <v>0</v>
      </c>
      <c r="N251" s="79">
        <f t="shared" si="85"/>
        <v>0</v>
      </c>
      <c r="O251" s="79">
        <f t="shared" si="86"/>
        <v>0</v>
      </c>
      <c r="P251" s="79">
        <f t="shared" si="87"/>
        <v>0</v>
      </c>
      <c r="Q251" s="79">
        <f t="shared" si="88"/>
        <v>6.5359477124183009E-3</v>
      </c>
      <c r="R251" s="79">
        <f t="shared" si="89"/>
        <v>8.1699346405228759E-2</v>
      </c>
      <c r="S251" s="80">
        <f t="shared" si="90"/>
        <v>0.91176470588235292</v>
      </c>
      <c r="T251" s="97"/>
    </row>
    <row r="252" spans="1:20" x14ac:dyDescent="0.25">
      <c r="A252" s="13" t="s">
        <v>5</v>
      </c>
      <c r="B252" s="28">
        <v>0</v>
      </c>
      <c r="C252" s="28">
        <v>0</v>
      </c>
      <c r="D252" s="28">
        <v>9</v>
      </c>
      <c r="E252" s="28">
        <v>0</v>
      </c>
      <c r="F252" s="28">
        <v>127</v>
      </c>
      <c r="G252" s="28">
        <v>728</v>
      </c>
      <c r="H252" s="69">
        <f t="shared" si="91"/>
        <v>864</v>
      </c>
      <c r="I252" s="88"/>
      <c r="L252" s="13" t="s">
        <v>5</v>
      </c>
      <c r="M252" s="79">
        <v>0</v>
      </c>
      <c r="N252" s="79">
        <f t="shared" si="85"/>
        <v>0</v>
      </c>
      <c r="O252" s="79">
        <f t="shared" si="86"/>
        <v>0</v>
      </c>
      <c r="P252" s="79">
        <f t="shared" si="87"/>
        <v>1.0416666666666666E-2</v>
      </c>
      <c r="Q252" s="79">
        <f t="shared" si="88"/>
        <v>0</v>
      </c>
      <c r="R252" s="79">
        <f t="shared" si="89"/>
        <v>0.14699074074074073</v>
      </c>
      <c r="S252" s="80">
        <f t="shared" si="90"/>
        <v>0.84259259259259256</v>
      </c>
      <c r="T252" s="97"/>
    </row>
    <row r="253" spans="1:20" x14ac:dyDescent="0.25">
      <c r="A253" s="13" t="s">
        <v>6</v>
      </c>
      <c r="B253" s="28">
        <v>0</v>
      </c>
      <c r="C253" s="28">
        <v>0</v>
      </c>
      <c r="D253" s="28">
        <v>32</v>
      </c>
      <c r="E253" s="28">
        <v>50</v>
      </c>
      <c r="F253" s="28">
        <v>120</v>
      </c>
      <c r="G253" s="28">
        <v>738</v>
      </c>
      <c r="H253" s="69">
        <f t="shared" si="91"/>
        <v>940</v>
      </c>
      <c r="I253" s="88"/>
      <c r="L253" s="13" t="s">
        <v>6</v>
      </c>
      <c r="M253" s="79">
        <v>0</v>
      </c>
      <c r="N253" s="79">
        <f t="shared" si="85"/>
        <v>0</v>
      </c>
      <c r="O253" s="79">
        <f t="shared" si="86"/>
        <v>0</v>
      </c>
      <c r="P253" s="79">
        <f t="shared" si="87"/>
        <v>3.4042553191489362E-2</v>
      </c>
      <c r="Q253" s="79">
        <f t="shared" si="88"/>
        <v>5.3191489361702128E-2</v>
      </c>
      <c r="R253" s="79">
        <f t="shared" si="89"/>
        <v>0.1276595744680851</v>
      </c>
      <c r="S253" s="80">
        <f t="shared" si="90"/>
        <v>0.78510638297872337</v>
      </c>
      <c r="T253" s="97"/>
    </row>
    <row r="254" spans="1:20" x14ac:dyDescent="0.25">
      <c r="A254" s="13" t="s">
        <v>7</v>
      </c>
      <c r="B254" s="28">
        <v>0</v>
      </c>
      <c r="C254" s="28">
        <v>118</v>
      </c>
      <c r="D254" s="28">
        <v>20</v>
      </c>
      <c r="E254" s="28">
        <v>195</v>
      </c>
      <c r="F254" s="28">
        <v>437</v>
      </c>
      <c r="G254" s="28">
        <v>355</v>
      </c>
      <c r="H254" s="69">
        <f t="shared" si="91"/>
        <v>1125</v>
      </c>
      <c r="I254" s="88"/>
      <c r="L254" s="13" t="s">
        <v>7</v>
      </c>
      <c r="M254" s="79">
        <v>0</v>
      </c>
      <c r="N254" s="79">
        <f t="shared" si="85"/>
        <v>0</v>
      </c>
      <c r="O254" s="79">
        <f t="shared" si="86"/>
        <v>0.10488888888888889</v>
      </c>
      <c r="P254" s="79">
        <f t="shared" si="87"/>
        <v>1.7777777777777778E-2</v>
      </c>
      <c r="Q254" s="79">
        <f t="shared" si="88"/>
        <v>0.17333333333333334</v>
      </c>
      <c r="R254" s="79">
        <f t="shared" si="89"/>
        <v>0.38844444444444443</v>
      </c>
      <c r="S254" s="80">
        <f t="shared" si="90"/>
        <v>0.31555555555555553</v>
      </c>
      <c r="T254" s="97"/>
    </row>
    <row r="255" spans="1:20" x14ac:dyDescent="0.25">
      <c r="A255" s="13" t="s">
        <v>8</v>
      </c>
      <c r="B255" s="28">
        <v>0</v>
      </c>
      <c r="C255" s="28">
        <v>0</v>
      </c>
      <c r="D255" s="28">
        <v>66</v>
      </c>
      <c r="E255" s="28">
        <v>168</v>
      </c>
      <c r="F255" s="28">
        <v>114</v>
      </c>
      <c r="G255" s="28">
        <v>151</v>
      </c>
      <c r="H255" s="69">
        <f t="shared" si="91"/>
        <v>499</v>
      </c>
      <c r="I255" s="88"/>
      <c r="L255" s="13" t="s">
        <v>8</v>
      </c>
      <c r="M255" s="79">
        <v>0</v>
      </c>
      <c r="N255" s="79">
        <f t="shared" si="85"/>
        <v>0</v>
      </c>
      <c r="O255" s="79">
        <f t="shared" si="86"/>
        <v>0</v>
      </c>
      <c r="P255" s="79">
        <f t="shared" si="87"/>
        <v>0.13226452905811623</v>
      </c>
      <c r="Q255" s="79">
        <f t="shared" si="88"/>
        <v>0.33667334669338678</v>
      </c>
      <c r="R255" s="79">
        <f t="shared" si="89"/>
        <v>0.22845691382765532</v>
      </c>
      <c r="S255" s="80">
        <f t="shared" si="90"/>
        <v>0.30260521042084171</v>
      </c>
      <c r="T255" s="97"/>
    </row>
    <row r="256" spans="1:20" x14ac:dyDescent="0.25">
      <c r="A256" s="13" t="s">
        <v>9</v>
      </c>
      <c r="B256" s="28">
        <v>0</v>
      </c>
      <c r="C256" s="28">
        <v>0</v>
      </c>
      <c r="D256" s="28">
        <v>6</v>
      </c>
      <c r="E256" s="28">
        <v>80</v>
      </c>
      <c r="F256" s="28">
        <v>169</v>
      </c>
      <c r="G256" s="28">
        <v>312</v>
      </c>
      <c r="H256" s="69">
        <f t="shared" si="91"/>
        <v>567</v>
      </c>
      <c r="I256" s="88"/>
      <c r="L256" s="13" t="s">
        <v>9</v>
      </c>
      <c r="M256" s="79">
        <v>0</v>
      </c>
      <c r="N256" s="79">
        <f t="shared" si="85"/>
        <v>0</v>
      </c>
      <c r="O256" s="79">
        <f t="shared" si="86"/>
        <v>0</v>
      </c>
      <c r="P256" s="79">
        <f t="shared" si="87"/>
        <v>1.0582010582010581E-2</v>
      </c>
      <c r="Q256" s="79">
        <f t="shared" si="88"/>
        <v>0.14109347442680775</v>
      </c>
      <c r="R256" s="79">
        <f t="shared" si="89"/>
        <v>0.29805996472663138</v>
      </c>
      <c r="S256" s="80">
        <f t="shared" si="90"/>
        <v>0.55026455026455023</v>
      </c>
      <c r="T256" s="97"/>
    </row>
    <row r="257" spans="1:31" x14ac:dyDescent="0.25">
      <c r="A257" s="13" t="s">
        <v>10</v>
      </c>
      <c r="B257" s="28">
        <v>0</v>
      </c>
      <c r="C257" s="28">
        <v>0</v>
      </c>
      <c r="D257" s="28">
        <v>0</v>
      </c>
      <c r="E257" s="28">
        <v>0</v>
      </c>
      <c r="F257" s="28">
        <v>60</v>
      </c>
      <c r="G257" s="28">
        <v>780</v>
      </c>
      <c r="H257" s="69">
        <f t="shared" si="91"/>
        <v>840</v>
      </c>
      <c r="I257" s="88"/>
      <c r="L257" s="13" t="s">
        <v>10</v>
      </c>
      <c r="M257" s="79">
        <v>0</v>
      </c>
      <c r="N257" s="79">
        <f t="shared" si="85"/>
        <v>0</v>
      </c>
      <c r="O257" s="79">
        <f t="shared" si="86"/>
        <v>0</v>
      </c>
      <c r="P257" s="79">
        <f t="shared" si="87"/>
        <v>0</v>
      </c>
      <c r="Q257" s="79">
        <f t="shared" si="88"/>
        <v>0</v>
      </c>
      <c r="R257" s="79">
        <f t="shared" si="89"/>
        <v>7.1428571428571425E-2</v>
      </c>
      <c r="S257" s="80">
        <f t="shared" si="90"/>
        <v>0.9285714285714286</v>
      </c>
      <c r="T257" s="97"/>
    </row>
    <row r="258" spans="1:31" x14ac:dyDescent="0.25">
      <c r="A258" s="13" t="s">
        <v>11</v>
      </c>
      <c r="B258" s="28">
        <v>0</v>
      </c>
      <c r="C258" s="28">
        <v>0</v>
      </c>
      <c r="D258" s="28">
        <v>0</v>
      </c>
      <c r="E258" s="28">
        <v>0</v>
      </c>
      <c r="F258" s="28">
        <v>130</v>
      </c>
      <c r="G258" s="28">
        <v>880</v>
      </c>
      <c r="H258" s="69">
        <f t="shared" si="91"/>
        <v>1010</v>
      </c>
      <c r="I258" s="88"/>
      <c r="L258" s="13" t="s">
        <v>11</v>
      </c>
      <c r="M258" s="79">
        <v>0</v>
      </c>
      <c r="N258" s="79">
        <f t="shared" si="85"/>
        <v>0</v>
      </c>
      <c r="O258" s="79">
        <f t="shared" si="86"/>
        <v>0</v>
      </c>
      <c r="P258" s="79">
        <f t="shared" si="87"/>
        <v>0</v>
      </c>
      <c r="Q258" s="79">
        <f t="shared" si="88"/>
        <v>0</v>
      </c>
      <c r="R258" s="79">
        <f t="shared" si="89"/>
        <v>0.12871287128712872</v>
      </c>
      <c r="S258" s="80">
        <f t="shared" si="90"/>
        <v>0.87128712871287128</v>
      </c>
      <c r="T258" s="97"/>
    </row>
    <row r="259" spans="1:31" x14ac:dyDescent="0.25">
      <c r="A259" s="13" t="s">
        <v>12</v>
      </c>
      <c r="B259" s="28">
        <v>0</v>
      </c>
      <c r="C259" s="28">
        <v>0</v>
      </c>
      <c r="D259" s="28">
        <v>6</v>
      </c>
      <c r="E259" s="28">
        <v>0</v>
      </c>
      <c r="F259" s="28">
        <v>117</v>
      </c>
      <c r="G259" s="28">
        <v>124</v>
      </c>
      <c r="H259" s="69">
        <f t="shared" si="91"/>
        <v>247</v>
      </c>
      <c r="I259" s="88"/>
      <c r="L259" s="13" t="s">
        <v>12</v>
      </c>
      <c r="M259" s="79">
        <v>0</v>
      </c>
      <c r="N259" s="79">
        <f t="shared" si="85"/>
        <v>0</v>
      </c>
      <c r="O259" s="79">
        <f t="shared" si="86"/>
        <v>0</v>
      </c>
      <c r="P259" s="79">
        <f t="shared" si="87"/>
        <v>2.4291497975708502E-2</v>
      </c>
      <c r="Q259" s="79">
        <f t="shared" si="88"/>
        <v>0</v>
      </c>
      <c r="R259" s="79">
        <f t="shared" si="89"/>
        <v>0.47368421052631576</v>
      </c>
      <c r="S259" s="80">
        <f t="shared" si="90"/>
        <v>0.50202429149797567</v>
      </c>
      <c r="T259" s="97"/>
    </row>
    <row r="260" spans="1:31" x14ac:dyDescent="0.25">
      <c r="A260" s="13" t="s">
        <v>21</v>
      </c>
      <c r="B260" s="28">
        <v>0</v>
      </c>
      <c r="C260" s="28">
        <v>14</v>
      </c>
      <c r="D260" s="28">
        <v>35</v>
      </c>
      <c r="E260" s="28">
        <v>33</v>
      </c>
      <c r="F260" s="28">
        <v>134</v>
      </c>
      <c r="G260" s="28">
        <v>72</v>
      </c>
      <c r="H260" s="69">
        <f t="shared" si="91"/>
        <v>288</v>
      </c>
      <c r="I260" s="88"/>
      <c r="L260" s="13" t="s">
        <v>21</v>
      </c>
      <c r="M260" s="79">
        <v>0</v>
      </c>
      <c r="N260" s="79">
        <f t="shared" si="85"/>
        <v>0</v>
      </c>
      <c r="O260" s="79">
        <f t="shared" si="86"/>
        <v>4.8611111111111112E-2</v>
      </c>
      <c r="P260" s="79">
        <f t="shared" si="87"/>
        <v>0.12152777777777778</v>
      </c>
      <c r="Q260" s="79">
        <f t="shared" si="88"/>
        <v>0.11458333333333333</v>
      </c>
      <c r="R260" s="79">
        <f t="shared" si="89"/>
        <v>0.46527777777777779</v>
      </c>
      <c r="S260" s="80">
        <f t="shared" si="90"/>
        <v>0.25</v>
      </c>
      <c r="T260" s="97"/>
    </row>
    <row r="261" spans="1:31" x14ac:dyDescent="0.25">
      <c r="A261" s="13" t="s">
        <v>13</v>
      </c>
      <c r="B261" s="28">
        <v>0</v>
      </c>
      <c r="C261" s="28">
        <v>0</v>
      </c>
      <c r="D261" s="28">
        <v>0</v>
      </c>
      <c r="E261" s="28">
        <v>19</v>
      </c>
      <c r="F261" s="28">
        <v>248</v>
      </c>
      <c r="G261" s="28">
        <v>933</v>
      </c>
      <c r="H261" s="69">
        <f t="shared" si="91"/>
        <v>1200</v>
      </c>
      <c r="I261" s="88"/>
      <c r="L261" s="13" t="s">
        <v>13</v>
      </c>
      <c r="M261" s="79">
        <v>0</v>
      </c>
      <c r="N261" s="79">
        <f t="shared" si="85"/>
        <v>0</v>
      </c>
      <c r="O261" s="79">
        <f t="shared" si="86"/>
        <v>0</v>
      </c>
      <c r="P261" s="79">
        <f t="shared" si="87"/>
        <v>0</v>
      </c>
      <c r="Q261" s="79">
        <f t="shared" si="88"/>
        <v>1.5833333333333335E-2</v>
      </c>
      <c r="R261" s="79">
        <f t="shared" si="89"/>
        <v>0.20666666666666667</v>
      </c>
      <c r="S261" s="80">
        <f t="shared" si="90"/>
        <v>0.77749999999999997</v>
      </c>
      <c r="T261" s="97"/>
    </row>
    <row r="262" spans="1:31" x14ac:dyDescent="0.25">
      <c r="A262" s="13" t="s">
        <v>14</v>
      </c>
      <c r="B262" s="28">
        <v>0</v>
      </c>
      <c r="C262" s="28">
        <v>0</v>
      </c>
      <c r="D262" s="28">
        <v>0</v>
      </c>
      <c r="E262" s="28">
        <v>0</v>
      </c>
      <c r="F262" s="28">
        <v>20</v>
      </c>
      <c r="G262" s="28">
        <v>75</v>
      </c>
      <c r="H262" s="69">
        <f t="shared" si="91"/>
        <v>95</v>
      </c>
      <c r="I262" s="88"/>
      <c r="L262" s="13" t="s">
        <v>14</v>
      </c>
      <c r="M262" s="79">
        <v>0</v>
      </c>
      <c r="N262" s="79">
        <f t="shared" si="85"/>
        <v>0</v>
      </c>
      <c r="O262" s="79">
        <f t="shared" si="86"/>
        <v>0</v>
      </c>
      <c r="P262" s="79">
        <f t="shared" si="87"/>
        <v>0</v>
      </c>
      <c r="Q262" s="79">
        <f t="shared" si="88"/>
        <v>0</v>
      </c>
      <c r="R262" s="79">
        <f t="shared" si="89"/>
        <v>0.21052631578947367</v>
      </c>
      <c r="S262" s="80">
        <f t="shared" si="90"/>
        <v>0.78947368421052633</v>
      </c>
      <c r="T262" s="97"/>
    </row>
    <row r="263" spans="1:31" x14ac:dyDescent="0.25">
      <c r="A263" s="13" t="s">
        <v>15</v>
      </c>
      <c r="B263" s="28">
        <v>0</v>
      </c>
      <c r="C263" s="28">
        <v>0</v>
      </c>
      <c r="D263" s="28">
        <v>0</v>
      </c>
      <c r="E263" s="28">
        <v>0</v>
      </c>
      <c r="F263" s="28">
        <v>1184</v>
      </c>
      <c r="G263" s="28">
        <v>44</v>
      </c>
      <c r="H263" s="69">
        <f t="shared" si="91"/>
        <v>1228</v>
      </c>
      <c r="I263" s="88"/>
      <c r="L263" s="13" t="s">
        <v>15</v>
      </c>
      <c r="M263" s="79">
        <v>0</v>
      </c>
      <c r="N263" s="79">
        <f t="shared" si="85"/>
        <v>0</v>
      </c>
      <c r="O263" s="79">
        <f t="shared" si="86"/>
        <v>0</v>
      </c>
      <c r="P263" s="79">
        <f t="shared" si="87"/>
        <v>0</v>
      </c>
      <c r="Q263" s="79">
        <f t="shared" si="88"/>
        <v>0</v>
      </c>
      <c r="R263" s="79">
        <f t="shared" si="89"/>
        <v>0.96416938110749184</v>
      </c>
      <c r="S263" s="80">
        <f t="shared" si="90"/>
        <v>3.5830618892508145E-2</v>
      </c>
      <c r="T263" s="97"/>
    </row>
    <row r="264" spans="1:31" x14ac:dyDescent="0.25">
      <c r="A264" s="13" t="s">
        <v>16</v>
      </c>
      <c r="B264" s="28">
        <v>0</v>
      </c>
      <c r="C264" s="28">
        <v>0</v>
      </c>
      <c r="D264" s="28">
        <v>3</v>
      </c>
      <c r="E264" s="28">
        <v>50</v>
      </c>
      <c r="F264" s="28">
        <v>60</v>
      </c>
      <c r="G264" s="28">
        <v>372</v>
      </c>
      <c r="H264" s="69">
        <f t="shared" si="91"/>
        <v>485</v>
      </c>
      <c r="I264" s="88"/>
      <c r="L264" s="13" t="s">
        <v>16</v>
      </c>
      <c r="M264" s="79">
        <v>0</v>
      </c>
      <c r="N264" s="79">
        <f t="shared" si="85"/>
        <v>0</v>
      </c>
      <c r="O264" s="79">
        <f t="shared" si="86"/>
        <v>0</v>
      </c>
      <c r="P264" s="79">
        <f t="shared" si="87"/>
        <v>6.1855670103092781E-3</v>
      </c>
      <c r="Q264" s="79">
        <f t="shared" si="88"/>
        <v>0.10309278350515463</v>
      </c>
      <c r="R264" s="79">
        <f t="shared" si="89"/>
        <v>0.12371134020618557</v>
      </c>
      <c r="S264" s="80">
        <f t="shared" si="90"/>
        <v>0.76701030927835057</v>
      </c>
      <c r="T264" s="97"/>
    </row>
    <row r="265" spans="1:31" x14ac:dyDescent="0.25">
      <c r="A265" s="13" t="s">
        <v>17</v>
      </c>
      <c r="B265" s="28">
        <v>0</v>
      </c>
      <c r="C265" s="28">
        <v>0</v>
      </c>
      <c r="D265" s="28">
        <v>0</v>
      </c>
      <c r="E265" s="28">
        <v>0</v>
      </c>
      <c r="F265" s="28">
        <v>1077</v>
      </c>
      <c r="G265" s="28">
        <v>489</v>
      </c>
      <c r="H265" s="69">
        <f t="shared" si="91"/>
        <v>1566</v>
      </c>
      <c r="I265" s="88"/>
      <c r="L265" s="13" t="s">
        <v>17</v>
      </c>
      <c r="M265" s="79">
        <v>0</v>
      </c>
      <c r="N265" s="79">
        <f t="shared" si="85"/>
        <v>0</v>
      </c>
      <c r="O265" s="79">
        <f t="shared" si="86"/>
        <v>0</v>
      </c>
      <c r="P265" s="79">
        <f t="shared" si="87"/>
        <v>0</v>
      </c>
      <c r="Q265" s="79">
        <f t="shared" si="88"/>
        <v>0</v>
      </c>
      <c r="R265" s="79">
        <f t="shared" si="89"/>
        <v>0.6877394636015326</v>
      </c>
      <c r="S265" s="80">
        <f t="shared" si="90"/>
        <v>0.31226053639846746</v>
      </c>
      <c r="T265" s="97"/>
    </row>
    <row r="266" spans="1:31" x14ac:dyDescent="0.25">
      <c r="A266" s="13" t="s">
        <v>18</v>
      </c>
      <c r="B266" s="28">
        <v>0</v>
      </c>
      <c r="C266" s="28">
        <v>0</v>
      </c>
      <c r="D266" s="28">
        <v>0</v>
      </c>
      <c r="E266" s="28">
        <v>0</v>
      </c>
      <c r="F266" s="28">
        <v>0</v>
      </c>
      <c r="G266" s="28">
        <v>87</v>
      </c>
      <c r="H266" s="69">
        <f t="shared" si="91"/>
        <v>87</v>
      </c>
      <c r="I266" s="88"/>
      <c r="L266" s="13" t="s">
        <v>18</v>
      </c>
      <c r="M266" s="79">
        <v>0</v>
      </c>
      <c r="N266" s="79">
        <f t="shared" si="85"/>
        <v>0</v>
      </c>
      <c r="O266" s="79">
        <f t="shared" si="86"/>
        <v>0</v>
      </c>
      <c r="P266" s="79">
        <f t="shared" si="87"/>
        <v>0</v>
      </c>
      <c r="Q266" s="79">
        <f t="shared" si="88"/>
        <v>0</v>
      </c>
      <c r="R266" s="79">
        <f t="shared" si="89"/>
        <v>0</v>
      </c>
      <c r="S266" s="80">
        <f t="shared" si="90"/>
        <v>1</v>
      </c>
      <c r="T266" s="97"/>
    </row>
    <row r="267" spans="1:31" x14ac:dyDescent="0.25">
      <c r="A267" s="13" t="s">
        <v>19</v>
      </c>
      <c r="B267" s="28">
        <v>0</v>
      </c>
      <c r="C267" s="28">
        <v>0</v>
      </c>
      <c r="D267" s="28">
        <v>2</v>
      </c>
      <c r="E267" s="28">
        <v>0</v>
      </c>
      <c r="F267" s="28">
        <v>0</v>
      </c>
      <c r="G267" s="28">
        <v>39</v>
      </c>
      <c r="H267" s="69">
        <f t="shared" si="91"/>
        <v>41</v>
      </c>
      <c r="I267" s="88"/>
      <c r="L267" s="13" t="s">
        <v>19</v>
      </c>
      <c r="M267" s="79">
        <v>0</v>
      </c>
      <c r="N267" s="79">
        <f t="shared" si="85"/>
        <v>0</v>
      </c>
      <c r="O267" s="79">
        <f t="shared" si="86"/>
        <v>0</v>
      </c>
      <c r="P267" s="79">
        <f t="shared" si="87"/>
        <v>4.878048780487805E-2</v>
      </c>
      <c r="Q267" s="79">
        <f t="shared" si="88"/>
        <v>0</v>
      </c>
      <c r="R267" s="79">
        <f t="shared" si="89"/>
        <v>0</v>
      </c>
      <c r="S267" s="80">
        <f t="shared" si="90"/>
        <v>0.95121951219512191</v>
      </c>
      <c r="T267" s="97"/>
    </row>
    <row r="268" spans="1:31" ht="15.75" thickBot="1" x14ac:dyDescent="0.3">
      <c r="A268" s="15" t="s">
        <v>51</v>
      </c>
      <c r="B268" s="41">
        <f t="shared" ref="B268:G268" si="92">SUM(B247:B267)</f>
        <v>21</v>
      </c>
      <c r="C268" s="41">
        <f t="shared" si="92"/>
        <v>132</v>
      </c>
      <c r="D268" s="41">
        <f t="shared" si="92"/>
        <v>305</v>
      </c>
      <c r="E268" s="41">
        <f t="shared" si="92"/>
        <v>829</v>
      </c>
      <c r="F268" s="41">
        <f t="shared" si="92"/>
        <v>5428</v>
      </c>
      <c r="G268" s="41">
        <f t="shared" si="92"/>
        <v>9253</v>
      </c>
      <c r="H268" s="94">
        <f>SUM(B268:G268)</f>
        <v>15968</v>
      </c>
      <c r="I268" s="89"/>
      <c r="L268" s="66" t="s">
        <v>122</v>
      </c>
      <c r="M268" s="79">
        <v>0</v>
      </c>
      <c r="N268" s="81">
        <f t="shared" si="85"/>
        <v>1.3151302605210421E-3</v>
      </c>
      <c r="O268" s="81">
        <f t="shared" si="86"/>
        <v>8.2665330661322641E-3</v>
      </c>
      <c r="P268" s="81">
        <f t="shared" si="87"/>
        <v>1.9100701402805609E-2</v>
      </c>
      <c r="Q268" s="81">
        <f t="shared" si="88"/>
        <v>5.1916332665330661E-2</v>
      </c>
      <c r="R268" s="81">
        <f t="shared" si="89"/>
        <v>0.3399298597194389</v>
      </c>
      <c r="S268" s="82">
        <f t="shared" si="90"/>
        <v>0.57947144288577157</v>
      </c>
      <c r="T268" s="97"/>
    </row>
    <row r="270" spans="1:31" ht="15.75" thickBot="1" x14ac:dyDescent="0.3"/>
    <row r="271" spans="1:31" ht="14.65" customHeight="1" x14ac:dyDescent="0.25">
      <c r="A271" s="305" t="s">
        <v>45</v>
      </c>
      <c r="B271" s="306"/>
      <c r="C271" s="306"/>
      <c r="D271" s="306"/>
      <c r="E271" s="306"/>
      <c r="F271" s="306"/>
      <c r="G271" s="306"/>
      <c r="H271" s="306"/>
      <c r="I271" s="306"/>
      <c r="J271" s="306"/>
      <c r="K271" s="306"/>
      <c r="L271" s="306"/>
      <c r="M271" s="306"/>
      <c r="N271" s="306"/>
      <c r="O271" s="307"/>
      <c r="R271" s="305" t="s">
        <v>45</v>
      </c>
      <c r="S271" s="306"/>
      <c r="T271" s="306"/>
      <c r="U271" s="306"/>
      <c r="V271" s="306"/>
      <c r="W271" s="306"/>
      <c r="X271" s="306"/>
      <c r="Y271" s="306"/>
      <c r="Z271" s="306"/>
      <c r="AA271" s="306"/>
      <c r="AB271" s="306"/>
      <c r="AC271" s="306"/>
      <c r="AD271" s="306"/>
      <c r="AE271" s="307"/>
    </row>
    <row r="272" spans="1:31" x14ac:dyDescent="0.25">
      <c r="A272" s="20"/>
      <c r="B272" s="16">
        <v>0</v>
      </c>
      <c r="C272" s="17">
        <v>1</v>
      </c>
      <c r="D272" s="17">
        <v>2</v>
      </c>
      <c r="E272" s="17">
        <v>3</v>
      </c>
      <c r="F272" s="17">
        <v>4</v>
      </c>
      <c r="G272" s="17">
        <v>5</v>
      </c>
      <c r="H272" s="17">
        <v>6</v>
      </c>
      <c r="I272" s="17">
        <v>7</v>
      </c>
      <c r="J272" s="17">
        <v>8</v>
      </c>
      <c r="K272" s="18">
        <v>9</v>
      </c>
      <c r="L272" s="19">
        <v>10</v>
      </c>
      <c r="M272" s="19" t="s">
        <v>53</v>
      </c>
      <c r="N272" s="19" t="s">
        <v>52</v>
      </c>
      <c r="O272" s="23" t="s">
        <v>0</v>
      </c>
      <c r="R272" s="83"/>
      <c r="S272" s="16">
        <v>0</v>
      </c>
      <c r="T272" s="17">
        <v>1</v>
      </c>
      <c r="U272" s="17">
        <v>2</v>
      </c>
      <c r="V272" s="17">
        <v>3</v>
      </c>
      <c r="W272" s="17">
        <v>4</v>
      </c>
      <c r="X272" s="17">
        <v>5</v>
      </c>
      <c r="Y272" s="17">
        <v>6</v>
      </c>
      <c r="Z272" s="17">
        <v>7</v>
      </c>
      <c r="AA272" s="17">
        <v>8</v>
      </c>
      <c r="AB272" s="18">
        <v>9</v>
      </c>
      <c r="AC272" s="19">
        <v>10</v>
      </c>
      <c r="AD272" s="19" t="s">
        <v>53</v>
      </c>
      <c r="AE272" s="23" t="s">
        <v>52</v>
      </c>
    </row>
    <row r="273" spans="1:31" x14ac:dyDescent="0.25">
      <c r="A273" s="13" t="s">
        <v>1</v>
      </c>
      <c r="B273" s="28">
        <v>58</v>
      </c>
      <c r="C273" s="28">
        <v>732</v>
      </c>
      <c r="D273" s="28">
        <v>356</v>
      </c>
      <c r="E273" s="28">
        <v>494</v>
      </c>
      <c r="F273" s="28">
        <v>268</v>
      </c>
      <c r="G273" s="28">
        <v>345</v>
      </c>
      <c r="H273" s="28">
        <v>53</v>
      </c>
      <c r="I273" s="28">
        <v>51</v>
      </c>
      <c r="J273" s="28">
        <v>25</v>
      </c>
      <c r="K273" s="28">
        <v>0</v>
      </c>
      <c r="L273" s="28">
        <v>15</v>
      </c>
      <c r="M273" s="28">
        <v>0</v>
      </c>
      <c r="N273" s="28">
        <v>5</v>
      </c>
      <c r="O273" s="29">
        <v>2402</v>
      </c>
      <c r="R273" s="13" t="s">
        <v>1</v>
      </c>
      <c r="S273" s="79">
        <f>B273/$O273</f>
        <v>2.4146544546211492E-2</v>
      </c>
      <c r="T273" s="79">
        <f t="shared" ref="T273:AE273" si="93">C273/$O273</f>
        <v>0.30474604496253122</v>
      </c>
      <c r="U273" s="79">
        <f t="shared" si="93"/>
        <v>0.1482098251457119</v>
      </c>
      <c r="V273" s="79">
        <f t="shared" si="93"/>
        <v>0.20566194837635304</v>
      </c>
      <c r="W273" s="79">
        <f t="shared" si="93"/>
        <v>0.1115736885928393</v>
      </c>
      <c r="X273" s="79">
        <f t="shared" si="93"/>
        <v>0.14363030807660282</v>
      </c>
      <c r="Y273" s="79">
        <f t="shared" si="93"/>
        <v>2.2064945878434637E-2</v>
      </c>
      <c r="Z273" s="79">
        <f t="shared" si="93"/>
        <v>2.1232306411323898E-2</v>
      </c>
      <c r="AA273" s="79">
        <f t="shared" si="93"/>
        <v>1.0407993338884263E-2</v>
      </c>
      <c r="AB273" s="79">
        <f t="shared" si="93"/>
        <v>0</v>
      </c>
      <c r="AC273" s="79">
        <f t="shared" si="93"/>
        <v>6.2447960033305576E-3</v>
      </c>
      <c r="AD273" s="79">
        <f t="shared" si="93"/>
        <v>0</v>
      </c>
      <c r="AE273" s="80">
        <f t="shared" si="93"/>
        <v>2.0815986677768525E-3</v>
      </c>
    </row>
    <row r="274" spans="1:31" x14ac:dyDescent="0.25">
      <c r="A274" s="13" t="s">
        <v>2</v>
      </c>
      <c r="B274" s="28">
        <v>0</v>
      </c>
      <c r="C274" s="28">
        <v>127</v>
      </c>
      <c r="D274" s="28">
        <v>597</v>
      </c>
      <c r="E274" s="28">
        <v>1148</v>
      </c>
      <c r="F274" s="28">
        <v>671</v>
      </c>
      <c r="G274" s="28">
        <v>669</v>
      </c>
      <c r="H274" s="28">
        <v>134</v>
      </c>
      <c r="I274" s="28">
        <v>25</v>
      </c>
      <c r="J274" s="28">
        <v>29</v>
      </c>
      <c r="K274" s="28">
        <v>70</v>
      </c>
      <c r="L274" s="28">
        <v>164</v>
      </c>
      <c r="M274" s="28">
        <v>747</v>
      </c>
      <c r="N274" s="28">
        <v>1001</v>
      </c>
      <c r="O274" s="29">
        <v>5382</v>
      </c>
      <c r="R274" s="13" t="s">
        <v>2</v>
      </c>
      <c r="S274" s="79">
        <f t="shared" ref="S274:S294" si="94">B274/$O274</f>
        <v>0</v>
      </c>
      <c r="T274" s="79">
        <f t="shared" ref="T274:T294" si="95">C274/$O274</f>
        <v>2.3597175771088816E-2</v>
      </c>
      <c r="U274" s="79">
        <f t="shared" ref="U274:U294" si="96">D274/$O274</f>
        <v>0.1109253065774805</v>
      </c>
      <c r="V274" s="79">
        <f t="shared" ref="V274:V294" si="97">E274/$O274</f>
        <v>0.21330360460795245</v>
      </c>
      <c r="W274" s="79">
        <f t="shared" ref="W274:W294" si="98">F274/$O274</f>
        <v>0.12467484206614642</v>
      </c>
      <c r="X274" s="79">
        <f t="shared" ref="X274:X294" si="99">G274/$O274</f>
        <v>0.12430323299888517</v>
      </c>
      <c r="Y274" s="79">
        <f t="shared" ref="Y274:Y294" si="100">H274/$O274</f>
        <v>2.489780750650316E-2</v>
      </c>
      <c r="Z274" s="79">
        <f t="shared" ref="Z274:Z294" si="101">I274/$O274</f>
        <v>4.645113340765515E-3</v>
      </c>
      <c r="AA274" s="79">
        <f t="shared" ref="AA274:AA294" si="102">J274/$O274</f>
        <v>5.388331475287997E-3</v>
      </c>
      <c r="AB274" s="79">
        <f t="shared" ref="AB274:AB294" si="103">K274/$O274</f>
        <v>1.3006317354143442E-2</v>
      </c>
      <c r="AC274" s="79">
        <f t="shared" ref="AC274:AC294" si="104">L274/$O274</f>
        <v>3.0471943515421776E-2</v>
      </c>
      <c r="AD274" s="79">
        <f t="shared" ref="AD274:AD294" si="105">M274/$O274</f>
        <v>0.13879598662207357</v>
      </c>
      <c r="AE274" s="80">
        <f t="shared" ref="AE274:AE294" si="106">N274/$O274</f>
        <v>0.1859903381642512</v>
      </c>
    </row>
    <row r="275" spans="1:31" x14ac:dyDescent="0.25">
      <c r="A275" s="13" t="s">
        <v>20</v>
      </c>
      <c r="B275" s="28">
        <v>0</v>
      </c>
      <c r="C275" s="28">
        <v>283</v>
      </c>
      <c r="D275" s="28">
        <v>1657</v>
      </c>
      <c r="E275" s="28">
        <v>1683</v>
      </c>
      <c r="F275" s="28">
        <v>1332</v>
      </c>
      <c r="G275" s="28">
        <v>1050</v>
      </c>
      <c r="H275" s="28">
        <v>355</v>
      </c>
      <c r="I275" s="28">
        <v>138</v>
      </c>
      <c r="J275" s="28">
        <v>450</v>
      </c>
      <c r="K275" s="28">
        <v>39</v>
      </c>
      <c r="L275" s="28">
        <v>743</v>
      </c>
      <c r="M275" s="28">
        <v>56</v>
      </c>
      <c r="N275" s="28">
        <v>19</v>
      </c>
      <c r="O275" s="29">
        <v>7805</v>
      </c>
      <c r="R275" s="13" t="s">
        <v>20</v>
      </c>
      <c r="S275" s="79">
        <f t="shared" si="94"/>
        <v>0</v>
      </c>
      <c r="T275" s="79">
        <f t="shared" si="95"/>
        <v>3.6258808456117876E-2</v>
      </c>
      <c r="U275" s="79">
        <f t="shared" si="96"/>
        <v>0.21229980781550289</v>
      </c>
      <c r="V275" s="79">
        <f t="shared" si="97"/>
        <v>0.2156310057655349</v>
      </c>
      <c r="W275" s="79">
        <f t="shared" si="98"/>
        <v>0.17065983344010249</v>
      </c>
      <c r="X275" s="79">
        <f t="shared" si="99"/>
        <v>0.13452914798206278</v>
      </c>
      <c r="Y275" s="79">
        <f t="shared" si="100"/>
        <v>4.5483664317745039E-2</v>
      </c>
      <c r="Z275" s="79">
        <f t="shared" si="101"/>
        <v>1.7680973734785395E-2</v>
      </c>
      <c r="AA275" s="79">
        <f t="shared" si="102"/>
        <v>5.7655349135169766E-2</v>
      </c>
      <c r="AB275" s="79">
        <f t="shared" si="103"/>
        <v>4.9967969250480464E-3</v>
      </c>
      <c r="AC275" s="79">
        <f t="shared" si="104"/>
        <v>9.519538757206919E-2</v>
      </c>
      <c r="AD275" s="79">
        <f t="shared" si="105"/>
        <v>7.1748878923766817E-3</v>
      </c>
      <c r="AE275" s="80">
        <f t="shared" si="106"/>
        <v>2.4343369634849455E-3</v>
      </c>
    </row>
    <row r="276" spans="1:31" x14ac:dyDescent="0.25">
      <c r="A276" s="13" t="s">
        <v>3</v>
      </c>
      <c r="B276" s="28">
        <v>0</v>
      </c>
      <c r="C276" s="28">
        <v>434</v>
      </c>
      <c r="D276" s="28">
        <v>744</v>
      </c>
      <c r="E276" s="28">
        <v>501</v>
      </c>
      <c r="F276" s="28">
        <v>726</v>
      </c>
      <c r="G276" s="28">
        <v>2255</v>
      </c>
      <c r="H276" s="28">
        <v>314</v>
      </c>
      <c r="I276" s="28">
        <v>119</v>
      </c>
      <c r="J276" s="28">
        <v>352</v>
      </c>
      <c r="K276" s="28">
        <v>60</v>
      </c>
      <c r="L276" s="28">
        <v>314</v>
      </c>
      <c r="M276" s="28">
        <v>301</v>
      </c>
      <c r="N276" s="28">
        <v>507</v>
      </c>
      <c r="O276" s="29">
        <v>6627</v>
      </c>
      <c r="R276" s="13" t="s">
        <v>3</v>
      </c>
      <c r="S276" s="79">
        <f t="shared" si="94"/>
        <v>0</v>
      </c>
      <c r="T276" s="79">
        <f t="shared" si="95"/>
        <v>6.5489663497811976E-2</v>
      </c>
      <c r="U276" s="79">
        <f t="shared" si="96"/>
        <v>0.11226799456767768</v>
      </c>
      <c r="V276" s="79">
        <f t="shared" si="97"/>
        <v>7.5599818922589407E-2</v>
      </c>
      <c r="W276" s="79">
        <f t="shared" si="98"/>
        <v>0.10955183340878226</v>
      </c>
      <c r="X276" s="79">
        <f t="shared" si="99"/>
        <v>0.34027463407273278</v>
      </c>
      <c r="Y276" s="79">
        <f t="shared" si="100"/>
        <v>4.7381922438509132E-2</v>
      </c>
      <c r="Z276" s="79">
        <f t="shared" si="101"/>
        <v>1.7956843217141995E-2</v>
      </c>
      <c r="AA276" s="79">
        <f t="shared" si="102"/>
        <v>5.3116040440621702E-2</v>
      </c>
      <c r="AB276" s="79">
        <f t="shared" si="103"/>
        <v>9.0538705296514255E-3</v>
      </c>
      <c r="AC276" s="79">
        <f t="shared" si="104"/>
        <v>4.7381922438509132E-2</v>
      </c>
      <c r="AD276" s="79">
        <f t="shared" si="105"/>
        <v>4.5420250490417986E-2</v>
      </c>
      <c r="AE276" s="80">
        <f t="shared" si="106"/>
        <v>7.6505205975554547E-2</v>
      </c>
    </row>
    <row r="277" spans="1:31" x14ac:dyDescent="0.25">
      <c r="A277" s="13" t="s">
        <v>4</v>
      </c>
      <c r="B277" s="28">
        <v>0</v>
      </c>
      <c r="C277" s="28">
        <v>158</v>
      </c>
      <c r="D277" s="28">
        <v>650</v>
      </c>
      <c r="E277" s="28">
        <v>479</v>
      </c>
      <c r="F277" s="28">
        <v>60</v>
      </c>
      <c r="G277" s="28">
        <v>177</v>
      </c>
      <c r="H277" s="28">
        <v>100</v>
      </c>
      <c r="I277" s="28">
        <v>0</v>
      </c>
      <c r="J277" s="28">
        <v>415</v>
      </c>
      <c r="K277" s="28">
        <v>12</v>
      </c>
      <c r="L277" s="28">
        <v>3</v>
      </c>
      <c r="M277" s="28">
        <v>0</v>
      </c>
      <c r="N277" s="28">
        <v>49</v>
      </c>
      <c r="O277" s="29">
        <v>2103</v>
      </c>
      <c r="R277" s="13" t="s">
        <v>4</v>
      </c>
      <c r="S277" s="79">
        <f t="shared" si="94"/>
        <v>0</v>
      </c>
      <c r="T277" s="79">
        <f t="shared" si="95"/>
        <v>7.5130765572990962E-2</v>
      </c>
      <c r="U277" s="79">
        <f t="shared" si="96"/>
        <v>0.30908226343319067</v>
      </c>
      <c r="V277" s="79">
        <f t="shared" si="97"/>
        <v>0.2277698525915359</v>
      </c>
      <c r="W277" s="79">
        <f t="shared" si="98"/>
        <v>2.8530670470756064E-2</v>
      </c>
      <c r="X277" s="79">
        <f t="shared" si="99"/>
        <v>8.4165477888730383E-2</v>
      </c>
      <c r="Y277" s="79">
        <f t="shared" si="100"/>
        <v>4.7551117451260103E-2</v>
      </c>
      <c r="Z277" s="79">
        <f t="shared" si="101"/>
        <v>0</v>
      </c>
      <c r="AA277" s="79">
        <f t="shared" si="102"/>
        <v>0.19733713742272943</v>
      </c>
      <c r="AB277" s="79">
        <f t="shared" si="103"/>
        <v>5.7061340941512127E-3</v>
      </c>
      <c r="AC277" s="79">
        <f t="shared" si="104"/>
        <v>1.4265335235378032E-3</v>
      </c>
      <c r="AD277" s="79">
        <f t="shared" si="105"/>
        <v>0</v>
      </c>
      <c r="AE277" s="80">
        <f t="shared" si="106"/>
        <v>2.3300047551117451E-2</v>
      </c>
    </row>
    <row r="278" spans="1:31" x14ac:dyDescent="0.25">
      <c r="A278" s="13" t="s">
        <v>5</v>
      </c>
      <c r="B278" s="28">
        <v>0</v>
      </c>
      <c r="C278" s="28">
        <v>605</v>
      </c>
      <c r="D278" s="28">
        <v>1215</v>
      </c>
      <c r="E278" s="28">
        <v>474</v>
      </c>
      <c r="F278" s="28">
        <v>141</v>
      </c>
      <c r="G278" s="28">
        <v>322</v>
      </c>
      <c r="H278" s="28">
        <v>145</v>
      </c>
      <c r="I278" s="28">
        <v>184</v>
      </c>
      <c r="J278" s="28">
        <v>6</v>
      </c>
      <c r="K278" s="28">
        <v>0</v>
      </c>
      <c r="L278" s="28">
        <v>12</v>
      </c>
      <c r="M278" s="28">
        <v>0</v>
      </c>
      <c r="N278" s="28">
        <v>10</v>
      </c>
      <c r="O278" s="29">
        <v>3114</v>
      </c>
      <c r="R278" s="13" t="s">
        <v>5</v>
      </c>
      <c r="S278" s="79">
        <f t="shared" si="94"/>
        <v>0</v>
      </c>
      <c r="T278" s="79">
        <f t="shared" si="95"/>
        <v>0.19428387925497753</v>
      </c>
      <c r="U278" s="79">
        <f t="shared" si="96"/>
        <v>0.39017341040462428</v>
      </c>
      <c r="V278" s="79">
        <f t="shared" si="97"/>
        <v>0.15221579961464354</v>
      </c>
      <c r="W278" s="79">
        <f t="shared" si="98"/>
        <v>4.527938342967245E-2</v>
      </c>
      <c r="X278" s="79">
        <f t="shared" si="99"/>
        <v>0.10340398201669879</v>
      </c>
      <c r="Y278" s="79">
        <f t="shared" si="100"/>
        <v>4.6563904945407839E-2</v>
      </c>
      <c r="Z278" s="79">
        <f t="shared" si="101"/>
        <v>5.9087989723827873E-2</v>
      </c>
      <c r="AA278" s="79">
        <f t="shared" si="102"/>
        <v>1.9267822736030828E-3</v>
      </c>
      <c r="AB278" s="79">
        <f t="shared" si="103"/>
        <v>0</v>
      </c>
      <c r="AC278" s="79">
        <f t="shared" si="104"/>
        <v>3.8535645472061657E-3</v>
      </c>
      <c r="AD278" s="79">
        <f t="shared" si="105"/>
        <v>0</v>
      </c>
      <c r="AE278" s="80">
        <f t="shared" si="106"/>
        <v>3.2113037893384713E-3</v>
      </c>
    </row>
    <row r="279" spans="1:31" x14ac:dyDescent="0.25">
      <c r="A279" s="13" t="s">
        <v>6</v>
      </c>
      <c r="B279" s="28">
        <v>30</v>
      </c>
      <c r="C279" s="28">
        <v>126</v>
      </c>
      <c r="D279" s="28">
        <v>1769</v>
      </c>
      <c r="E279" s="28">
        <v>2936</v>
      </c>
      <c r="F279" s="28">
        <v>1252</v>
      </c>
      <c r="G279" s="28">
        <v>376</v>
      </c>
      <c r="H279" s="28">
        <v>287</v>
      </c>
      <c r="I279" s="28">
        <v>708</v>
      </c>
      <c r="J279" s="28">
        <v>12</v>
      </c>
      <c r="K279" s="28">
        <v>21</v>
      </c>
      <c r="L279" s="28">
        <v>119</v>
      </c>
      <c r="M279" s="28">
        <v>496</v>
      </c>
      <c r="N279" s="28">
        <v>1</v>
      </c>
      <c r="O279" s="29">
        <v>8133</v>
      </c>
      <c r="R279" s="13" t="s">
        <v>6</v>
      </c>
      <c r="S279" s="79">
        <f t="shared" si="94"/>
        <v>3.6886757654002213E-3</v>
      </c>
      <c r="T279" s="79">
        <f t="shared" si="95"/>
        <v>1.549243821468093E-2</v>
      </c>
      <c r="U279" s="79">
        <f t="shared" si="96"/>
        <v>0.21750891429976638</v>
      </c>
      <c r="V279" s="79">
        <f t="shared" si="97"/>
        <v>0.360998401573835</v>
      </c>
      <c r="W279" s="79">
        <f t="shared" si="98"/>
        <v>0.15394073527603591</v>
      </c>
      <c r="X279" s="79">
        <f t="shared" si="99"/>
        <v>4.6231402926349439E-2</v>
      </c>
      <c r="Y279" s="79">
        <f t="shared" si="100"/>
        <v>3.5288331488995447E-2</v>
      </c>
      <c r="Z279" s="79">
        <f t="shared" si="101"/>
        <v>8.7052748063445221E-2</v>
      </c>
      <c r="AA279" s="79">
        <f t="shared" si="102"/>
        <v>1.4754703061600886E-3</v>
      </c>
      <c r="AB279" s="79">
        <f t="shared" si="103"/>
        <v>2.5820730357801547E-3</v>
      </c>
      <c r="AC279" s="79">
        <f t="shared" si="104"/>
        <v>1.4631747202754211E-2</v>
      </c>
      <c r="AD279" s="79">
        <f t="shared" si="105"/>
        <v>6.0986105987950325E-2</v>
      </c>
      <c r="AE279" s="80">
        <f t="shared" si="106"/>
        <v>1.2295585884667404E-4</v>
      </c>
    </row>
    <row r="280" spans="1:31" x14ac:dyDescent="0.25">
      <c r="A280" s="13" t="s">
        <v>7</v>
      </c>
      <c r="B280" s="28">
        <v>0</v>
      </c>
      <c r="C280" s="28">
        <v>746</v>
      </c>
      <c r="D280" s="28">
        <v>1357</v>
      </c>
      <c r="E280" s="28">
        <v>374</v>
      </c>
      <c r="F280" s="28">
        <v>486</v>
      </c>
      <c r="G280" s="28">
        <v>2362</v>
      </c>
      <c r="H280" s="28">
        <v>180</v>
      </c>
      <c r="I280" s="28">
        <v>30</v>
      </c>
      <c r="J280" s="28">
        <v>67</v>
      </c>
      <c r="K280" s="28">
        <v>68</v>
      </c>
      <c r="L280" s="28">
        <v>279</v>
      </c>
      <c r="M280" s="28">
        <v>703</v>
      </c>
      <c r="N280" s="28">
        <v>18</v>
      </c>
      <c r="O280" s="29">
        <v>6670</v>
      </c>
      <c r="R280" s="13" t="s">
        <v>7</v>
      </c>
      <c r="S280" s="79">
        <f t="shared" si="94"/>
        <v>0</v>
      </c>
      <c r="T280" s="79">
        <f t="shared" si="95"/>
        <v>0.11184407796101949</v>
      </c>
      <c r="U280" s="79">
        <f t="shared" si="96"/>
        <v>0.20344827586206896</v>
      </c>
      <c r="V280" s="79">
        <f t="shared" si="97"/>
        <v>5.6071964017991006E-2</v>
      </c>
      <c r="W280" s="79">
        <f t="shared" si="98"/>
        <v>7.2863568215892058E-2</v>
      </c>
      <c r="X280" s="79">
        <f t="shared" si="99"/>
        <v>0.35412293853073462</v>
      </c>
      <c r="Y280" s="79">
        <f t="shared" si="100"/>
        <v>2.6986506746626688E-2</v>
      </c>
      <c r="Z280" s="79">
        <f t="shared" si="101"/>
        <v>4.4977511244377807E-3</v>
      </c>
      <c r="AA280" s="79">
        <f t="shared" si="102"/>
        <v>1.0044977511244379E-2</v>
      </c>
      <c r="AB280" s="79">
        <f t="shared" si="103"/>
        <v>1.0194902548725637E-2</v>
      </c>
      <c r="AC280" s="79">
        <f t="shared" si="104"/>
        <v>4.1829085457271362E-2</v>
      </c>
      <c r="AD280" s="79">
        <f t="shared" si="105"/>
        <v>0.10539730134932533</v>
      </c>
      <c r="AE280" s="80">
        <f t="shared" si="106"/>
        <v>2.6986506746626685E-3</v>
      </c>
    </row>
    <row r="281" spans="1:31" x14ac:dyDescent="0.25">
      <c r="A281" s="13" t="s">
        <v>8</v>
      </c>
      <c r="B281" s="28">
        <v>35</v>
      </c>
      <c r="C281" s="28">
        <v>150</v>
      </c>
      <c r="D281" s="28">
        <v>263</v>
      </c>
      <c r="E281" s="28">
        <v>338</v>
      </c>
      <c r="F281" s="28">
        <v>485</v>
      </c>
      <c r="G281" s="28">
        <v>300</v>
      </c>
      <c r="H281" s="28">
        <v>165</v>
      </c>
      <c r="I281" s="28">
        <v>204</v>
      </c>
      <c r="J281" s="28">
        <v>227</v>
      </c>
      <c r="K281" s="28">
        <v>46</v>
      </c>
      <c r="L281" s="28">
        <v>766</v>
      </c>
      <c r="M281" s="28">
        <v>450</v>
      </c>
      <c r="N281" s="28">
        <v>189</v>
      </c>
      <c r="O281" s="29">
        <v>3618</v>
      </c>
      <c r="R281" s="13" t="s">
        <v>8</v>
      </c>
      <c r="S281" s="79">
        <f t="shared" si="94"/>
        <v>9.6738529574350463E-3</v>
      </c>
      <c r="T281" s="79">
        <f t="shared" si="95"/>
        <v>4.1459369817578771E-2</v>
      </c>
      <c r="U281" s="79">
        <f t="shared" si="96"/>
        <v>7.2692095080154784E-2</v>
      </c>
      <c r="V281" s="79">
        <f t="shared" si="97"/>
        <v>9.3421779988944173E-2</v>
      </c>
      <c r="W281" s="79">
        <f t="shared" si="98"/>
        <v>0.13405196241017137</v>
      </c>
      <c r="X281" s="79">
        <f t="shared" si="99"/>
        <v>8.2918739635157543E-2</v>
      </c>
      <c r="Y281" s="79">
        <f t="shared" si="100"/>
        <v>4.5605306799336651E-2</v>
      </c>
      <c r="Z281" s="79">
        <f t="shared" si="101"/>
        <v>5.6384742951907131E-2</v>
      </c>
      <c r="AA281" s="79">
        <f t="shared" si="102"/>
        <v>6.2741846323935882E-2</v>
      </c>
      <c r="AB281" s="79">
        <f t="shared" si="103"/>
        <v>1.271420674405749E-2</v>
      </c>
      <c r="AC281" s="79">
        <f t="shared" si="104"/>
        <v>0.21171918186843561</v>
      </c>
      <c r="AD281" s="79">
        <f t="shared" si="105"/>
        <v>0.12437810945273632</v>
      </c>
      <c r="AE281" s="80">
        <f t="shared" si="106"/>
        <v>5.2238805970149252E-2</v>
      </c>
    </row>
    <row r="282" spans="1:31" x14ac:dyDescent="0.25">
      <c r="A282" s="13" t="s">
        <v>9</v>
      </c>
      <c r="B282" s="28">
        <v>20</v>
      </c>
      <c r="C282" s="28">
        <v>346</v>
      </c>
      <c r="D282" s="28">
        <v>679</v>
      </c>
      <c r="E282" s="28">
        <v>689</v>
      </c>
      <c r="F282" s="28">
        <v>858</v>
      </c>
      <c r="G282" s="28">
        <v>442</v>
      </c>
      <c r="H282" s="28">
        <v>91</v>
      </c>
      <c r="I282" s="28">
        <v>28</v>
      </c>
      <c r="J282" s="28">
        <v>26</v>
      </c>
      <c r="K282" s="28">
        <v>101</v>
      </c>
      <c r="L282" s="28">
        <v>240</v>
      </c>
      <c r="M282" s="28">
        <v>848</v>
      </c>
      <c r="N282" s="28">
        <v>1</v>
      </c>
      <c r="O282" s="29">
        <v>4369</v>
      </c>
      <c r="R282" s="13" t="s">
        <v>9</v>
      </c>
      <c r="S282" s="79">
        <f t="shared" si="94"/>
        <v>4.5777065690089267E-3</v>
      </c>
      <c r="T282" s="79">
        <f t="shared" si="95"/>
        <v>7.9194323643854425E-2</v>
      </c>
      <c r="U282" s="79">
        <f t="shared" si="96"/>
        <v>0.15541313801785306</v>
      </c>
      <c r="V282" s="79">
        <f t="shared" si="97"/>
        <v>0.15770199130235751</v>
      </c>
      <c r="W282" s="79">
        <f t="shared" si="98"/>
        <v>0.19638361181048294</v>
      </c>
      <c r="X282" s="79">
        <f t="shared" si="99"/>
        <v>0.10116731517509728</v>
      </c>
      <c r="Y282" s="79">
        <f t="shared" si="100"/>
        <v>2.0828564888990615E-2</v>
      </c>
      <c r="Z282" s="79">
        <f t="shared" si="101"/>
        <v>6.4087891966124969E-3</v>
      </c>
      <c r="AA282" s="79">
        <f t="shared" si="102"/>
        <v>5.9510185397116042E-3</v>
      </c>
      <c r="AB282" s="79">
        <f t="shared" si="103"/>
        <v>2.311741817349508E-2</v>
      </c>
      <c r="AC282" s="79">
        <f t="shared" si="104"/>
        <v>5.4932478828107117E-2</v>
      </c>
      <c r="AD282" s="79">
        <f t="shared" si="105"/>
        <v>0.19409475852597849</v>
      </c>
      <c r="AE282" s="80">
        <f t="shared" si="106"/>
        <v>2.2888532845044633E-4</v>
      </c>
    </row>
    <row r="283" spans="1:31" x14ac:dyDescent="0.25">
      <c r="A283" s="13" t="s">
        <v>10</v>
      </c>
      <c r="B283" s="28">
        <v>0</v>
      </c>
      <c r="C283" s="28">
        <v>472</v>
      </c>
      <c r="D283" s="28">
        <v>1243</v>
      </c>
      <c r="E283" s="28">
        <v>463</v>
      </c>
      <c r="F283" s="28">
        <v>225</v>
      </c>
      <c r="G283" s="28">
        <v>660</v>
      </c>
      <c r="H283" s="28">
        <v>0</v>
      </c>
      <c r="I283" s="28">
        <v>20</v>
      </c>
      <c r="J283" s="28">
        <v>60</v>
      </c>
      <c r="K283" s="28">
        <v>6</v>
      </c>
      <c r="L283" s="28">
        <v>0</v>
      </c>
      <c r="M283" s="28">
        <v>0</v>
      </c>
      <c r="N283" s="28">
        <v>0</v>
      </c>
      <c r="O283" s="29">
        <v>3149</v>
      </c>
      <c r="R283" s="13" t="s">
        <v>10</v>
      </c>
      <c r="S283" s="79">
        <f t="shared" si="94"/>
        <v>0</v>
      </c>
      <c r="T283" s="79">
        <f t="shared" si="95"/>
        <v>0.14988885360431883</v>
      </c>
      <c r="U283" s="79">
        <f t="shared" si="96"/>
        <v>0.39472848523340742</v>
      </c>
      <c r="V283" s="79">
        <f t="shared" si="97"/>
        <v>0.14703080342966021</v>
      </c>
      <c r="W283" s="79">
        <f t="shared" si="98"/>
        <v>7.1451254366465544E-2</v>
      </c>
      <c r="X283" s="79">
        <f t="shared" si="99"/>
        <v>0.20959034614163227</v>
      </c>
      <c r="Y283" s="79">
        <f t="shared" si="100"/>
        <v>0</v>
      </c>
      <c r="Z283" s="79">
        <f t="shared" si="101"/>
        <v>6.3512226103524926E-3</v>
      </c>
      <c r="AA283" s="79">
        <f t="shared" si="102"/>
        <v>1.905366783105748E-2</v>
      </c>
      <c r="AB283" s="79">
        <f t="shared" si="103"/>
        <v>1.9053667831057479E-3</v>
      </c>
      <c r="AC283" s="79">
        <f t="shared" si="104"/>
        <v>0</v>
      </c>
      <c r="AD283" s="79">
        <f t="shared" si="105"/>
        <v>0</v>
      </c>
      <c r="AE283" s="80">
        <f t="shared" si="106"/>
        <v>0</v>
      </c>
    </row>
    <row r="284" spans="1:31" x14ac:dyDescent="0.25">
      <c r="A284" s="13" t="s">
        <v>11</v>
      </c>
      <c r="B284" s="28">
        <v>215</v>
      </c>
      <c r="C284" s="28">
        <v>225</v>
      </c>
      <c r="D284" s="28">
        <v>509</v>
      </c>
      <c r="E284" s="28">
        <v>654</v>
      </c>
      <c r="F284" s="28">
        <v>629</v>
      </c>
      <c r="G284" s="28">
        <v>387</v>
      </c>
      <c r="H284" s="28">
        <v>731</v>
      </c>
      <c r="I284" s="28">
        <v>57</v>
      </c>
      <c r="J284" s="28">
        <v>1</v>
      </c>
      <c r="K284" s="28">
        <v>69</v>
      </c>
      <c r="L284" s="28">
        <v>161</v>
      </c>
      <c r="M284" s="28">
        <v>37</v>
      </c>
      <c r="N284" s="28">
        <v>24</v>
      </c>
      <c r="O284" s="29">
        <v>3699</v>
      </c>
      <c r="R284" s="13" t="s">
        <v>11</v>
      </c>
      <c r="S284" s="79">
        <f t="shared" si="94"/>
        <v>5.8123817247904837E-2</v>
      </c>
      <c r="T284" s="79">
        <f t="shared" si="95"/>
        <v>6.0827250608272508E-2</v>
      </c>
      <c r="U284" s="79">
        <f t="shared" si="96"/>
        <v>0.13760475804271424</v>
      </c>
      <c r="V284" s="79">
        <f t="shared" si="97"/>
        <v>0.17680454176804541</v>
      </c>
      <c r="W284" s="79">
        <f t="shared" si="98"/>
        <v>0.17004595836712624</v>
      </c>
      <c r="X284" s="79">
        <f t="shared" si="99"/>
        <v>0.10462287104622871</v>
      </c>
      <c r="Y284" s="79">
        <f t="shared" si="100"/>
        <v>0.19762097864287645</v>
      </c>
      <c r="Z284" s="79">
        <f t="shared" si="101"/>
        <v>1.5409570154095702E-2</v>
      </c>
      <c r="AA284" s="79">
        <f t="shared" si="102"/>
        <v>2.703433360367667E-4</v>
      </c>
      <c r="AB284" s="79">
        <f t="shared" si="103"/>
        <v>1.8653690186536901E-2</v>
      </c>
      <c r="AC284" s="79">
        <f t="shared" si="104"/>
        <v>4.3525277101919439E-2</v>
      </c>
      <c r="AD284" s="79">
        <f t="shared" si="105"/>
        <v>1.0002703433360368E-2</v>
      </c>
      <c r="AE284" s="80">
        <f t="shared" si="106"/>
        <v>6.4882400648824008E-3</v>
      </c>
    </row>
    <row r="285" spans="1:31" x14ac:dyDescent="0.25">
      <c r="A285" s="13" t="s">
        <v>12</v>
      </c>
      <c r="B285" s="28">
        <v>12</v>
      </c>
      <c r="C285" s="28">
        <v>56</v>
      </c>
      <c r="D285" s="28">
        <v>1141</v>
      </c>
      <c r="E285" s="28">
        <v>1353</v>
      </c>
      <c r="F285" s="28">
        <v>1668</v>
      </c>
      <c r="G285" s="28">
        <v>197</v>
      </c>
      <c r="H285" s="28">
        <v>102</v>
      </c>
      <c r="I285" s="28">
        <v>932</v>
      </c>
      <c r="J285" s="28">
        <v>691</v>
      </c>
      <c r="K285" s="28">
        <v>179</v>
      </c>
      <c r="L285" s="28">
        <v>69</v>
      </c>
      <c r="M285" s="28">
        <v>145</v>
      </c>
      <c r="N285" s="28">
        <v>83</v>
      </c>
      <c r="O285" s="29">
        <v>6628</v>
      </c>
      <c r="R285" s="13" t="s">
        <v>12</v>
      </c>
      <c r="S285" s="79">
        <f t="shared" si="94"/>
        <v>1.8105009052504525E-3</v>
      </c>
      <c r="T285" s="79">
        <f t="shared" si="95"/>
        <v>8.4490042245021126E-3</v>
      </c>
      <c r="U285" s="79">
        <f t="shared" si="96"/>
        <v>0.17214846107423054</v>
      </c>
      <c r="V285" s="79">
        <f t="shared" si="97"/>
        <v>0.20413397706698852</v>
      </c>
      <c r="W285" s="79">
        <f t="shared" si="98"/>
        <v>0.25165962582981294</v>
      </c>
      <c r="X285" s="79">
        <f t="shared" si="99"/>
        <v>2.972238986119493E-2</v>
      </c>
      <c r="Y285" s="79">
        <f t="shared" si="100"/>
        <v>1.5389257694628847E-2</v>
      </c>
      <c r="Z285" s="79">
        <f t="shared" si="101"/>
        <v>0.14061557030778515</v>
      </c>
      <c r="AA285" s="79">
        <f t="shared" si="102"/>
        <v>0.10425467712733856</v>
      </c>
      <c r="AB285" s="79">
        <f t="shared" si="103"/>
        <v>2.700663850331925E-2</v>
      </c>
      <c r="AC285" s="79">
        <f t="shared" si="104"/>
        <v>1.0410380205190103E-2</v>
      </c>
      <c r="AD285" s="79">
        <f t="shared" si="105"/>
        <v>2.1876885938442968E-2</v>
      </c>
      <c r="AE285" s="80">
        <f t="shared" si="106"/>
        <v>1.252263126131563E-2</v>
      </c>
    </row>
    <row r="286" spans="1:31" x14ac:dyDescent="0.25">
      <c r="A286" s="13" t="s">
        <v>21</v>
      </c>
      <c r="B286" s="28">
        <v>0</v>
      </c>
      <c r="C286" s="28">
        <v>289</v>
      </c>
      <c r="D286" s="28">
        <v>562</v>
      </c>
      <c r="E286" s="28">
        <v>107</v>
      </c>
      <c r="F286" s="28">
        <v>91</v>
      </c>
      <c r="G286" s="28">
        <v>754</v>
      </c>
      <c r="H286" s="28">
        <v>212</v>
      </c>
      <c r="I286" s="28">
        <v>93</v>
      </c>
      <c r="J286" s="28">
        <v>15</v>
      </c>
      <c r="K286" s="28">
        <v>203</v>
      </c>
      <c r="L286" s="28">
        <v>890</v>
      </c>
      <c r="M286" s="28">
        <v>1349</v>
      </c>
      <c r="N286" s="28">
        <v>35</v>
      </c>
      <c r="O286" s="29">
        <v>4600</v>
      </c>
      <c r="R286" s="13" t="s">
        <v>21</v>
      </c>
      <c r="S286" s="79">
        <f t="shared" si="94"/>
        <v>0</v>
      </c>
      <c r="T286" s="79">
        <f t="shared" si="95"/>
        <v>6.282608695652174E-2</v>
      </c>
      <c r="U286" s="79">
        <f t="shared" si="96"/>
        <v>0.12217391304347826</v>
      </c>
      <c r="V286" s="79">
        <f t="shared" si="97"/>
        <v>2.326086956521739E-2</v>
      </c>
      <c r="W286" s="79">
        <f t="shared" si="98"/>
        <v>1.9782608695652175E-2</v>
      </c>
      <c r="X286" s="79">
        <f t="shared" si="99"/>
        <v>0.16391304347826086</v>
      </c>
      <c r="Y286" s="79">
        <f t="shared" si="100"/>
        <v>4.6086956521739129E-2</v>
      </c>
      <c r="Z286" s="79">
        <f t="shared" si="101"/>
        <v>2.0217391304347826E-2</v>
      </c>
      <c r="AA286" s="79">
        <f t="shared" si="102"/>
        <v>3.2608695652173911E-3</v>
      </c>
      <c r="AB286" s="79">
        <f t="shared" si="103"/>
        <v>4.4130434782608696E-2</v>
      </c>
      <c r="AC286" s="79">
        <f t="shared" si="104"/>
        <v>0.19347826086956521</v>
      </c>
      <c r="AD286" s="79">
        <f t="shared" si="105"/>
        <v>0.29326086956521741</v>
      </c>
      <c r="AE286" s="80">
        <f t="shared" si="106"/>
        <v>7.6086956521739134E-3</v>
      </c>
    </row>
    <row r="287" spans="1:31" x14ac:dyDescent="0.25">
      <c r="A287" s="13" t="s">
        <v>13</v>
      </c>
      <c r="B287" s="28">
        <v>0</v>
      </c>
      <c r="C287" s="28">
        <v>924</v>
      </c>
      <c r="D287" s="28">
        <v>1360</v>
      </c>
      <c r="E287" s="28">
        <v>763</v>
      </c>
      <c r="F287" s="28">
        <v>462</v>
      </c>
      <c r="G287" s="28">
        <v>608</v>
      </c>
      <c r="H287" s="28">
        <v>61</v>
      </c>
      <c r="I287" s="28">
        <v>80</v>
      </c>
      <c r="J287" s="28">
        <v>116</v>
      </c>
      <c r="K287" s="28">
        <v>55</v>
      </c>
      <c r="L287" s="28">
        <v>218</v>
      </c>
      <c r="M287" s="28">
        <v>51</v>
      </c>
      <c r="N287" s="28">
        <v>38</v>
      </c>
      <c r="O287" s="29">
        <v>4736</v>
      </c>
      <c r="R287" s="13" t="s">
        <v>13</v>
      </c>
      <c r="S287" s="79">
        <f t="shared" si="94"/>
        <v>0</v>
      </c>
      <c r="T287" s="79">
        <f t="shared" si="95"/>
        <v>0.19510135135135134</v>
      </c>
      <c r="U287" s="79">
        <f t="shared" si="96"/>
        <v>0.28716216216216217</v>
      </c>
      <c r="V287" s="79">
        <f t="shared" si="97"/>
        <v>0.16110641891891891</v>
      </c>
      <c r="W287" s="79">
        <f t="shared" si="98"/>
        <v>9.7550675675675672E-2</v>
      </c>
      <c r="X287" s="79">
        <f t="shared" si="99"/>
        <v>0.12837837837837837</v>
      </c>
      <c r="Y287" s="79">
        <f t="shared" si="100"/>
        <v>1.2880067567567568E-2</v>
      </c>
      <c r="Z287" s="79">
        <f t="shared" si="101"/>
        <v>1.6891891891891893E-2</v>
      </c>
      <c r="AA287" s="79">
        <f t="shared" si="102"/>
        <v>2.4493243243243243E-2</v>
      </c>
      <c r="AB287" s="79">
        <f t="shared" si="103"/>
        <v>1.1613175675675675E-2</v>
      </c>
      <c r="AC287" s="79">
        <f t="shared" si="104"/>
        <v>4.6030405405405407E-2</v>
      </c>
      <c r="AD287" s="79">
        <f t="shared" si="105"/>
        <v>1.076858108108108E-2</v>
      </c>
      <c r="AE287" s="80">
        <f t="shared" si="106"/>
        <v>8.0236486486486482E-3</v>
      </c>
    </row>
    <row r="288" spans="1:31" x14ac:dyDescent="0.25">
      <c r="A288" s="13" t="s">
        <v>14</v>
      </c>
      <c r="B288" s="28">
        <v>0</v>
      </c>
      <c r="C288" s="28">
        <v>416</v>
      </c>
      <c r="D288" s="28">
        <v>1588</v>
      </c>
      <c r="E288" s="28">
        <v>546</v>
      </c>
      <c r="F288" s="28">
        <v>310</v>
      </c>
      <c r="G288" s="28">
        <v>356</v>
      </c>
      <c r="H288" s="28">
        <v>126</v>
      </c>
      <c r="I288" s="28">
        <v>182</v>
      </c>
      <c r="J288" s="28">
        <v>20</v>
      </c>
      <c r="K288" s="28">
        <v>0</v>
      </c>
      <c r="L288" s="28">
        <v>0</v>
      </c>
      <c r="M288" s="28">
        <v>2</v>
      </c>
      <c r="N288" s="28">
        <v>8</v>
      </c>
      <c r="O288" s="29">
        <v>3554</v>
      </c>
      <c r="R288" s="13" t="s">
        <v>14</v>
      </c>
      <c r="S288" s="79">
        <f t="shared" si="94"/>
        <v>0</v>
      </c>
      <c r="T288" s="79">
        <f t="shared" si="95"/>
        <v>0.11705120990433314</v>
      </c>
      <c r="U288" s="79">
        <f t="shared" si="96"/>
        <v>0.44682048396173324</v>
      </c>
      <c r="V288" s="79">
        <f t="shared" si="97"/>
        <v>0.15362971299943726</v>
      </c>
      <c r="W288" s="79">
        <f t="shared" si="98"/>
        <v>8.7225661226786724E-2</v>
      </c>
      <c r="X288" s="79">
        <f t="shared" si="99"/>
        <v>0.10016882386043895</v>
      </c>
      <c r="Y288" s="79">
        <f t="shared" si="100"/>
        <v>3.5453010692177829E-2</v>
      </c>
      <c r="Z288" s="79">
        <f t="shared" si="101"/>
        <v>5.1209904333145755E-2</v>
      </c>
      <c r="AA288" s="79">
        <f t="shared" si="102"/>
        <v>5.6274620146314009E-3</v>
      </c>
      <c r="AB288" s="79">
        <f t="shared" si="103"/>
        <v>0</v>
      </c>
      <c r="AC288" s="79">
        <f t="shared" si="104"/>
        <v>0</v>
      </c>
      <c r="AD288" s="79">
        <f t="shared" si="105"/>
        <v>5.6274620146314015E-4</v>
      </c>
      <c r="AE288" s="80">
        <f t="shared" si="106"/>
        <v>2.2509848058525606E-3</v>
      </c>
    </row>
    <row r="289" spans="1:31" x14ac:dyDescent="0.25">
      <c r="A289" s="13" t="s">
        <v>15</v>
      </c>
      <c r="B289" s="28">
        <v>0</v>
      </c>
      <c r="C289" s="28">
        <v>156</v>
      </c>
      <c r="D289" s="28">
        <v>4</v>
      </c>
      <c r="E289" s="28">
        <v>450</v>
      </c>
      <c r="F289" s="28">
        <v>29</v>
      </c>
      <c r="G289" s="28">
        <v>294</v>
      </c>
      <c r="H289" s="28">
        <v>34</v>
      </c>
      <c r="I289" s="28">
        <v>21</v>
      </c>
      <c r="J289" s="28">
        <v>1187</v>
      </c>
      <c r="K289" s="28">
        <v>0</v>
      </c>
      <c r="L289" s="28">
        <v>9</v>
      </c>
      <c r="M289" s="28">
        <v>1164</v>
      </c>
      <c r="N289" s="28">
        <v>3</v>
      </c>
      <c r="O289" s="29">
        <v>3351</v>
      </c>
      <c r="R289" s="13" t="s">
        <v>15</v>
      </c>
      <c r="S289" s="79">
        <f t="shared" si="94"/>
        <v>0</v>
      </c>
      <c r="T289" s="79">
        <f t="shared" si="95"/>
        <v>4.6553267681289166E-2</v>
      </c>
      <c r="U289" s="79">
        <f t="shared" si="96"/>
        <v>1.1936735302894659E-3</v>
      </c>
      <c r="V289" s="79">
        <f t="shared" si="97"/>
        <v>0.13428827215756492</v>
      </c>
      <c r="W289" s="79">
        <f t="shared" si="98"/>
        <v>8.6541330945986272E-3</v>
      </c>
      <c r="X289" s="79">
        <f t="shared" si="99"/>
        <v>8.7735004476275733E-2</v>
      </c>
      <c r="Y289" s="79">
        <f t="shared" si="100"/>
        <v>1.0146225007460459E-2</v>
      </c>
      <c r="Z289" s="79">
        <f t="shared" si="101"/>
        <v>6.2667860340196958E-3</v>
      </c>
      <c r="AA289" s="79">
        <f t="shared" si="102"/>
        <v>0.354222620113399</v>
      </c>
      <c r="AB289" s="79">
        <f t="shared" si="103"/>
        <v>0</v>
      </c>
      <c r="AC289" s="79">
        <f t="shared" si="104"/>
        <v>2.6857654431512983E-3</v>
      </c>
      <c r="AD289" s="79">
        <f t="shared" si="105"/>
        <v>0.34735899731423453</v>
      </c>
      <c r="AE289" s="80">
        <f t="shared" si="106"/>
        <v>8.9525514771709937E-4</v>
      </c>
    </row>
    <row r="290" spans="1:31" x14ac:dyDescent="0.25">
      <c r="A290" s="13" t="s">
        <v>16</v>
      </c>
      <c r="B290" s="28">
        <v>0</v>
      </c>
      <c r="C290" s="28">
        <v>45</v>
      </c>
      <c r="D290" s="28">
        <v>1921</v>
      </c>
      <c r="E290" s="28">
        <v>400</v>
      </c>
      <c r="F290" s="28">
        <v>145</v>
      </c>
      <c r="G290" s="28">
        <v>165</v>
      </c>
      <c r="H290" s="28">
        <v>0</v>
      </c>
      <c r="I290" s="28">
        <v>6</v>
      </c>
      <c r="J290" s="28">
        <v>26</v>
      </c>
      <c r="K290" s="28">
        <v>2</v>
      </c>
      <c r="L290" s="28">
        <v>31</v>
      </c>
      <c r="M290" s="28">
        <v>0</v>
      </c>
      <c r="N290" s="28">
        <v>0</v>
      </c>
      <c r="O290" s="29">
        <v>2741</v>
      </c>
      <c r="R290" s="13" t="s">
        <v>16</v>
      </c>
      <c r="S290" s="79">
        <f t="shared" si="94"/>
        <v>0</v>
      </c>
      <c r="T290" s="79">
        <f t="shared" si="95"/>
        <v>1.6417365924844947E-2</v>
      </c>
      <c r="U290" s="79">
        <f t="shared" si="96"/>
        <v>0.70083910981393649</v>
      </c>
      <c r="V290" s="79">
        <f t="shared" si="97"/>
        <v>0.1459321415541773</v>
      </c>
      <c r="W290" s="79">
        <f t="shared" si="98"/>
        <v>5.2900401313389273E-2</v>
      </c>
      <c r="X290" s="79">
        <f t="shared" si="99"/>
        <v>6.0197008391098136E-2</v>
      </c>
      <c r="Y290" s="79">
        <f t="shared" si="100"/>
        <v>0</v>
      </c>
      <c r="Z290" s="79">
        <f t="shared" si="101"/>
        <v>2.1889821233126595E-3</v>
      </c>
      <c r="AA290" s="79">
        <f t="shared" si="102"/>
        <v>9.4855892010215249E-3</v>
      </c>
      <c r="AB290" s="79">
        <f t="shared" si="103"/>
        <v>7.2966070777088653E-4</v>
      </c>
      <c r="AC290" s="79">
        <f t="shared" si="104"/>
        <v>1.1309740970448741E-2</v>
      </c>
      <c r="AD290" s="79">
        <f t="shared" si="105"/>
        <v>0</v>
      </c>
      <c r="AE290" s="80">
        <f t="shared" si="106"/>
        <v>0</v>
      </c>
    </row>
    <row r="291" spans="1:31" x14ac:dyDescent="0.25">
      <c r="A291" s="13" t="s">
        <v>17</v>
      </c>
      <c r="B291" s="28">
        <v>48</v>
      </c>
      <c r="C291" s="28">
        <v>119</v>
      </c>
      <c r="D291" s="28">
        <v>443</v>
      </c>
      <c r="E291" s="28">
        <v>223</v>
      </c>
      <c r="F291" s="28">
        <v>93</v>
      </c>
      <c r="G291" s="28">
        <v>1535</v>
      </c>
      <c r="H291" s="28">
        <v>5</v>
      </c>
      <c r="I291" s="28">
        <v>78</v>
      </c>
      <c r="J291" s="28">
        <v>3</v>
      </c>
      <c r="K291" s="28">
        <v>0</v>
      </c>
      <c r="L291" s="28">
        <v>158</v>
      </c>
      <c r="M291" s="28">
        <v>10</v>
      </c>
      <c r="N291" s="28">
        <v>20</v>
      </c>
      <c r="O291" s="29">
        <v>2735</v>
      </c>
      <c r="R291" s="13" t="s">
        <v>17</v>
      </c>
      <c r="S291" s="79">
        <f t="shared" si="94"/>
        <v>1.7550274223034734E-2</v>
      </c>
      <c r="T291" s="79">
        <f t="shared" si="95"/>
        <v>4.3510054844606946E-2</v>
      </c>
      <c r="U291" s="79">
        <f t="shared" si="96"/>
        <v>0.1619744058500914</v>
      </c>
      <c r="V291" s="79">
        <f t="shared" si="97"/>
        <v>8.1535648994515542E-2</v>
      </c>
      <c r="W291" s="79">
        <f t="shared" si="98"/>
        <v>3.4003656307129801E-2</v>
      </c>
      <c r="X291" s="79">
        <f t="shared" si="99"/>
        <v>0.56124314442413159</v>
      </c>
      <c r="Y291" s="79">
        <f t="shared" si="100"/>
        <v>1.8281535648994515E-3</v>
      </c>
      <c r="Z291" s="79">
        <f t="shared" si="101"/>
        <v>2.8519195612431443E-2</v>
      </c>
      <c r="AA291" s="79">
        <f t="shared" si="102"/>
        <v>1.0968921389396709E-3</v>
      </c>
      <c r="AB291" s="79">
        <f t="shared" si="103"/>
        <v>0</v>
      </c>
      <c r="AC291" s="79">
        <f t="shared" si="104"/>
        <v>5.7769652650822671E-2</v>
      </c>
      <c r="AD291" s="79">
        <f t="shared" si="105"/>
        <v>3.6563071297989031E-3</v>
      </c>
      <c r="AE291" s="80">
        <f t="shared" si="106"/>
        <v>7.3126142595978062E-3</v>
      </c>
    </row>
    <row r="292" spans="1:31" x14ac:dyDescent="0.25">
      <c r="A292" s="13" t="s">
        <v>18</v>
      </c>
      <c r="B292" s="28">
        <v>0</v>
      </c>
      <c r="C292" s="28">
        <v>0</v>
      </c>
      <c r="D292" s="28">
        <v>53</v>
      </c>
      <c r="E292" s="28">
        <v>5</v>
      </c>
      <c r="F292" s="28">
        <v>117</v>
      </c>
      <c r="G292" s="28">
        <v>5</v>
      </c>
      <c r="H292" s="28">
        <v>35</v>
      </c>
      <c r="I292" s="28">
        <v>17</v>
      </c>
      <c r="J292" s="28">
        <v>0</v>
      </c>
      <c r="K292" s="28">
        <v>0</v>
      </c>
      <c r="L292" s="28">
        <v>0</v>
      </c>
      <c r="M292" s="28">
        <v>10</v>
      </c>
      <c r="N292" s="28">
        <v>5</v>
      </c>
      <c r="O292" s="29">
        <v>247</v>
      </c>
      <c r="R292" s="13" t="s">
        <v>18</v>
      </c>
      <c r="S292" s="79">
        <f t="shared" si="94"/>
        <v>0</v>
      </c>
      <c r="T292" s="79">
        <f t="shared" si="95"/>
        <v>0</v>
      </c>
      <c r="U292" s="79">
        <f t="shared" si="96"/>
        <v>0.2145748987854251</v>
      </c>
      <c r="V292" s="79">
        <f t="shared" si="97"/>
        <v>2.0242914979757085E-2</v>
      </c>
      <c r="W292" s="79">
        <f t="shared" si="98"/>
        <v>0.47368421052631576</v>
      </c>
      <c r="X292" s="79">
        <f t="shared" si="99"/>
        <v>2.0242914979757085E-2</v>
      </c>
      <c r="Y292" s="79">
        <f t="shared" si="100"/>
        <v>0.1417004048582996</v>
      </c>
      <c r="Z292" s="79">
        <f t="shared" si="101"/>
        <v>6.8825910931174086E-2</v>
      </c>
      <c r="AA292" s="79">
        <f t="shared" si="102"/>
        <v>0</v>
      </c>
      <c r="AB292" s="79">
        <f t="shared" si="103"/>
        <v>0</v>
      </c>
      <c r="AC292" s="79">
        <f t="shared" si="104"/>
        <v>0</v>
      </c>
      <c r="AD292" s="79">
        <f t="shared" si="105"/>
        <v>4.048582995951417E-2</v>
      </c>
      <c r="AE292" s="80">
        <f t="shared" si="106"/>
        <v>2.0242914979757085E-2</v>
      </c>
    </row>
    <row r="293" spans="1:31" x14ac:dyDescent="0.25">
      <c r="A293" s="13" t="s">
        <v>19</v>
      </c>
      <c r="B293" s="28">
        <v>0</v>
      </c>
      <c r="C293" s="28">
        <v>33</v>
      </c>
      <c r="D293" s="28">
        <v>15</v>
      </c>
      <c r="E293" s="28">
        <v>5</v>
      </c>
      <c r="F293" s="28">
        <v>16</v>
      </c>
      <c r="G293" s="28">
        <v>0</v>
      </c>
      <c r="H293" s="28">
        <v>10</v>
      </c>
      <c r="I293" s="28">
        <v>0</v>
      </c>
      <c r="J293" s="28">
        <v>0</v>
      </c>
      <c r="K293" s="28">
        <v>0</v>
      </c>
      <c r="L293" s="28">
        <v>2</v>
      </c>
      <c r="M293" s="28">
        <v>0</v>
      </c>
      <c r="N293" s="28">
        <v>2</v>
      </c>
      <c r="O293" s="29">
        <v>83</v>
      </c>
      <c r="R293" s="13" t="s">
        <v>19</v>
      </c>
      <c r="S293" s="79">
        <f t="shared" si="94"/>
        <v>0</v>
      </c>
      <c r="T293" s="79">
        <f t="shared" si="95"/>
        <v>0.39759036144578314</v>
      </c>
      <c r="U293" s="79">
        <f t="shared" si="96"/>
        <v>0.18072289156626506</v>
      </c>
      <c r="V293" s="79">
        <f t="shared" si="97"/>
        <v>6.0240963855421686E-2</v>
      </c>
      <c r="W293" s="79">
        <f t="shared" si="98"/>
        <v>0.19277108433734941</v>
      </c>
      <c r="X293" s="79">
        <f t="shared" si="99"/>
        <v>0</v>
      </c>
      <c r="Y293" s="79">
        <f t="shared" si="100"/>
        <v>0.12048192771084337</v>
      </c>
      <c r="Z293" s="79">
        <f t="shared" si="101"/>
        <v>0</v>
      </c>
      <c r="AA293" s="79">
        <f t="shared" si="102"/>
        <v>0</v>
      </c>
      <c r="AB293" s="79">
        <f t="shared" si="103"/>
        <v>0</v>
      </c>
      <c r="AC293" s="79">
        <f t="shared" si="104"/>
        <v>2.4096385542168676E-2</v>
      </c>
      <c r="AD293" s="79">
        <f t="shared" si="105"/>
        <v>0</v>
      </c>
      <c r="AE293" s="80">
        <f t="shared" si="106"/>
        <v>2.4096385542168676E-2</v>
      </c>
    </row>
    <row r="294" spans="1:31" ht="15.75" thickBot="1" x14ac:dyDescent="0.3">
      <c r="A294" s="15" t="s">
        <v>51</v>
      </c>
      <c r="B294" s="39">
        <f>SUM(B273:B293)</f>
        <v>418</v>
      </c>
      <c r="C294" s="39">
        <f t="shared" ref="C294:N294" si="107">SUM(C273:C293)</f>
        <v>6442</v>
      </c>
      <c r="D294" s="39">
        <f t="shared" si="107"/>
        <v>18126</v>
      </c>
      <c r="E294" s="39">
        <f t="shared" si="107"/>
        <v>14085</v>
      </c>
      <c r="F294" s="39">
        <f t="shared" si="107"/>
        <v>10064</v>
      </c>
      <c r="G294" s="39">
        <f t="shared" si="107"/>
        <v>13259</v>
      </c>
      <c r="H294" s="39">
        <f t="shared" si="107"/>
        <v>3140</v>
      </c>
      <c r="I294" s="39">
        <f t="shared" si="107"/>
        <v>2973</v>
      </c>
      <c r="J294" s="39">
        <f t="shared" si="107"/>
        <v>3728</v>
      </c>
      <c r="K294" s="39">
        <f t="shared" si="107"/>
        <v>931</v>
      </c>
      <c r="L294" s="39">
        <f t="shared" si="107"/>
        <v>4193</v>
      </c>
      <c r="M294" s="39">
        <f t="shared" si="107"/>
        <v>6369</v>
      </c>
      <c r="N294" s="39">
        <f t="shared" si="107"/>
        <v>2018</v>
      </c>
      <c r="O294" s="40">
        <f>SUM(O273:O293)</f>
        <v>85746</v>
      </c>
      <c r="R294" s="66" t="s">
        <v>122</v>
      </c>
      <c r="S294" s="81">
        <f t="shared" si="94"/>
        <v>4.8748629673687404E-3</v>
      </c>
      <c r="T294" s="81">
        <f t="shared" si="95"/>
        <v>7.5128868985142164E-2</v>
      </c>
      <c r="U294" s="81">
        <f t="shared" si="96"/>
        <v>0.21139178503953537</v>
      </c>
      <c r="V294" s="81">
        <f t="shared" si="97"/>
        <v>0.16426422223777201</v>
      </c>
      <c r="W294" s="81">
        <f t="shared" si="98"/>
        <v>0.1173699064679402</v>
      </c>
      <c r="X294" s="81">
        <f t="shared" si="99"/>
        <v>0.1546311198190003</v>
      </c>
      <c r="Y294" s="81">
        <f t="shared" si="100"/>
        <v>3.6619784013248433E-2</v>
      </c>
      <c r="Z294" s="81">
        <f t="shared" si="101"/>
        <v>3.4672171296620251E-2</v>
      </c>
      <c r="AA294" s="81">
        <f t="shared" si="102"/>
        <v>4.3477246752035077E-2</v>
      </c>
      <c r="AB294" s="81">
        <f t="shared" si="103"/>
        <v>1.0857649336412194E-2</v>
      </c>
      <c r="AC294" s="81">
        <f t="shared" si="104"/>
        <v>4.8900240244442887E-2</v>
      </c>
      <c r="AD294" s="81">
        <f t="shared" si="105"/>
        <v>7.4277517318592126E-2</v>
      </c>
      <c r="AE294" s="82">
        <f t="shared" si="106"/>
        <v>2.3534625521890232E-2</v>
      </c>
    </row>
    <row r="295" spans="1:31" x14ac:dyDescent="0.25">
      <c r="A295" s="84"/>
      <c r="B295" s="9"/>
      <c r="C295" s="9"/>
      <c r="D295" s="9"/>
      <c r="E295" s="9"/>
      <c r="F295" s="9"/>
      <c r="G295" s="9"/>
      <c r="H295" s="9"/>
      <c r="I295" s="9"/>
      <c r="J295" s="9"/>
      <c r="K295" s="9"/>
      <c r="L295" s="9"/>
      <c r="R295" s="84" t="s">
        <v>22</v>
      </c>
      <c r="S295" s="85">
        <f>AVERAGE(S273:S293)</f>
        <v>5.6938748673450341E-3</v>
      </c>
      <c r="T295" s="85">
        <f t="shared" ref="T295:AE295" si="108">AVERAGE(T273:T293)</f>
        <v>9.7414826366594084E-2</v>
      </c>
      <c r="U295" s="85">
        <f t="shared" si="108"/>
        <v>0.22628401306036977</v>
      </c>
      <c r="V295" s="85">
        <f t="shared" si="108"/>
        <v>0.14602773485959239</v>
      </c>
      <c r="W295" s="85">
        <f t="shared" si="108"/>
        <v>0.12415425708862779</v>
      </c>
      <c r="X295" s="85">
        <f t="shared" si="108"/>
        <v>0.14193148115906895</v>
      </c>
      <c r="Y295" s="85">
        <f t="shared" si="108"/>
        <v>4.4963764510585799E-2</v>
      </c>
      <c r="Z295" s="85">
        <f t="shared" si="108"/>
        <v>3.0068746812704952E-2</v>
      </c>
      <c r="AA295" s="85">
        <f t="shared" si="108"/>
        <v>4.4181443397058727E-2</v>
      </c>
      <c r="AB295" s="85">
        <f t="shared" si="108"/>
        <v>8.8290802878128408E-3</v>
      </c>
      <c r="AC295" s="85">
        <f t="shared" si="108"/>
        <v>4.271392900691974E-2</v>
      </c>
      <c r="AD295" s="85">
        <f t="shared" si="108"/>
        <v>6.686763433066531E-2</v>
      </c>
      <c r="AE295" s="85">
        <f t="shared" si="108"/>
        <v>2.0869214252654592E-2</v>
      </c>
    </row>
    <row r="296" spans="1:31" ht="15.75" thickBot="1" x14ac:dyDescent="0.3">
      <c r="A296" s="26"/>
      <c r="B296" s="26"/>
      <c r="C296" s="26"/>
      <c r="D296" s="26"/>
      <c r="E296" s="26"/>
    </row>
    <row r="297" spans="1:31" x14ac:dyDescent="0.25">
      <c r="A297" s="305" t="s">
        <v>101</v>
      </c>
      <c r="B297" s="306"/>
      <c r="C297" s="306"/>
      <c r="D297" s="306"/>
      <c r="E297" s="306"/>
      <c r="F297" s="307"/>
    </row>
    <row r="298" spans="1:31" ht="25.5" x14ac:dyDescent="0.25">
      <c r="A298" s="24"/>
      <c r="B298" s="17" t="s">
        <v>22</v>
      </c>
      <c r="C298" s="10" t="s">
        <v>23</v>
      </c>
      <c r="D298" s="10" t="s">
        <v>24</v>
      </c>
      <c r="E298" s="10" t="s">
        <v>25</v>
      </c>
      <c r="F298" s="34" t="s">
        <v>26</v>
      </c>
    </row>
    <row r="299" spans="1:31" x14ac:dyDescent="0.25">
      <c r="A299" s="13" t="s">
        <v>1</v>
      </c>
      <c r="B299" s="36">
        <v>5.6121495327102799</v>
      </c>
      <c r="C299" s="36">
        <v>4.4442784009295284</v>
      </c>
      <c r="D299" s="36">
        <v>0.7919030622805322</v>
      </c>
      <c r="E299" s="36">
        <v>0.17773412736892602</v>
      </c>
      <c r="F299" s="35">
        <v>3.1669528107369005E-2</v>
      </c>
      <c r="G299" s="50"/>
      <c r="H299" s="9"/>
    </row>
    <row r="300" spans="1:31" x14ac:dyDescent="0.25">
      <c r="A300" s="13" t="s">
        <v>2</v>
      </c>
      <c r="B300" s="36">
        <v>7.3025780189959297</v>
      </c>
      <c r="C300" s="36">
        <v>3.5288790545802784</v>
      </c>
      <c r="D300" s="36">
        <v>0.48323743278068843</v>
      </c>
      <c r="E300" s="36">
        <v>9.4280309309781485E-2</v>
      </c>
      <c r="F300" s="35">
        <v>1.2910551460666844E-2</v>
      </c>
      <c r="G300" s="50"/>
      <c r="H300" s="50"/>
    </row>
    <row r="301" spans="1:31" x14ac:dyDescent="0.25">
      <c r="A301" s="13" t="s">
        <v>20</v>
      </c>
      <c r="B301" s="36">
        <v>11.070921985815604</v>
      </c>
      <c r="C301" s="36">
        <v>4.6162091278486796</v>
      </c>
      <c r="D301" s="36">
        <v>0.4169670000170812</v>
      </c>
      <c r="E301" s="36">
        <v>0.10241300115214916</v>
      </c>
      <c r="F301" s="35">
        <v>9.2506298286054011E-3</v>
      </c>
      <c r="G301" s="50"/>
      <c r="H301" s="50"/>
    </row>
    <row r="302" spans="1:31" x14ac:dyDescent="0.25">
      <c r="A302" s="13" t="s">
        <v>3</v>
      </c>
      <c r="B302" s="36">
        <v>9.3075842696629216</v>
      </c>
      <c r="C302" s="36">
        <v>3.0553214710434693</v>
      </c>
      <c r="D302" s="36">
        <v>0.32826148896679497</v>
      </c>
      <c r="E302" s="36">
        <v>7.3562164267763172E-2</v>
      </c>
      <c r="F302" s="35">
        <v>7.9034647591138332E-3</v>
      </c>
      <c r="G302" s="50"/>
      <c r="H302" s="50"/>
    </row>
    <row r="303" spans="1:31" x14ac:dyDescent="0.25">
      <c r="A303" s="13" t="s">
        <v>4</v>
      </c>
      <c r="B303" s="36">
        <v>5.2706766917293235</v>
      </c>
      <c r="C303" s="36">
        <v>2.5645581630175815</v>
      </c>
      <c r="D303" s="36">
        <v>0.48657094961674513</v>
      </c>
      <c r="E303" s="36">
        <v>0.10960969975637319</v>
      </c>
      <c r="F303" s="35">
        <v>2.0796134190581503E-2</v>
      </c>
      <c r="G303" s="50"/>
      <c r="H303" s="50"/>
    </row>
    <row r="304" spans="1:31" x14ac:dyDescent="0.25">
      <c r="A304" s="13" t="s">
        <v>5</v>
      </c>
      <c r="B304" s="36">
        <v>6.6680942184154173</v>
      </c>
      <c r="C304" s="36">
        <v>3.7843216645261695</v>
      </c>
      <c r="D304" s="36">
        <v>0.56752672361391177</v>
      </c>
      <c r="E304" s="36">
        <v>0.1329183101455513</v>
      </c>
      <c r="F304" s="35">
        <v>1.9933478111102267E-2</v>
      </c>
      <c r="G304" s="50"/>
      <c r="H304" s="51"/>
    </row>
    <row r="305" spans="1:8" x14ac:dyDescent="0.25">
      <c r="A305" s="13" t="s">
        <v>6</v>
      </c>
      <c r="B305" s="36">
        <v>10.413572343149808</v>
      </c>
      <c r="C305" s="36">
        <v>4.0941546536775499</v>
      </c>
      <c r="D305" s="36">
        <v>0.39315563562303785</v>
      </c>
      <c r="E305" s="36">
        <v>8.8980517863287423E-2</v>
      </c>
      <c r="F305" s="35">
        <v>8.5446679517063168E-3</v>
      </c>
      <c r="G305" s="50"/>
      <c r="H305" s="51"/>
    </row>
    <row r="306" spans="1:8" x14ac:dyDescent="0.25">
      <c r="A306" s="13" t="s">
        <v>7</v>
      </c>
      <c r="B306" s="36">
        <v>9.367977528089888</v>
      </c>
      <c r="C306" s="36">
        <v>5.2190521176161706</v>
      </c>
      <c r="D306" s="36">
        <v>0.55711620805737827</v>
      </c>
      <c r="E306" s="36">
        <v>0.12525203427026629</v>
      </c>
      <c r="F306" s="35">
        <v>1.3370232143992444E-2</v>
      </c>
      <c r="G306" s="50"/>
    </row>
    <row r="307" spans="1:8" x14ac:dyDescent="0.25">
      <c r="A307" s="13" t="s">
        <v>8</v>
      </c>
      <c r="B307" s="36">
        <v>4.741808650065531</v>
      </c>
      <c r="C307" s="36">
        <v>1.9641616445728975</v>
      </c>
      <c r="D307" s="36">
        <v>0.41422203836625782</v>
      </c>
      <c r="E307" s="36">
        <v>6.4002806217475589E-2</v>
      </c>
      <c r="F307" s="35">
        <v>1.3497551449401292E-2</v>
      </c>
      <c r="G307" s="50"/>
    </row>
    <row r="308" spans="1:8" x14ac:dyDescent="0.25">
      <c r="A308" s="13" t="s">
        <v>9</v>
      </c>
      <c r="B308" s="36">
        <v>6.1622002820874471</v>
      </c>
      <c r="C308" s="36">
        <v>2.831353554476852</v>
      </c>
      <c r="D308" s="36">
        <v>0.45947119938752301</v>
      </c>
      <c r="E308" s="36">
        <v>8.3957433206510751E-2</v>
      </c>
      <c r="F308" s="35">
        <v>1.3624586894807993E-2</v>
      </c>
      <c r="G308" s="50"/>
    </row>
    <row r="309" spans="1:8" x14ac:dyDescent="0.25">
      <c r="A309" s="13" t="s">
        <v>10</v>
      </c>
      <c r="B309" s="36">
        <v>5.2747068676716919</v>
      </c>
      <c r="C309" s="36">
        <v>2.8199320101443348</v>
      </c>
      <c r="D309" s="36">
        <v>0.53461397588319082</v>
      </c>
      <c r="E309" s="36">
        <v>9.8493683227887305E-2</v>
      </c>
      <c r="F309" s="35">
        <v>1.8672825940631538E-2</v>
      </c>
      <c r="G309" s="50"/>
    </row>
    <row r="310" spans="1:8" x14ac:dyDescent="0.25">
      <c r="A310" s="13" t="s">
        <v>11</v>
      </c>
      <c r="B310" s="36">
        <v>5.2025316455696204</v>
      </c>
      <c r="C310" s="36">
        <v>4.3314175258691812</v>
      </c>
      <c r="D310" s="36">
        <v>0.83255957309894235</v>
      </c>
      <c r="E310" s="36">
        <v>0.13958667268909616</v>
      </c>
      <c r="F310" s="35">
        <v>2.6830528327101207E-2</v>
      </c>
      <c r="G310" s="50"/>
    </row>
    <row r="311" spans="1:8" x14ac:dyDescent="0.25">
      <c r="A311" s="13" t="s">
        <v>12</v>
      </c>
      <c r="B311" s="36">
        <v>8.4005069708491753</v>
      </c>
      <c r="C311" s="36">
        <v>5.9529040404955342</v>
      </c>
      <c r="D311" s="36">
        <v>0.70863628363774545</v>
      </c>
      <c r="E311" s="36">
        <v>0.14331567825566285</v>
      </c>
      <c r="F311" s="35">
        <v>1.7060360613113761E-2</v>
      </c>
      <c r="G311" s="50"/>
    </row>
    <row r="312" spans="1:8" x14ac:dyDescent="0.25">
      <c r="A312" s="13" t="s">
        <v>21</v>
      </c>
      <c r="B312" s="36">
        <v>6.5155807365439093</v>
      </c>
      <c r="C312" s="36">
        <v>2.3636704852954353</v>
      </c>
      <c r="D312" s="36">
        <v>0.36277203535186464</v>
      </c>
      <c r="E312" s="36">
        <v>6.8306823211280579E-2</v>
      </c>
      <c r="F312" s="35">
        <v>1.0483612431992194E-2</v>
      </c>
      <c r="G312" s="50"/>
    </row>
    <row r="313" spans="1:8" x14ac:dyDescent="0.25">
      <c r="A313" s="13" t="s">
        <v>13</v>
      </c>
      <c r="B313" s="36">
        <v>5.854140914709518</v>
      </c>
      <c r="C313" s="36">
        <v>2.467135136557177</v>
      </c>
      <c r="D313" s="36">
        <v>0.42143419034517654</v>
      </c>
      <c r="E313" s="36">
        <v>7.0265665351237072E-2</v>
      </c>
      <c r="F313" s="35">
        <v>1.2002728730817312E-2</v>
      </c>
      <c r="G313" s="50"/>
    </row>
    <row r="314" spans="1:8" x14ac:dyDescent="0.25">
      <c r="A314" s="13" t="s">
        <v>14</v>
      </c>
      <c r="B314" s="36">
        <v>5.3524096385542173</v>
      </c>
      <c r="C314" s="36">
        <v>2.3340222891654103</v>
      </c>
      <c r="D314" s="36">
        <v>0.43606944288290161</v>
      </c>
      <c r="E314" s="36">
        <v>7.67365657038626E-2</v>
      </c>
      <c r="F314" s="37">
        <v>1.4336826006574216E-2</v>
      </c>
      <c r="G314" s="50"/>
    </row>
    <row r="315" spans="1:8" x14ac:dyDescent="0.25">
      <c r="A315" s="13" t="s">
        <v>15</v>
      </c>
      <c r="B315" s="36">
        <v>12.010752688172044</v>
      </c>
      <c r="C315" s="36">
        <v>6.6225072526215873</v>
      </c>
      <c r="D315" s="36">
        <v>0.551381534909407</v>
      </c>
      <c r="E315" s="36">
        <v>0.22422875213718735</v>
      </c>
      <c r="F315" s="35">
        <v>1.8669000849380862E-2</v>
      </c>
      <c r="G315" s="50"/>
    </row>
    <row r="316" spans="1:8" x14ac:dyDescent="0.25">
      <c r="A316" s="13" t="s">
        <v>16</v>
      </c>
      <c r="B316" s="36">
        <v>8.7852564102564106</v>
      </c>
      <c r="C316" s="36">
        <v>5.4950080922706031</v>
      </c>
      <c r="D316" s="36">
        <v>0.62548067303481503</v>
      </c>
      <c r="E316" s="36">
        <v>0.20571686149413324</v>
      </c>
      <c r="F316" s="35">
        <v>2.3416147678281492E-2</v>
      </c>
      <c r="G316" s="50"/>
    </row>
    <row r="317" spans="1:8" x14ac:dyDescent="0.25">
      <c r="A317" s="13" t="s">
        <v>17</v>
      </c>
      <c r="B317" s="36">
        <v>10.243445692883896</v>
      </c>
      <c r="C317" s="36">
        <v>4.4373710570904237</v>
      </c>
      <c r="D317" s="36">
        <v>0.43319125127720037</v>
      </c>
      <c r="E317" s="36">
        <v>0.16630417508373904</v>
      </c>
      <c r="F317" s="35">
        <v>1.6235179066675803E-2</v>
      </c>
      <c r="G317" s="50"/>
    </row>
    <row r="318" spans="1:8" x14ac:dyDescent="0.25">
      <c r="A318" s="13" t="s">
        <v>18</v>
      </c>
      <c r="B318" s="36">
        <v>2.2252252252252251</v>
      </c>
      <c r="C318" s="36">
        <v>1.3694835673854944</v>
      </c>
      <c r="D318" s="36">
        <v>0.61543593514084971</v>
      </c>
      <c r="E318" s="36">
        <v>0.17079077930632794</v>
      </c>
      <c r="F318" s="98">
        <v>7.6752131591102848E-2</v>
      </c>
      <c r="G318" s="50"/>
    </row>
    <row r="319" spans="1:8" x14ac:dyDescent="0.25">
      <c r="A319" s="13" t="s">
        <v>19</v>
      </c>
      <c r="B319" s="36">
        <v>1.8444444444444446</v>
      </c>
      <c r="C319" s="36">
        <v>1.1786262730818944</v>
      </c>
      <c r="D319" s="36">
        <v>0.63901424444199084</v>
      </c>
      <c r="E319" s="36">
        <v>0.25356723971171202</v>
      </c>
      <c r="F319" s="98">
        <v>0.13747621430153062</v>
      </c>
      <c r="G319" s="50"/>
    </row>
    <row r="320" spans="1:8" ht="15.75" thickBot="1" x14ac:dyDescent="0.3">
      <c r="A320" s="15" t="s">
        <v>121</v>
      </c>
      <c r="B320" s="43">
        <f>AVERAGE(B299:B319)</f>
        <v>7.029836416933442</v>
      </c>
      <c r="C320" s="43">
        <f>AVERAGE(C299:C319)</f>
        <v>3.5940175039174398</v>
      </c>
      <c r="D320" s="43">
        <f>AVERAGE(D299:D319)</f>
        <v>0.52662004184352551</v>
      </c>
      <c r="E320" s="43">
        <f>AVERAGE(E299:E319)</f>
        <v>0.12714396665381955</v>
      </c>
      <c r="F320" s="44">
        <f>AVERAGE(F299:F319)</f>
        <v>2.4925541925454701E-2</v>
      </c>
    </row>
    <row r="321" spans="1:10" x14ac:dyDescent="0.25">
      <c r="A321" s="26"/>
      <c r="B321" s="26"/>
      <c r="C321" s="26"/>
      <c r="D321" s="26"/>
      <c r="E321" s="26"/>
    </row>
    <row r="322" spans="1:10" x14ac:dyDescent="0.25">
      <c r="A322" s="309" t="s">
        <v>113</v>
      </c>
      <c r="B322" s="309"/>
      <c r="C322" s="309"/>
      <c r="D322" s="309"/>
      <c r="E322" s="309"/>
      <c r="F322" s="309"/>
      <c r="G322" s="309"/>
      <c r="H322" s="309"/>
    </row>
    <row r="323" spans="1:10" x14ac:dyDescent="0.25">
      <c r="A323" s="309"/>
      <c r="B323" s="309"/>
      <c r="C323" s="309"/>
      <c r="D323" s="309"/>
      <c r="E323" s="309"/>
      <c r="F323" s="309"/>
      <c r="G323" s="309"/>
      <c r="H323" s="309"/>
    </row>
    <row r="324" spans="1:10" ht="15.75" thickBot="1" x14ac:dyDescent="0.3">
      <c r="A324" s="26"/>
      <c r="B324" s="26"/>
      <c r="C324" s="26"/>
      <c r="D324" s="26"/>
      <c r="E324" s="26"/>
    </row>
    <row r="325" spans="1:10" x14ac:dyDescent="0.25">
      <c r="A325" s="305" t="s">
        <v>73</v>
      </c>
      <c r="B325" s="306"/>
      <c r="C325" s="306"/>
      <c r="D325" s="306"/>
      <c r="E325" s="307"/>
      <c r="F325" s="2"/>
      <c r="G325" s="2"/>
      <c r="H325" s="2"/>
      <c r="I325" s="2"/>
      <c r="J325" s="2"/>
    </row>
    <row r="326" spans="1:10" s="8" customFormat="1" ht="25.5" x14ac:dyDescent="0.25">
      <c r="A326" s="21"/>
      <c r="B326" s="11" t="s">
        <v>0</v>
      </c>
      <c r="C326" s="11" t="s">
        <v>27</v>
      </c>
      <c r="D326" s="11" t="s">
        <v>28</v>
      </c>
      <c r="E326" s="22" t="s">
        <v>43</v>
      </c>
    </row>
    <row r="327" spans="1:10" x14ac:dyDescent="0.25">
      <c r="A327" s="13" t="s">
        <v>1</v>
      </c>
      <c r="B327" s="3">
        <v>234443</v>
      </c>
      <c r="C327" s="3">
        <v>213459</v>
      </c>
      <c r="D327" s="3">
        <v>19994</v>
      </c>
      <c r="E327" s="38">
        <v>990</v>
      </c>
      <c r="F327" s="9"/>
      <c r="H327" s="9"/>
    </row>
    <row r="328" spans="1:10" x14ac:dyDescent="0.25">
      <c r="A328" s="13" t="s">
        <v>2</v>
      </c>
      <c r="B328" s="28">
        <v>24168</v>
      </c>
      <c r="C328" s="28">
        <v>1868</v>
      </c>
      <c r="D328" s="28">
        <v>22300</v>
      </c>
      <c r="E328" s="29">
        <v>0</v>
      </c>
      <c r="F328" s="9"/>
      <c r="H328" s="9"/>
    </row>
    <row r="329" spans="1:10" x14ac:dyDescent="0.25">
      <c r="A329" s="13" t="s">
        <v>20</v>
      </c>
      <c r="B329" s="28">
        <v>62293</v>
      </c>
      <c r="C329" s="28">
        <v>23907</v>
      </c>
      <c r="D329" s="28">
        <v>38386</v>
      </c>
      <c r="E329" s="29">
        <v>0</v>
      </c>
      <c r="F329" s="9"/>
      <c r="H329" s="9"/>
    </row>
    <row r="330" spans="1:10" x14ac:dyDescent="0.25">
      <c r="A330" s="13" t="s">
        <v>3</v>
      </c>
      <c r="B330" s="28">
        <v>61140</v>
      </c>
      <c r="C330" s="28">
        <v>27576</v>
      </c>
      <c r="D330" s="28">
        <v>33564</v>
      </c>
      <c r="E330" s="29">
        <v>0</v>
      </c>
      <c r="F330" s="9"/>
      <c r="H330" s="9"/>
    </row>
    <row r="331" spans="1:10" x14ac:dyDescent="0.25">
      <c r="A331" s="13" t="s">
        <v>4</v>
      </c>
      <c r="B331" s="28">
        <v>45999</v>
      </c>
      <c r="C331" s="28">
        <v>907</v>
      </c>
      <c r="D331" s="28">
        <v>45092</v>
      </c>
      <c r="E331" s="29">
        <v>0</v>
      </c>
      <c r="F331" s="9"/>
      <c r="H331" s="9"/>
    </row>
    <row r="332" spans="1:10" x14ac:dyDescent="0.25">
      <c r="A332" s="13" t="s">
        <v>5</v>
      </c>
      <c r="B332" s="28">
        <v>43091</v>
      </c>
      <c r="C332" s="28">
        <v>6333</v>
      </c>
      <c r="D332" s="28">
        <v>36758</v>
      </c>
      <c r="E332" s="29">
        <v>0</v>
      </c>
      <c r="F332" s="9"/>
      <c r="H332" s="9"/>
    </row>
    <row r="333" spans="1:10" x14ac:dyDescent="0.25">
      <c r="A333" s="13" t="s">
        <v>6</v>
      </c>
      <c r="B333" s="28">
        <v>56929</v>
      </c>
      <c r="C333" s="28">
        <v>11177</v>
      </c>
      <c r="D333" s="28">
        <v>45752</v>
      </c>
      <c r="E333" s="29">
        <v>0</v>
      </c>
      <c r="F333" s="9"/>
      <c r="H333" s="9"/>
    </row>
    <row r="334" spans="1:10" x14ac:dyDescent="0.25">
      <c r="A334" s="13" t="s">
        <v>7</v>
      </c>
      <c r="B334" s="28">
        <v>37376</v>
      </c>
      <c r="C334" s="28">
        <v>19143</v>
      </c>
      <c r="D334" s="28">
        <v>18233</v>
      </c>
      <c r="E334" s="29">
        <v>0</v>
      </c>
      <c r="F334" s="9"/>
      <c r="H334" s="9"/>
    </row>
    <row r="335" spans="1:10" x14ac:dyDescent="0.25">
      <c r="A335" s="13" t="s">
        <v>8</v>
      </c>
      <c r="B335" s="28">
        <v>31738</v>
      </c>
      <c r="C335" s="28">
        <v>1785</v>
      </c>
      <c r="D335" s="28">
        <v>29953</v>
      </c>
      <c r="E335" s="29">
        <v>0</v>
      </c>
      <c r="F335" s="9"/>
      <c r="H335" s="9"/>
    </row>
    <row r="336" spans="1:10" x14ac:dyDescent="0.25">
      <c r="A336" s="13" t="s">
        <v>9</v>
      </c>
      <c r="B336" s="28">
        <v>60806</v>
      </c>
      <c r="C336" s="28">
        <v>852</v>
      </c>
      <c r="D336" s="28">
        <v>59954</v>
      </c>
      <c r="E336" s="29">
        <v>0</v>
      </c>
      <c r="F336" s="9"/>
      <c r="H336" s="9"/>
    </row>
    <row r="337" spans="1:8" x14ac:dyDescent="0.25">
      <c r="A337" s="13" t="s">
        <v>10</v>
      </c>
      <c r="B337" s="28">
        <v>50282</v>
      </c>
      <c r="C337" s="28">
        <v>8777</v>
      </c>
      <c r="D337" s="28">
        <v>41505</v>
      </c>
      <c r="E337" s="29">
        <v>0</v>
      </c>
      <c r="F337" s="9"/>
      <c r="H337" s="9"/>
    </row>
    <row r="338" spans="1:8" x14ac:dyDescent="0.25">
      <c r="A338" s="13" t="s">
        <v>11</v>
      </c>
      <c r="B338" s="28">
        <v>245481</v>
      </c>
      <c r="C338" s="28">
        <v>220012</v>
      </c>
      <c r="D338" s="28">
        <v>25352</v>
      </c>
      <c r="E338" s="29">
        <v>117</v>
      </c>
      <c r="F338" s="9"/>
      <c r="H338" s="9"/>
    </row>
    <row r="339" spans="1:8" x14ac:dyDescent="0.25">
      <c r="A339" s="13" t="s">
        <v>12</v>
      </c>
      <c r="B339" s="28">
        <v>36415</v>
      </c>
      <c r="C339" s="28">
        <v>3198</v>
      </c>
      <c r="D339" s="28">
        <v>33217</v>
      </c>
      <c r="E339" s="29">
        <v>0</v>
      </c>
      <c r="F339" s="9"/>
      <c r="H339" s="9"/>
    </row>
    <row r="340" spans="1:8" x14ac:dyDescent="0.25">
      <c r="A340" s="13" t="s">
        <v>21</v>
      </c>
      <c r="B340" s="28">
        <v>32641</v>
      </c>
      <c r="C340" s="28">
        <v>3121</v>
      </c>
      <c r="D340" s="28">
        <v>29520</v>
      </c>
      <c r="E340" s="29">
        <v>0</v>
      </c>
      <c r="F340" s="9"/>
      <c r="H340" s="9"/>
    </row>
    <row r="341" spans="1:8" x14ac:dyDescent="0.25">
      <c r="A341" s="13" t="s">
        <v>13</v>
      </c>
      <c r="B341" s="28">
        <v>55896</v>
      </c>
      <c r="C341" s="28">
        <v>35870</v>
      </c>
      <c r="D341" s="28">
        <v>20026</v>
      </c>
      <c r="E341" s="29">
        <v>0</v>
      </c>
      <c r="F341" s="9"/>
      <c r="H341" s="9"/>
    </row>
    <row r="342" spans="1:8" x14ac:dyDescent="0.25">
      <c r="A342" s="13" t="s">
        <v>14</v>
      </c>
      <c r="B342" s="28">
        <v>107371</v>
      </c>
      <c r="C342" s="28">
        <v>5268</v>
      </c>
      <c r="D342" s="28">
        <v>102103</v>
      </c>
      <c r="E342" s="29">
        <v>0</v>
      </c>
      <c r="F342" s="9"/>
      <c r="H342" s="9"/>
    </row>
    <row r="343" spans="1:8" x14ac:dyDescent="0.25">
      <c r="A343" s="13" t="s">
        <v>15</v>
      </c>
      <c r="B343" s="28">
        <v>70475</v>
      </c>
      <c r="C343" s="28">
        <v>28425</v>
      </c>
      <c r="D343" s="28">
        <v>42050</v>
      </c>
      <c r="E343" s="29">
        <v>0</v>
      </c>
      <c r="F343" s="9"/>
      <c r="H343" s="9"/>
    </row>
    <row r="344" spans="1:8" x14ac:dyDescent="0.25">
      <c r="A344" s="13" t="s">
        <v>16</v>
      </c>
      <c r="B344" s="28">
        <v>96117</v>
      </c>
      <c r="C344" s="28">
        <v>91498</v>
      </c>
      <c r="D344" s="28">
        <v>4619</v>
      </c>
      <c r="E344" s="29">
        <v>0</v>
      </c>
      <c r="F344" s="9"/>
      <c r="H344" s="9"/>
    </row>
    <row r="345" spans="1:8" x14ac:dyDescent="0.25">
      <c r="A345" s="13" t="s">
        <v>17</v>
      </c>
      <c r="B345" s="28">
        <v>21607</v>
      </c>
      <c r="C345" s="28">
        <v>5013</v>
      </c>
      <c r="D345" s="28">
        <v>16584</v>
      </c>
      <c r="E345" s="29">
        <v>10</v>
      </c>
      <c r="F345" s="9"/>
      <c r="H345" s="9"/>
    </row>
    <row r="346" spans="1:8" x14ac:dyDescent="0.25">
      <c r="A346" s="13" t="s">
        <v>18</v>
      </c>
      <c r="B346" s="28">
        <v>3147</v>
      </c>
      <c r="C346" s="28">
        <v>290</v>
      </c>
      <c r="D346" s="28">
        <v>2857</v>
      </c>
      <c r="E346" s="29">
        <v>0</v>
      </c>
      <c r="F346" s="9"/>
      <c r="H346" s="9"/>
    </row>
    <row r="347" spans="1:8" x14ac:dyDescent="0.25">
      <c r="A347" s="13" t="s">
        <v>19</v>
      </c>
      <c r="B347" s="28">
        <v>1922</v>
      </c>
      <c r="C347" s="28">
        <v>100</v>
      </c>
      <c r="D347" s="28">
        <v>1822</v>
      </c>
      <c r="E347" s="29">
        <v>0</v>
      </c>
      <c r="F347" s="9"/>
      <c r="H347" s="9"/>
    </row>
    <row r="348" spans="1:8" ht="15.75" thickBot="1" x14ac:dyDescent="0.3">
      <c r="A348" s="15" t="s">
        <v>51</v>
      </c>
      <c r="B348" s="41">
        <f>SUM(B327:B347)</f>
        <v>1379337</v>
      </c>
      <c r="C348" s="41">
        <f>SUM(C327:C347)</f>
        <v>708579</v>
      </c>
      <c r="D348" s="41">
        <f>SUM(D327:D347)</f>
        <v>669641</v>
      </c>
      <c r="E348" s="42">
        <f>SUM(E327:E347)</f>
        <v>1117</v>
      </c>
    </row>
    <row r="350" spans="1:8" ht="15.75" thickBot="1" x14ac:dyDescent="0.3"/>
    <row r="351" spans="1:8" x14ac:dyDescent="0.25">
      <c r="A351" s="305" t="s">
        <v>74</v>
      </c>
      <c r="B351" s="306"/>
      <c r="C351" s="306"/>
      <c r="D351" s="306"/>
      <c r="E351" s="306"/>
      <c r="F351" s="306"/>
      <c r="G351" s="306"/>
      <c r="H351" s="307"/>
    </row>
    <row r="352" spans="1:8" x14ac:dyDescent="0.25">
      <c r="A352" s="21"/>
      <c r="B352" s="11" t="s">
        <v>29</v>
      </c>
      <c r="C352" s="11" t="s">
        <v>30</v>
      </c>
      <c r="D352" s="11" t="s">
        <v>31</v>
      </c>
      <c r="E352" s="11" t="s">
        <v>32</v>
      </c>
      <c r="F352" s="11" t="s">
        <v>33</v>
      </c>
      <c r="G352" s="11" t="s">
        <v>34</v>
      </c>
      <c r="H352" s="22" t="s">
        <v>35</v>
      </c>
    </row>
    <row r="353" spans="1:9" x14ac:dyDescent="0.25">
      <c r="A353" s="13" t="s">
        <v>1</v>
      </c>
      <c r="B353" s="28">
        <v>0</v>
      </c>
      <c r="C353" s="28">
        <v>0</v>
      </c>
      <c r="D353" s="28">
        <v>180</v>
      </c>
      <c r="E353" s="28">
        <v>0</v>
      </c>
      <c r="F353" s="28">
        <v>72</v>
      </c>
      <c r="G353" s="28">
        <v>8572</v>
      </c>
      <c r="H353" s="29">
        <v>9692</v>
      </c>
      <c r="I353" s="9"/>
    </row>
    <row r="354" spans="1:9" x14ac:dyDescent="0.25">
      <c r="A354" s="13" t="s">
        <v>2</v>
      </c>
      <c r="B354" s="28">
        <v>9</v>
      </c>
      <c r="C354" s="28">
        <v>0</v>
      </c>
      <c r="D354" s="28">
        <v>22</v>
      </c>
      <c r="E354" s="28">
        <v>834</v>
      </c>
      <c r="F354" s="28">
        <v>3007</v>
      </c>
      <c r="G354" s="28">
        <v>9775</v>
      </c>
      <c r="H354" s="29">
        <v>7724</v>
      </c>
      <c r="I354" s="9"/>
    </row>
    <row r="355" spans="1:9" x14ac:dyDescent="0.25">
      <c r="A355" s="13" t="s">
        <v>20</v>
      </c>
      <c r="B355" s="28">
        <v>0</v>
      </c>
      <c r="C355" s="28">
        <v>0</v>
      </c>
      <c r="D355" s="28">
        <v>18</v>
      </c>
      <c r="E355" s="28">
        <v>0</v>
      </c>
      <c r="F355" s="28">
        <v>1685</v>
      </c>
      <c r="G355" s="28">
        <v>22108</v>
      </c>
      <c r="H355" s="29">
        <v>13525</v>
      </c>
      <c r="I355" s="9"/>
    </row>
    <row r="356" spans="1:9" x14ac:dyDescent="0.25">
      <c r="A356" s="13" t="s">
        <v>3</v>
      </c>
      <c r="B356" s="28">
        <v>30</v>
      </c>
      <c r="C356" s="28">
        <v>0</v>
      </c>
      <c r="D356" s="28">
        <v>1000</v>
      </c>
      <c r="E356" s="28">
        <v>320</v>
      </c>
      <c r="F356" s="28">
        <v>6179</v>
      </c>
      <c r="G356" s="28">
        <v>15450</v>
      </c>
      <c r="H356" s="29">
        <v>10575</v>
      </c>
      <c r="I356" s="9"/>
    </row>
    <row r="357" spans="1:9" x14ac:dyDescent="0.25">
      <c r="A357" s="13" t="s">
        <v>4</v>
      </c>
      <c r="B357" s="28">
        <v>0</v>
      </c>
      <c r="C357" s="28">
        <v>0</v>
      </c>
      <c r="D357" s="28">
        <v>0</v>
      </c>
      <c r="E357" s="28">
        <v>14</v>
      </c>
      <c r="F357" s="28">
        <v>257</v>
      </c>
      <c r="G357" s="28">
        <v>37184</v>
      </c>
      <c r="H357" s="29">
        <v>7507</v>
      </c>
      <c r="I357" s="9"/>
    </row>
    <row r="358" spans="1:9" x14ac:dyDescent="0.25">
      <c r="A358" s="13" t="s">
        <v>5</v>
      </c>
      <c r="B358" s="28">
        <v>0</v>
      </c>
      <c r="C358" s="28">
        <v>0</v>
      </c>
      <c r="D358" s="28">
        <v>0</v>
      </c>
      <c r="E358" s="28">
        <v>0</v>
      </c>
      <c r="F358" s="28">
        <v>2205</v>
      </c>
      <c r="G358" s="28">
        <v>23420</v>
      </c>
      <c r="H358" s="29">
        <v>10903</v>
      </c>
      <c r="I358" s="9"/>
    </row>
    <row r="359" spans="1:9" x14ac:dyDescent="0.25">
      <c r="A359" s="13" t="s">
        <v>6</v>
      </c>
      <c r="B359" s="28">
        <v>23602</v>
      </c>
      <c r="C359" s="28">
        <v>0</v>
      </c>
      <c r="D359" s="28">
        <v>119</v>
      </c>
      <c r="E359" s="28">
        <v>6853</v>
      </c>
      <c r="F359" s="28">
        <v>3747</v>
      </c>
      <c r="G359" s="28">
        <v>2837</v>
      </c>
      <c r="H359" s="29">
        <v>8120</v>
      </c>
      <c r="I359" s="9"/>
    </row>
    <row r="360" spans="1:9" x14ac:dyDescent="0.25">
      <c r="A360" s="13" t="s">
        <v>7</v>
      </c>
      <c r="B360" s="28">
        <v>1892</v>
      </c>
      <c r="C360" s="28">
        <v>456</v>
      </c>
      <c r="D360" s="28">
        <v>105</v>
      </c>
      <c r="E360" s="28">
        <v>0</v>
      </c>
      <c r="F360" s="28">
        <v>864</v>
      </c>
      <c r="G360" s="28">
        <v>7519</v>
      </c>
      <c r="H360" s="29">
        <v>9086</v>
      </c>
      <c r="I360" s="9"/>
    </row>
    <row r="361" spans="1:9" x14ac:dyDescent="0.25">
      <c r="A361" s="13" t="s">
        <v>8</v>
      </c>
      <c r="B361" s="28">
        <v>1230</v>
      </c>
      <c r="C361" s="28">
        <v>0</v>
      </c>
      <c r="D361" s="28">
        <v>0</v>
      </c>
      <c r="E361" s="28">
        <v>41</v>
      </c>
      <c r="F361" s="28">
        <v>4008</v>
      </c>
      <c r="G361" s="28">
        <v>15889</v>
      </c>
      <c r="H361" s="29">
        <v>8785</v>
      </c>
      <c r="I361" s="9"/>
    </row>
    <row r="362" spans="1:9" x14ac:dyDescent="0.25">
      <c r="A362" s="13" t="s">
        <v>9</v>
      </c>
      <c r="B362" s="28">
        <v>22</v>
      </c>
      <c r="C362" s="28">
        <v>161</v>
      </c>
      <c r="D362" s="28">
        <v>250</v>
      </c>
      <c r="E362" s="28">
        <v>215</v>
      </c>
      <c r="F362" s="28">
        <v>2080</v>
      </c>
      <c r="G362" s="28">
        <v>47567</v>
      </c>
      <c r="H362" s="29">
        <v>7738</v>
      </c>
      <c r="I362" s="9"/>
    </row>
    <row r="363" spans="1:9" x14ac:dyDescent="0.25">
      <c r="A363" s="13" t="s">
        <v>10</v>
      </c>
      <c r="B363" s="28">
        <v>0</v>
      </c>
      <c r="C363" s="28">
        <v>0</v>
      </c>
      <c r="D363" s="28">
        <v>0</v>
      </c>
      <c r="E363" s="28">
        <v>200</v>
      </c>
      <c r="F363" s="28">
        <v>0</v>
      </c>
      <c r="G363" s="28">
        <v>750</v>
      </c>
      <c r="H363" s="29">
        <v>29721</v>
      </c>
      <c r="I363" s="9"/>
    </row>
    <row r="364" spans="1:9" x14ac:dyDescent="0.25">
      <c r="A364" s="13" t="s">
        <v>11</v>
      </c>
      <c r="B364" s="28">
        <v>0</v>
      </c>
      <c r="C364" s="28">
        <v>0</v>
      </c>
      <c r="D364" s="28">
        <v>0</v>
      </c>
      <c r="E364" s="28">
        <v>157</v>
      </c>
      <c r="F364" s="28">
        <v>1856</v>
      </c>
      <c r="G364" s="28">
        <v>4045</v>
      </c>
      <c r="H364" s="29">
        <v>19086</v>
      </c>
      <c r="I364" s="9"/>
    </row>
    <row r="365" spans="1:9" x14ac:dyDescent="0.25">
      <c r="A365" s="13" t="s">
        <v>12</v>
      </c>
      <c r="B365" s="28">
        <v>0</v>
      </c>
      <c r="C365" s="28">
        <v>2898</v>
      </c>
      <c r="D365" s="28">
        <v>0</v>
      </c>
      <c r="E365" s="28">
        <v>1857</v>
      </c>
      <c r="F365" s="28">
        <v>4606</v>
      </c>
      <c r="G365" s="28">
        <v>12622</v>
      </c>
      <c r="H365" s="29">
        <v>2853</v>
      </c>
      <c r="I365" s="9"/>
    </row>
    <row r="366" spans="1:9" x14ac:dyDescent="0.25">
      <c r="A366" s="13" t="s">
        <v>21</v>
      </c>
      <c r="B366" s="28">
        <v>0</v>
      </c>
      <c r="C366" s="28">
        <v>279</v>
      </c>
      <c r="D366" s="28">
        <v>455</v>
      </c>
      <c r="E366" s="28">
        <v>2148</v>
      </c>
      <c r="F366" s="28">
        <v>6837</v>
      </c>
      <c r="G366" s="28">
        <v>7551</v>
      </c>
      <c r="H366" s="29">
        <v>12244</v>
      </c>
      <c r="I366" s="9"/>
    </row>
    <row r="367" spans="1:9" x14ac:dyDescent="0.25">
      <c r="A367" s="13" t="s">
        <v>13</v>
      </c>
      <c r="B367" s="28">
        <v>100</v>
      </c>
      <c r="C367" s="28">
        <v>125</v>
      </c>
      <c r="D367" s="28">
        <v>4544</v>
      </c>
      <c r="E367" s="28">
        <v>470</v>
      </c>
      <c r="F367" s="28">
        <v>2785</v>
      </c>
      <c r="G367" s="28">
        <v>1130</v>
      </c>
      <c r="H367" s="29">
        <v>10211</v>
      </c>
      <c r="I367" s="9"/>
    </row>
    <row r="368" spans="1:9" x14ac:dyDescent="0.25">
      <c r="A368" s="13" t="s">
        <v>14</v>
      </c>
      <c r="B368" s="28">
        <v>80</v>
      </c>
      <c r="C368" s="28">
        <v>0</v>
      </c>
      <c r="D368" s="28">
        <v>0</v>
      </c>
      <c r="E368" s="28">
        <v>0</v>
      </c>
      <c r="F368" s="28">
        <v>720</v>
      </c>
      <c r="G368" s="28">
        <v>21953</v>
      </c>
      <c r="H368" s="29">
        <v>78350</v>
      </c>
      <c r="I368" s="9"/>
    </row>
    <row r="369" spans="1:10" x14ac:dyDescent="0.25">
      <c r="A369" s="13" t="s">
        <v>15</v>
      </c>
      <c r="B369" s="28">
        <v>35</v>
      </c>
      <c r="C369" s="28">
        <v>0</v>
      </c>
      <c r="D369" s="28">
        <v>172</v>
      </c>
      <c r="E369" s="28">
        <v>0</v>
      </c>
      <c r="F369" s="28">
        <v>33015</v>
      </c>
      <c r="G369" s="28">
        <v>4725</v>
      </c>
      <c r="H369" s="29">
        <v>1995</v>
      </c>
      <c r="I369" s="9"/>
    </row>
    <row r="370" spans="1:10" x14ac:dyDescent="0.25">
      <c r="A370" s="13" t="s">
        <v>16</v>
      </c>
      <c r="B370" s="28">
        <v>0</v>
      </c>
      <c r="C370" s="28">
        <v>0</v>
      </c>
      <c r="D370" s="28">
        <v>0</v>
      </c>
      <c r="E370" s="28">
        <v>0</v>
      </c>
      <c r="F370" s="28">
        <v>2</v>
      </c>
      <c r="G370" s="28">
        <v>2926</v>
      </c>
      <c r="H370" s="29">
        <v>1691</v>
      </c>
      <c r="I370" s="9"/>
    </row>
    <row r="371" spans="1:10" x14ac:dyDescent="0.25">
      <c r="A371" s="13" t="s">
        <v>17</v>
      </c>
      <c r="B371" s="28">
        <v>0</v>
      </c>
      <c r="C371" s="28">
        <v>0</v>
      </c>
      <c r="D371" s="28">
        <v>0</v>
      </c>
      <c r="E371" s="28">
        <v>0</v>
      </c>
      <c r="F371" s="28">
        <v>325</v>
      </c>
      <c r="G371" s="28">
        <v>695</v>
      </c>
      <c r="H371" s="29">
        <v>15177</v>
      </c>
      <c r="I371" s="9"/>
    </row>
    <row r="372" spans="1:10" x14ac:dyDescent="0.25">
      <c r="A372" s="13" t="s">
        <v>18</v>
      </c>
      <c r="B372" s="28">
        <v>0</v>
      </c>
      <c r="C372" s="28">
        <v>0</v>
      </c>
      <c r="D372" s="28">
        <v>0</v>
      </c>
      <c r="E372" s="28">
        <v>0</v>
      </c>
      <c r="F372" s="28">
        <v>500</v>
      </c>
      <c r="G372" s="28">
        <v>1980</v>
      </c>
      <c r="H372" s="29">
        <v>282</v>
      </c>
      <c r="I372" s="9"/>
    </row>
    <row r="373" spans="1:10" x14ac:dyDescent="0.25">
      <c r="A373" s="13" t="s">
        <v>19</v>
      </c>
      <c r="B373" s="28">
        <v>0</v>
      </c>
      <c r="C373" s="28">
        <v>0</v>
      </c>
      <c r="D373" s="28">
        <v>0</v>
      </c>
      <c r="E373" s="28">
        <v>0</v>
      </c>
      <c r="F373" s="28">
        <v>0</v>
      </c>
      <c r="G373" s="28">
        <v>1400</v>
      </c>
      <c r="H373" s="29">
        <v>422</v>
      </c>
      <c r="I373" s="9"/>
    </row>
    <row r="374" spans="1:10" ht="15.75" thickBot="1" x14ac:dyDescent="0.3">
      <c r="A374" s="15" t="s">
        <v>51</v>
      </c>
      <c r="B374" s="41">
        <f t="shared" ref="B374:H374" si="109">SUM(B353:B373)</f>
        <v>27000</v>
      </c>
      <c r="C374" s="41">
        <f t="shared" si="109"/>
        <v>3919</v>
      </c>
      <c r="D374" s="41">
        <f t="shared" si="109"/>
        <v>6865</v>
      </c>
      <c r="E374" s="41">
        <f t="shared" si="109"/>
        <v>13109</v>
      </c>
      <c r="F374" s="41">
        <f t="shared" si="109"/>
        <v>74750</v>
      </c>
      <c r="G374" s="41">
        <f t="shared" si="109"/>
        <v>250098</v>
      </c>
      <c r="H374" s="42">
        <f t="shared" si="109"/>
        <v>265687</v>
      </c>
    </row>
    <row r="376" spans="1:10" ht="15.75" thickBot="1" x14ac:dyDescent="0.3"/>
    <row r="377" spans="1:10" x14ac:dyDescent="0.25">
      <c r="A377" s="305" t="s">
        <v>75</v>
      </c>
      <c r="B377" s="306"/>
      <c r="C377" s="306"/>
      <c r="D377" s="306"/>
      <c r="E377" s="306"/>
      <c r="F377" s="306"/>
      <c r="G377" s="306"/>
      <c r="H377" s="306"/>
      <c r="I377" s="307"/>
    </row>
    <row r="378" spans="1:10" ht="25.5" x14ac:dyDescent="0.25">
      <c r="A378" s="21"/>
      <c r="B378" s="11" t="s">
        <v>36</v>
      </c>
      <c r="C378" s="11" t="s">
        <v>37</v>
      </c>
      <c r="D378" s="11" t="s">
        <v>38</v>
      </c>
      <c r="E378" s="11" t="s">
        <v>39</v>
      </c>
      <c r="F378" s="11" t="s">
        <v>40</v>
      </c>
      <c r="G378" s="11" t="s">
        <v>41</v>
      </c>
      <c r="H378" s="11" t="s">
        <v>42</v>
      </c>
      <c r="I378" s="22" t="s">
        <v>44</v>
      </c>
    </row>
    <row r="379" spans="1:10" x14ac:dyDescent="0.25">
      <c r="A379" s="13" t="s">
        <v>1</v>
      </c>
      <c r="B379" s="28">
        <v>0</v>
      </c>
      <c r="C379" s="28">
        <v>0</v>
      </c>
      <c r="D379" s="28">
        <v>0</v>
      </c>
      <c r="E379" s="28">
        <v>0</v>
      </c>
      <c r="F379" s="28">
        <v>420</v>
      </c>
      <c r="G379" s="28">
        <v>2769</v>
      </c>
      <c r="H379" s="28">
        <v>212610</v>
      </c>
      <c r="I379" s="29">
        <v>128</v>
      </c>
      <c r="J379" s="9"/>
    </row>
    <row r="380" spans="1:10" x14ac:dyDescent="0.25">
      <c r="A380" s="13" t="s">
        <v>2</v>
      </c>
      <c r="B380" s="28">
        <v>0</v>
      </c>
      <c r="C380" s="28">
        <v>0</v>
      </c>
      <c r="D380" s="28">
        <v>720</v>
      </c>
      <c r="E380" s="28">
        <v>183</v>
      </c>
      <c r="F380" s="28">
        <v>303</v>
      </c>
      <c r="G380" s="28">
        <v>653</v>
      </c>
      <c r="H380" s="28">
        <v>400</v>
      </c>
      <c r="I380" s="29">
        <v>538</v>
      </c>
      <c r="J380" s="9"/>
    </row>
    <row r="381" spans="1:10" x14ac:dyDescent="0.25">
      <c r="A381" s="13" t="s">
        <v>20</v>
      </c>
      <c r="B381" s="28">
        <v>0</v>
      </c>
      <c r="C381" s="28">
        <v>0</v>
      </c>
      <c r="D381" s="28">
        <v>12</v>
      </c>
      <c r="E381" s="28">
        <v>275</v>
      </c>
      <c r="F381" s="28">
        <v>16834</v>
      </c>
      <c r="G381" s="28">
        <v>6786</v>
      </c>
      <c r="H381" s="28">
        <v>1050</v>
      </c>
      <c r="I381" s="29">
        <v>0</v>
      </c>
      <c r="J381" s="9"/>
    </row>
    <row r="382" spans="1:10" x14ac:dyDescent="0.25">
      <c r="A382" s="13" t="s">
        <v>3</v>
      </c>
      <c r="B382" s="28">
        <v>700</v>
      </c>
      <c r="C382" s="28">
        <v>0</v>
      </c>
      <c r="D382" s="28">
        <v>42</v>
      </c>
      <c r="E382" s="28">
        <v>53</v>
      </c>
      <c r="F382" s="28">
        <v>17471</v>
      </c>
      <c r="G382" s="28">
        <v>9280</v>
      </c>
      <c r="H382" s="28">
        <v>40</v>
      </c>
      <c r="I382" s="29">
        <v>0</v>
      </c>
      <c r="J382" s="9"/>
    </row>
    <row r="383" spans="1:10" x14ac:dyDescent="0.25">
      <c r="A383" s="13" t="s">
        <v>4</v>
      </c>
      <c r="B383" s="28">
        <v>0</v>
      </c>
      <c r="C383" s="28">
        <v>0</v>
      </c>
      <c r="D383" s="28">
        <v>0</v>
      </c>
      <c r="E383" s="28">
        <v>36</v>
      </c>
      <c r="F383" s="28">
        <v>115</v>
      </c>
      <c r="G383" s="28">
        <v>756</v>
      </c>
      <c r="H383" s="28">
        <v>0</v>
      </c>
      <c r="I383" s="29">
        <v>130</v>
      </c>
      <c r="J383" s="9"/>
    </row>
    <row r="384" spans="1:10" x14ac:dyDescent="0.25">
      <c r="A384" s="13" t="s">
        <v>5</v>
      </c>
      <c r="B384" s="28">
        <v>0</v>
      </c>
      <c r="C384" s="28">
        <v>0</v>
      </c>
      <c r="D384" s="28">
        <v>63</v>
      </c>
      <c r="E384" s="28">
        <v>0</v>
      </c>
      <c r="F384" s="28">
        <v>695</v>
      </c>
      <c r="G384" s="28">
        <v>5575</v>
      </c>
      <c r="H384" s="28">
        <v>80</v>
      </c>
      <c r="I384" s="29">
        <v>150</v>
      </c>
      <c r="J384" s="9"/>
    </row>
    <row r="385" spans="1:10" x14ac:dyDescent="0.25">
      <c r="A385" s="13" t="s">
        <v>6</v>
      </c>
      <c r="B385" s="28">
        <v>0</v>
      </c>
      <c r="C385" s="28">
        <v>0</v>
      </c>
      <c r="D385" s="28">
        <v>500</v>
      </c>
      <c r="E385" s="28">
        <v>115</v>
      </c>
      <c r="F385" s="28">
        <v>183</v>
      </c>
      <c r="G385" s="28">
        <v>7318</v>
      </c>
      <c r="H385" s="28">
        <v>2042</v>
      </c>
      <c r="I385" s="29">
        <v>1493</v>
      </c>
      <c r="J385" s="9"/>
    </row>
    <row r="386" spans="1:10" x14ac:dyDescent="0.25">
      <c r="A386" s="13" t="s">
        <v>7</v>
      </c>
      <c r="B386" s="28">
        <v>0</v>
      </c>
      <c r="C386" s="28">
        <v>325</v>
      </c>
      <c r="D386" s="28">
        <v>330</v>
      </c>
      <c r="E386" s="28">
        <v>4388</v>
      </c>
      <c r="F386" s="28">
        <v>11775</v>
      </c>
      <c r="G386" s="28">
        <v>536</v>
      </c>
      <c r="H386" s="28">
        <v>50</v>
      </c>
      <c r="I386" s="29">
        <v>50</v>
      </c>
      <c r="J386" s="9"/>
    </row>
    <row r="387" spans="1:10" x14ac:dyDescent="0.25">
      <c r="A387" s="13" t="s">
        <v>8</v>
      </c>
      <c r="B387" s="28">
        <v>0</v>
      </c>
      <c r="C387" s="28">
        <v>0</v>
      </c>
      <c r="D387" s="28">
        <v>245</v>
      </c>
      <c r="E387" s="28">
        <v>128</v>
      </c>
      <c r="F387" s="28">
        <v>527</v>
      </c>
      <c r="G387" s="28">
        <v>885</v>
      </c>
      <c r="H387" s="28">
        <v>0</v>
      </c>
      <c r="I387" s="29">
        <v>0</v>
      </c>
      <c r="J387" s="9"/>
    </row>
    <row r="388" spans="1:10" x14ac:dyDescent="0.25">
      <c r="A388" s="13" t="s">
        <v>9</v>
      </c>
      <c r="B388" s="28">
        <v>0</v>
      </c>
      <c r="C388" s="28">
        <v>0</v>
      </c>
      <c r="D388" s="28">
        <v>6</v>
      </c>
      <c r="E388" s="28">
        <v>355</v>
      </c>
      <c r="F388" s="28">
        <v>145</v>
      </c>
      <c r="G388" s="28">
        <v>346</v>
      </c>
      <c r="H388" s="28">
        <v>340</v>
      </c>
      <c r="I388" s="29">
        <v>1581</v>
      </c>
      <c r="J388" s="9"/>
    </row>
    <row r="389" spans="1:10" x14ac:dyDescent="0.25">
      <c r="A389" s="13" t="s">
        <v>10</v>
      </c>
      <c r="B389" s="28">
        <v>0</v>
      </c>
      <c r="C389" s="28">
        <v>0</v>
      </c>
      <c r="D389" s="28">
        <v>0</v>
      </c>
      <c r="E389" s="28">
        <v>0</v>
      </c>
      <c r="F389" s="28">
        <v>110</v>
      </c>
      <c r="G389" s="28">
        <v>8652</v>
      </c>
      <c r="H389" s="28">
        <v>10833</v>
      </c>
      <c r="I389" s="29">
        <v>16</v>
      </c>
      <c r="J389" s="9"/>
    </row>
    <row r="390" spans="1:10" x14ac:dyDescent="0.25">
      <c r="A390" s="13" t="s">
        <v>11</v>
      </c>
      <c r="B390" s="28">
        <v>0</v>
      </c>
      <c r="C390" s="28">
        <v>0</v>
      </c>
      <c r="D390" s="28">
        <v>0</v>
      </c>
      <c r="E390" s="28">
        <v>0</v>
      </c>
      <c r="F390" s="28">
        <v>180</v>
      </c>
      <c r="G390" s="28">
        <v>219832</v>
      </c>
      <c r="H390" s="28">
        <v>325</v>
      </c>
      <c r="I390" s="29">
        <v>0</v>
      </c>
      <c r="J390" s="9"/>
    </row>
    <row r="391" spans="1:10" x14ac:dyDescent="0.25">
      <c r="A391" s="13" t="s">
        <v>12</v>
      </c>
      <c r="B391" s="28">
        <v>0</v>
      </c>
      <c r="C391" s="28">
        <v>0</v>
      </c>
      <c r="D391" s="28">
        <v>51</v>
      </c>
      <c r="E391" s="28">
        <v>0</v>
      </c>
      <c r="F391" s="28">
        <v>2163</v>
      </c>
      <c r="G391" s="28">
        <v>984</v>
      </c>
      <c r="H391" s="28">
        <v>180</v>
      </c>
      <c r="I391" s="29">
        <v>8201</v>
      </c>
      <c r="J391" s="9"/>
    </row>
    <row r="392" spans="1:10" x14ac:dyDescent="0.25">
      <c r="A392" s="13" t="s">
        <v>21</v>
      </c>
      <c r="B392" s="28">
        <v>0</v>
      </c>
      <c r="C392" s="28">
        <v>0</v>
      </c>
      <c r="D392" s="28">
        <v>32</v>
      </c>
      <c r="E392" s="28">
        <v>2460</v>
      </c>
      <c r="F392" s="28">
        <v>369</v>
      </c>
      <c r="G392" s="28">
        <v>260</v>
      </c>
      <c r="H392" s="28">
        <v>6</v>
      </c>
      <c r="I392" s="29">
        <v>0</v>
      </c>
      <c r="J392" s="9"/>
    </row>
    <row r="393" spans="1:10" x14ac:dyDescent="0.25">
      <c r="A393" s="13" t="s">
        <v>13</v>
      </c>
      <c r="B393" s="28">
        <v>0</v>
      </c>
      <c r="C393" s="28">
        <v>0</v>
      </c>
      <c r="D393" s="28">
        <v>0</v>
      </c>
      <c r="E393" s="28">
        <v>0</v>
      </c>
      <c r="F393" s="28">
        <v>11675</v>
      </c>
      <c r="G393" s="28">
        <v>24195</v>
      </c>
      <c r="H393" s="28">
        <v>661</v>
      </c>
      <c r="I393" s="29">
        <v>0</v>
      </c>
      <c r="J393" s="9"/>
    </row>
    <row r="394" spans="1:10" x14ac:dyDescent="0.25">
      <c r="A394" s="13" t="s">
        <v>14</v>
      </c>
      <c r="B394" s="28">
        <v>0</v>
      </c>
      <c r="C394" s="28">
        <v>0</v>
      </c>
      <c r="D394" s="28">
        <v>0</v>
      </c>
      <c r="E394" s="28">
        <v>0</v>
      </c>
      <c r="F394" s="28">
        <v>0</v>
      </c>
      <c r="G394" s="28">
        <v>5268</v>
      </c>
      <c r="H394" s="28">
        <v>1000</v>
      </c>
      <c r="I394" s="29">
        <v>0</v>
      </c>
      <c r="J394" s="9"/>
    </row>
    <row r="395" spans="1:10" x14ac:dyDescent="0.25">
      <c r="A395" s="13" t="s">
        <v>15</v>
      </c>
      <c r="B395" s="28">
        <v>0</v>
      </c>
      <c r="C395" s="28">
        <v>0</v>
      </c>
      <c r="D395" s="28">
        <v>0</v>
      </c>
      <c r="E395" s="28">
        <v>0</v>
      </c>
      <c r="F395" s="28">
        <v>260</v>
      </c>
      <c r="G395" s="28">
        <v>28165</v>
      </c>
      <c r="H395" s="28">
        <v>0</v>
      </c>
      <c r="I395" s="29">
        <v>2108</v>
      </c>
      <c r="J395" s="9"/>
    </row>
    <row r="396" spans="1:10" x14ac:dyDescent="0.25">
      <c r="A396" s="13" t="s">
        <v>16</v>
      </c>
      <c r="B396" s="28">
        <v>0</v>
      </c>
      <c r="C396" s="28">
        <v>0</v>
      </c>
      <c r="D396" s="28">
        <v>0</v>
      </c>
      <c r="E396" s="28">
        <v>90</v>
      </c>
      <c r="F396" s="28">
        <v>90</v>
      </c>
      <c r="G396" s="28">
        <v>91318</v>
      </c>
      <c r="H396" s="28">
        <v>0</v>
      </c>
      <c r="I396" s="29">
        <v>0</v>
      </c>
      <c r="J396" s="9"/>
    </row>
    <row r="397" spans="1:10" x14ac:dyDescent="0.25">
      <c r="A397" s="13" t="s">
        <v>17</v>
      </c>
      <c r="B397" s="28">
        <v>0</v>
      </c>
      <c r="C397" s="28">
        <v>0</v>
      </c>
      <c r="D397" s="28">
        <v>0</v>
      </c>
      <c r="E397" s="28">
        <v>0</v>
      </c>
      <c r="F397" s="28">
        <v>480</v>
      </c>
      <c r="G397" s="28">
        <v>4533</v>
      </c>
      <c r="H397" s="28">
        <v>75</v>
      </c>
      <c r="I397" s="29">
        <v>322</v>
      </c>
      <c r="J397" s="9"/>
    </row>
    <row r="398" spans="1:10" x14ac:dyDescent="0.25">
      <c r="A398" s="13" t="s">
        <v>18</v>
      </c>
      <c r="B398" s="28">
        <v>0</v>
      </c>
      <c r="C398" s="28">
        <v>0</v>
      </c>
      <c r="D398" s="28">
        <v>0</v>
      </c>
      <c r="E398" s="28">
        <v>0</v>
      </c>
      <c r="F398" s="28">
        <v>0</v>
      </c>
      <c r="G398" s="28">
        <v>290</v>
      </c>
      <c r="H398" s="28">
        <v>0</v>
      </c>
      <c r="I398" s="29">
        <v>95</v>
      </c>
      <c r="J398" s="9"/>
    </row>
    <row r="399" spans="1:10" x14ac:dyDescent="0.25">
      <c r="A399" s="13" t="s">
        <v>19</v>
      </c>
      <c r="B399" s="28">
        <v>0</v>
      </c>
      <c r="C399" s="28">
        <v>0</v>
      </c>
      <c r="D399" s="28">
        <v>0</v>
      </c>
      <c r="E399" s="28">
        <v>0</v>
      </c>
      <c r="F399" s="28">
        <v>0</v>
      </c>
      <c r="G399" s="28">
        <v>100</v>
      </c>
      <c r="H399" s="28">
        <v>0</v>
      </c>
      <c r="I399" s="29">
        <v>0</v>
      </c>
      <c r="J399" s="9"/>
    </row>
    <row r="400" spans="1:10" ht="15.75" thickBot="1" x14ac:dyDescent="0.3">
      <c r="A400" s="15" t="s">
        <v>51</v>
      </c>
      <c r="B400" s="41">
        <f>SUM(B379:B399)</f>
        <v>700</v>
      </c>
      <c r="C400" s="41">
        <f t="shared" ref="C400:H400" si="110">SUM(C379:C399)</f>
        <v>325</v>
      </c>
      <c r="D400" s="41">
        <f t="shared" si="110"/>
        <v>2001</v>
      </c>
      <c r="E400" s="41">
        <f t="shared" si="110"/>
        <v>8083</v>
      </c>
      <c r="F400" s="41">
        <f t="shared" si="110"/>
        <v>63795</v>
      </c>
      <c r="G400" s="41">
        <f t="shared" si="110"/>
        <v>418501</v>
      </c>
      <c r="H400" s="41">
        <f t="shared" si="110"/>
        <v>229692</v>
      </c>
      <c r="I400" s="42">
        <f>SUM(I379:I399)</f>
        <v>14812</v>
      </c>
    </row>
    <row r="401" spans="1:13" x14ac:dyDescent="0.25">
      <c r="A401" s="4"/>
    </row>
    <row r="402" spans="1:13" ht="15.75" thickBot="1" x14ac:dyDescent="0.3">
      <c r="A402" s="26"/>
      <c r="B402" s="26"/>
      <c r="C402" s="26"/>
      <c r="D402" s="26"/>
      <c r="E402" s="26"/>
    </row>
    <row r="403" spans="1:13" ht="36" customHeight="1" x14ac:dyDescent="0.25">
      <c r="A403" s="305" t="s">
        <v>56</v>
      </c>
      <c r="B403" s="306"/>
      <c r="C403" s="306"/>
      <c r="D403" s="306"/>
      <c r="E403" s="306"/>
      <c r="F403" s="307"/>
      <c r="K403" s="308" t="s">
        <v>120</v>
      </c>
      <c r="L403" s="308"/>
      <c r="M403" s="308"/>
    </row>
    <row r="404" spans="1:13" ht="25.5" x14ac:dyDescent="0.25">
      <c r="A404" s="59"/>
      <c r="B404" s="17" t="s">
        <v>22</v>
      </c>
      <c r="C404" s="10" t="s">
        <v>23</v>
      </c>
      <c r="D404" s="10" t="s">
        <v>24</v>
      </c>
      <c r="E404" s="10" t="s">
        <v>25</v>
      </c>
      <c r="F404" s="10" t="s">
        <v>26</v>
      </c>
      <c r="H404" s="50"/>
      <c r="K404" t="s">
        <v>81</v>
      </c>
      <c r="L404" t="s">
        <v>82</v>
      </c>
      <c r="M404" t="s">
        <v>83</v>
      </c>
    </row>
    <row r="405" spans="1:13" x14ac:dyDescent="0.25">
      <c r="A405" s="49" t="s">
        <v>1</v>
      </c>
      <c r="B405" s="60">
        <v>589.0527638190955</v>
      </c>
      <c r="C405" s="60">
        <v>24.932825901583787</v>
      </c>
      <c r="D405" s="60">
        <v>4.2326982289214637E-2</v>
      </c>
      <c r="E405" s="60">
        <v>0.10092736637284132</v>
      </c>
      <c r="F405" s="61">
        <v>1.7133841409805727E-4</v>
      </c>
      <c r="H405" s="50"/>
      <c r="K405" t="s">
        <v>1</v>
      </c>
      <c r="L405">
        <v>1</v>
      </c>
      <c r="M405">
        <v>30</v>
      </c>
    </row>
    <row r="406" spans="1:13" x14ac:dyDescent="0.25">
      <c r="A406" s="49" t="s">
        <v>2</v>
      </c>
      <c r="B406" s="60">
        <v>52.425162689804772</v>
      </c>
      <c r="C406" s="60">
        <v>8.0538404283655822</v>
      </c>
      <c r="D406" s="60">
        <v>0.15362547324878076</v>
      </c>
      <c r="E406" s="60">
        <v>0.10154036866058619</v>
      </c>
      <c r="F406" s="61">
        <v>1.936863205583012E-3</v>
      </c>
      <c r="H406" s="50"/>
      <c r="I406" s="50"/>
      <c r="K406" t="s">
        <v>2</v>
      </c>
      <c r="L406">
        <v>2</v>
      </c>
      <c r="M406">
        <v>276</v>
      </c>
    </row>
    <row r="407" spans="1:13" x14ac:dyDescent="0.25">
      <c r="A407" s="49" t="s">
        <v>20</v>
      </c>
      <c r="B407" s="60">
        <v>99.668800000000005</v>
      </c>
      <c r="C407" s="60">
        <v>9.5660139740918417</v>
      </c>
      <c r="D407" s="60">
        <v>9.5978018939646526E-2</v>
      </c>
      <c r="E407" s="60">
        <v>7.5122054855608758E-2</v>
      </c>
      <c r="F407" s="61">
        <v>7.5371685879240804E-4</v>
      </c>
      <c r="H407" s="9"/>
      <c r="I407" s="50"/>
      <c r="K407" t="s">
        <v>20</v>
      </c>
      <c r="L407">
        <v>3</v>
      </c>
      <c r="M407">
        <v>80</v>
      </c>
    </row>
    <row r="408" spans="1:13" x14ac:dyDescent="0.25">
      <c r="A408" s="49" t="s">
        <v>3</v>
      </c>
      <c r="B408" s="60">
        <v>130.64102564102564</v>
      </c>
      <c r="C408" s="60">
        <v>13.132244586489572</v>
      </c>
      <c r="D408" s="60">
        <v>0.10052159742357082</v>
      </c>
      <c r="E408" s="60">
        <v>0.10409558662569103</v>
      </c>
      <c r="F408" s="61">
        <v>7.9680625680116784E-4</v>
      </c>
      <c r="H408" s="50"/>
      <c r="I408" s="50"/>
      <c r="K408" t="s">
        <v>3</v>
      </c>
      <c r="L408">
        <v>4</v>
      </c>
      <c r="M408">
        <v>244</v>
      </c>
    </row>
    <row r="409" spans="1:13" x14ac:dyDescent="0.25">
      <c r="A409" s="49" t="s">
        <v>4</v>
      </c>
      <c r="B409" s="60">
        <v>126.71900826446281</v>
      </c>
      <c r="C409" s="60">
        <v>11.324473741306416</v>
      </c>
      <c r="D409" s="60">
        <v>8.9366811628388207E-2</v>
      </c>
      <c r="E409" s="60">
        <v>0.10349036180403283</v>
      </c>
      <c r="F409" s="61">
        <v>8.1669169622956839E-4</v>
      </c>
      <c r="H409" s="50"/>
      <c r="I409" s="9"/>
      <c r="K409" t="s">
        <v>4</v>
      </c>
      <c r="L409">
        <v>5</v>
      </c>
      <c r="M409">
        <v>36</v>
      </c>
    </row>
    <row r="410" spans="1:13" x14ac:dyDescent="0.25">
      <c r="A410" s="49" t="s">
        <v>5</v>
      </c>
      <c r="B410" s="60">
        <v>93.47288503253796</v>
      </c>
      <c r="C410" s="60">
        <v>9.0938481833802935</v>
      </c>
      <c r="D410" s="60">
        <v>9.7288622044935491E-2</v>
      </c>
      <c r="E410" s="60">
        <v>8.5863875099399148E-2</v>
      </c>
      <c r="F410" s="61">
        <v>9.1859660766338699E-4</v>
      </c>
      <c r="H410" s="9"/>
      <c r="I410" s="50"/>
      <c r="K410" t="s">
        <v>5</v>
      </c>
      <c r="L410">
        <v>6</v>
      </c>
      <c r="M410">
        <v>6</v>
      </c>
    </row>
    <row r="411" spans="1:13" x14ac:dyDescent="0.25">
      <c r="A411" s="49" t="s">
        <v>6</v>
      </c>
      <c r="B411" s="60">
        <v>87.989180834621322</v>
      </c>
      <c r="C411" s="60">
        <v>9.2171319456502943</v>
      </c>
      <c r="D411" s="60">
        <v>0.10475301461181016</v>
      </c>
      <c r="E411" s="60">
        <v>7.5715552949513126E-2</v>
      </c>
      <c r="F411" s="61">
        <v>8.6050980622064317E-4</v>
      </c>
      <c r="H411" s="50"/>
      <c r="I411" s="50"/>
      <c r="K411" t="s">
        <v>6</v>
      </c>
      <c r="L411">
        <v>7</v>
      </c>
      <c r="M411">
        <v>134</v>
      </c>
    </row>
    <row r="412" spans="1:13" x14ac:dyDescent="0.25">
      <c r="A412" s="49" t="s">
        <v>7</v>
      </c>
      <c r="B412" s="60">
        <v>74.306163021868784</v>
      </c>
      <c r="C412" s="60">
        <v>9.2300726467353282</v>
      </c>
      <c r="D412" s="60">
        <v>0.12421678460262923</v>
      </c>
      <c r="E412" s="60">
        <v>9.3576065314656065E-2</v>
      </c>
      <c r="F412" s="61">
        <v>1.2593311444047519E-3</v>
      </c>
      <c r="H412" s="50"/>
      <c r="I412" s="50"/>
      <c r="K412" t="s">
        <v>7</v>
      </c>
      <c r="L412">
        <v>8</v>
      </c>
      <c r="M412">
        <v>209</v>
      </c>
    </row>
    <row r="413" spans="1:13" x14ac:dyDescent="0.25">
      <c r="A413" s="49" t="s">
        <v>8</v>
      </c>
      <c r="B413" s="60">
        <v>48.381097560975611</v>
      </c>
      <c r="C413" s="60">
        <v>6.7988019671239899</v>
      </c>
      <c r="D413" s="60">
        <v>0.14052599692587237</v>
      </c>
      <c r="E413" s="60">
        <v>7.4799498283506599E-2</v>
      </c>
      <c r="F413" s="61">
        <v>1.5460479826699958E-3</v>
      </c>
      <c r="H413" s="50"/>
      <c r="I413" s="50"/>
      <c r="K413" t="s">
        <v>8</v>
      </c>
      <c r="L413">
        <v>9</v>
      </c>
      <c r="M413">
        <v>107</v>
      </c>
    </row>
    <row r="414" spans="1:13" x14ac:dyDescent="0.25">
      <c r="A414" s="49" t="s">
        <v>9</v>
      </c>
      <c r="B414" s="60">
        <v>89.420588235294119</v>
      </c>
      <c r="C414" s="60">
        <v>9.0224212438956553</v>
      </c>
      <c r="D414" s="60">
        <v>0.10089870154012837</v>
      </c>
      <c r="E414" s="60">
        <v>7.17143313662396E-2</v>
      </c>
      <c r="F414" s="61">
        <v>8.0198903609911732E-4</v>
      </c>
      <c r="H414" s="50"/>
      <c r="I414" s="51"/>
      <c r="K414" t="s">
        <v>9</v>
      </c>
      <c r="L414">
        <v>10</v>
      </c>
      <c r="M414">
        <v>29</v>
      </c>
    </row>
    <row r="415" spans="1:13" x14ac:dyDescent="0.25">
      <c r="A415" s="49" t="s">
        <v>10</v>
      </c>
      <c r="B415" s="60">
        <v>88.059544658493877</v>
      </c>
      <c r="C415" s="60">
        <v>9.0481658978852604</v>
      </c>
      <c r="D415" s="60">
        <v>0.10275054149979085</v>
      </c>
      <c r="E415" s="60">
        <v>7.9087956504417911E-2</v>
      </c>
      <c r="F415" s="61">
        <v>8.9811907171597437E-4</v>
      </c>
      <c r="H415" s="9"/>
      <c r="I415" s="50"/>
      <c r="K415" t="s">
        <v>10</v>
      </c>
      <c r="L415">
        <v>11</v>
      </c>
      <c r="M415">
        <v>26</v>
      </c>
    </row>
    <row r="416" spans="1:13" x14ac:dyDescent="0.25">
      <c r="A416" s="49" t="s">
        <v>11</v>
      </c>
      <c r="B416" s="50">
        <v>389.03486529318542</v>
      </c>
      <c r="C416" s="50">
        <v>20.663889700877615</v>
      </c>
      <c r="D416" s="50">
        <v>5.3115778415656505E-2</v>
      </c>
      <c r="E416" s="50">
        <v>8.1744624739015143E-2</v>
      </c>
      <c r="F416" s="61">
        <v>2.1012159071503926E-4</v>
      </c>
      <c r="H416" s="50"/>
      <c r="I416" s="50"/>
      <c r="K416" t="s">
        <v>11</v>
      </c>
      <c r="L416">
        <v>12</v>
      </c>
      <c r="M416">
        <v>80</v>
      </c>
    </row>
    <row r="417" spans="1:13" x14ac:dyDescent="0.25">
      <c r="A417" s="49" t="s">
        <v>12</v>
      </c>
      <c r="B417" s="60">
        <v>53.630338733431515</v>
      </c>
      <c r="C417" s="60">
        <v>7.125672548537028</v>
      </c>
      <c r="D417" s="60">
        <v>0.13286644680644355</v>
      </c>
      <c r="E417" s="60">
        <v>7.3188319486323899E-2</v>
      </c>
      <c r="F417" s="61">
        <v>1.3646812832957278E-3</v>
      </c>
      <c r="H417" s="50"/>
      <c r="I417" s="50"/>
      <c r="K417" t="s">
        <v>12</v>
      </c>
      <c r="L417">
        <v>13</v>
      </c>
      <c r="M417">
        <v>110</v>
      </c>
    </row>
    <row r="418" spans="1:13" x14ac:dyDescent="0.25">
      <c r="A418" s="49" t="s">
        <v>21</v>
      </c>
      <c r="B418" s="60">
        <v>66.208924949290065</v>
      </c>
      <c r="C418" s="60">
        <v>8.8238842143438134</v>
      </c>
      <c r="D418" s="60">
        <v>0.13327333469169142</v>
      </c>
      <c r="E418" s="60">
        <v>9.5726932910197293E-2</v>
      </c>
      <c r="F418" s="61">
        <v>1.445831252863799E-3</v>
      </c>
      <c r="H418" s="50"/>
      <c r="I418" s="50"/>
      <c r="K418" t="s">
        <v>21</v>
      </c>
      <c r="L418">
        <v>14</v>
      </c>
      <c r="M418">
        <v>213</v>
      </c>
    </row>
    <row r="419" spans="1:13" x14ac:dyDescent="0.25">
      <c r="A419" s="49" t="s">
        <v>13</v>
      </c>
      <c r="B419" s="60">
        <v>85.730061349693258</v>
      </c>
      <c r="C419" s="60">
        <v>9.6363547260837858</v>
      </c>
      <c r="D419" s="60">
        <v>0.11240345071931136</v>
      </c>
      <c r="E419" s="60">
        <v>7.9887436393087027E-2</v>
      </c>
      <c r="F419" s="61">
        <v>9.318485853780725E-4</v>
      </c>
      <c r="H419" s="50"/>
      <c r="I419" s="51"/>
      <c r="K419" t="s">
        <v>13</v>
      </c>
      <c r="L419">
        <v>15</v>
      </c>
      <c r="M419">
        <v>157</v>
      </c>
    </row>
    <row r="420" spans="1:13" x14ac:dyDescent="0.25">
      <c r="A420" s="49" t="s">
        <v>14</v>
      </c>
      <c r="B420" s="60">
        <v>182.91482112436117</v>
      </c>
      <c r="C420" s="60">
        <v>13.969931306278077</v>
      </c>
      <c r="D420" s="60">
        <v>7.6373971340354757E-2</v>
      </c>
      <c r="E420" s="60">
        <v>8.3561618453797462E-2</v>
      </c>
      <c r="F420" s="61">
        <v>4.5683350283017861E-4</v>
      </c>
      <c r="H420" s="51"/>
      <c r="K420" t="s">
        <v>14</v>
      </c>
      <c r="L420">
        <v>16</v>
      </c>
      <c r="M420">
        <v>77</v>
      </c>
    </row>
    <row r="421" spans="1:13" x14ac:dyDescent="0.25">
      <c r="A421" s="49" t="s">
        <v>15</v>
      </c>
      <c r="B421" s="60">
        <v>348.88613861386136</v>
      </c>
      <c r="C421" s="60">
        <v>21.245268315621264</v>
      </c>
      <c r="D421" s="60">
        <v>6.089456118844265E-2</v>
      </c>
      <c r="E421" s="60">
        <v>0.15685586044472161</v>
      </c>
      <c r="F421" s="61">
        <v>4.4959040524772994E-4</v>
      </c>
      <c r="H421" s="50"/>
      <c r="K421" t="s">
        <v>15</v>
      </c>
      <c r="L421">
        <v>17</v>
      </c>
      <c r="M421">
        <v>21</v>
      </c>
    </row>
    <row r="422" spans="1:13" x14ac:dyDescent="0.25">
      <c r="A422" s="49" t="s">
        <v>16</v>
      </c>
      <c r="B422" s="60">
        <v>334.90243902439022</v>
      </c>
      <c r="C422" s="60">
        <v>18.603466951363341</v>
      </c>
      <c r="D422" s="60">
        <v>5.5548914500465882E-2</v>
      </c>
      <c r="E422" s="60">
        <v>0.11761151785592182</v>
      </c>
      <c r="F422" s="61">
        <v>3.511814312207993E-4</v>
      </c>
      <c r="H422" s="51"/>
      <c r="K422" t="s">
        <v>16</v>
      </c>
      <c r="L422">
        <v>18</v>
      </c>
      <c r="M422">
        <v>25</v>
      </c>
    </row>
    <row r="423" spans="1:13" x14ac:dyDescent="0.25">
      <c r="A423" s="49" t="s">
        <v>17</v>
      </c>
      <c r="B423" s="60">
        <v>89.285123966942152</v>
      </c>
      <c r="C423" s="60">
        <v>8.9273318770604781</v>
      </c>
      <c r="D423" s="60">
        <v>9.9986778092684581E-2</v>
      </c>
      <c r="E423" s="60">
        <v>0.11903660048005932</v>
      </c>
      <c r="F423" s="61">
        <v>1.3332187400460201E-3</v>
      </c>
      <c r="K423" t="s">
        <v>17</v>
      </c>
      <c r="L423">
        <v>19</v>
      </c>
      <c r="M423">
        <v>19</v>
      </c>
    </row>
    <row r="424" spans="1:13" x14ac:dyDescent="0.25">
      <c r="A424" s="49" t="s">
        <v>18</v>
      </c>
      <c r="B424" s="60">
        <v>35.761363636363633</v>
      </c>
      <c r="C424" s="60">
        <v>6.3109715284547869</v>
      </c>
      <c r="D424" s="60">
        <v>0.1764745772176744</v>
      </c>
      <c r="E424" s="60">
        <v>0.22049762742870047</v>
      </c>
      <c r="F424" s="61">
        <v>6.1658059147523493E-3</v>
      </c>
      <c r="K424" t="s">
        <v>18</v>
      </c>
      <c r="L424">
        <v>20</v>
      </c>
      <c r="M424">
        <v>23</v>
      </c>
    </row>
    <row r="425" spans="1:13" x14ac:dyDescent="0.25">
      <c r="A425" s="49" t="s">
        <v>19</v>
      </c>
      <c r="B425" s="60">
        <v>45.761904761904759</v>
      </c>
      <c r="C425" s="60">
        <v>6.7261197897013876</v>
      </c>
      <c r="D425" s="60">
        <v>0.1469807654357223</v>
      </c>
      <c r="E425" s="60">
        <v>0.30070730426344955</v>
      </c>
      <c r="F425" s="61">
        <v>6.5711273564333416E-3</v>
      </c>
      <c r="K425" t="s">
        <v>19</v>
      </c>
      <c r="L425">
        <v>21</v>
      </c>
      <c r="M425">
        <v>3</v>
      </c>
    </row>
    <row r="426" spans="1:13" x14ac:dyDescent="0.25">
      <c r="A426" s="63" t="s">
        <v>55</v>
      </c>
      <c r="B426" s="64">
        <f>AVERAGE(B405:B425)</f>
        <v>148.20248577198112</v>
      </c>
      <c r="C426" s="64">
        <f>AVERAGE(C405:C425)</f>
        <v>11.497749117849029</v>
      </c>
      <c r="D426" s="64">
        <f>AVERAGE(D405:D425)</f>
        <v>0.10477005348396264</v>
      </c>
      <c r="E426" s="64">
        <f>AVERAGE(E405:E425)</f>
        <v>0.10927385049008412</v>
      </c>
      <c r="F426" s="65">
        <f>AVERAGE(F405:F425)</f>
        <v>1.4304881020505307E-3</v>
      </c>
      <c r="K426" t="s">
        <v>0</v>
      </c>
      <c r="M426">
        <v>1905</v>
      </c>
    </row>
    <row r="427" spans="1:13" x14ac:dyDescent="0.25">
      <c r="A427" s="4"/>
    </row>
    <row r="428" spans="1:13" x14ac:dyDescent="0.25">
      <c r="A428" s="309" t="s">
        <v>114</v>
      </c>
      <c r="B428" s="309"/>
      <c r="C428" s="309"/>
      <c r="D428" s="309"/>
      <c r="E428" s="309"/>
      <c r="F428" s="309"/>
      <c r="G428" s="309"/>
      <c r="H428" s="309"/>
    </row>
    <row r="429" spans="1:13" x14ac:dyDescent="0.25">
      <c r="A429" s="309"/>
      <c r="B429" s="309"/>
      <c r="C429" s="309"/>
      <c r="D429" s="309"/>
      <c r="E429" s="309"/>
      <c r="F429" s="309"/>
      <c r="G429" s="309"/>
      <c r="H429" s="309"/>
    </row>
    <row r="430" spans="1:13" ht="15.75" thickBot="1" x14ac:dyDescent="0.3"/>
    <row r="431" spans="1:13" ht="15.75" thickBot="1" x14ac:dyDescent="0.3">
      <c r="A431" s="305" t="s">
        <v>57</v>
      </c>
      <c r="B431" s="306"/>
      <c r="C431" s="306"/>
      <c r="D431" s="306"/>
      <c r="E431" s="307"/>
      <c r="F431" s="2"/>
      <c r="G431" s="2"/>
      <c r="H431" s="2"/>
      <c r="I431" s="2"/>
      <c r="J431" s="2"/>
    </row>
    <row r="432" spans="1:13" s="8" customFormat="1" ht="25.5" x14ac:dyDescent="0.25">
      <c r="A432" s="21"/>
      <c r="B432" s="11" t="s">
        <v>0</v>
      </c>
      <c r="C432" s="11" t="s">
        <v>27</v>
      </c>
      <c r="D432" s="11" t="s">
        <v>28</v>
      </c>
      <c r="E432" s="22" t="s">
        <v>43</v>
      </c>
      <c r="H432" s="72"/>
      <c r="I432" s="73" t="s">
        <v>96</v>
      </c>
      <c r="J432" s="73" t="s">
        <v>97</v>
      </c>
      <c r="K432" s="74" t="s">
        <v>98</v>
      </c>
    </row>
    <row r="433" spans="1:11" x14ac:dyDescent="0.25">
      <c r="A433" s="13" t="s">
        <v>1</v>
      </c>
      <c r="B433" s="28">
        <v>23824</v>
      </c>
      <c r="C433" s="28">
        <v>9863</v>
      </c>
      <c r="D433" s="28">
        <v>13461</v>
      </c>
      <c r="E433" s="29">
        <v>500</v>
      </c>
      <c r="H433" s="13" t="s">
        <v>1</v>
      </c>
      <c r="I433" s="75">
        <f>C433/$B433</f>
        <v>0.41399429147078576</v>
      </c>
      <c r="J433" s="75">
        <f t="shared" ref="J433:J454" si="111">D433/$B433</f>
        <v>0.56501846877098727</v>
      </c>
      <c r="K433" s="76">
        <f t="shared" ref="K433:K454" si="112">E433/$B433</f>
        <v>2.0987239758226996E-2</v>
      </c>
    </row>
    <row r="434" spans="1:11" x14ac:dyDescent="0.25">
      <c r="A434" s="13" t="s">
        <v>2</v>
      </c>
      <c r="B434" s="28">
        <v>58137</v>
      </c>
      <c r="C434" s="28">
        <v>11602</v>
      </c>
      <c r="D434" s="28">
        <v>46535</v>
      </c>
      <c r="E434" s="29">
        <v>0</v>
      </c>
      <c r="H434" s="13" t="s">
        <v>2</v>
      </c>
      <c r="I434" s="75">
        <f t="shared" ref="I434:I454" si="113">C434/$B434</f>
        <v>0.19956310095120147</v>
      </c>
      <c r="J434" s="75">
        <f t="shared" si="111"/>
        <v>0.80043689904879856</v>
      </c>
      <c r="K434" s="76">
        <f t="shared" si="112"/>
        <v>0</v>
      </c>
    </row>
    <row r="435" spans="1:11" x14ac:dyDescent="0.25">
      <c r="A435" s="13" t="s">
        <v>20</v>
      </c>
      <c r="B435" s="28">
        <v>60217</v>
      </c>
      <c r="C435" s="28">
        <v>20007</v>
      </c>
      <c r="D435" s="28">
        <v>40210</v>
      </c>
      <c r="E435" s="29">
        <v>0</v>
      </c>
      <c r="H435" s="13" t="s">
        <v>20</v>
      </c>
      <c r="I435" s="75">
        <f t="shared" si="113"/>
        <v>0.3322483684009499</v>
      </c>
      <c r="J435" s="75">
        <f t="shared" si="111"/>
        <v>0.66775163159905015</v>
      </c>
      <c r="K435" s="76">
        <f t="shared" si="112"/>
        <v>0</v>
      </c>
    </row>
    <row r="436" spans="1:11" x14ac:dyDescent="0.25">
      <c r="A436" s="13" t="s">
        <v>3</v>
      </c>
      <c r="B436" s="28">
        <v>67805</v>
      </c>
      <c r="C436" s="28">
        <v>15935</v>
      </c>
      <c r="D436" s="28">
        <v>51870</v>
      </c>
      <c r="E436" s="29">
        <v>0</v>
      </c>
      <c r="H436" s="13" t="s">
        <v>3</v>
      </c>
      <c r="I436" s="75">
        <f t="shared" si="113"/>
        <v>0.23501216724430352</v>
      </c>
      <c r="J436" s="75">
        <f t="shared" si="111"/>
        <v>0.76498783275569648</v>
      </c>
      <c r="K436" s="76">
        <f t="shared" si="112"/>
        <v>0</v>
      </c>
    </row>
    <row r="437" spans="1:11" x14ac:dyDescent="0.25">
      <c r="A437" s="13" t="s">
        <v>4</v>
      </c>
      <c r="B437" s="28">
        <v>27736</v>
      </c>
      <c r="C437" s="28">
        <v>9130</v>
      </c>
      <c r="D437" s="28">
        <v>18606</v>
      </c>
      <c r="E437" s="29">
        <v>0</v>
      </c>
      <c r="H437" s="13" t="s">
        <v>4</v>
      </c>
      <c r="I437" s="75">
        <f t="shared" si="113"/>
        <v>0.32917507931929624</v>
      </c>
      <c r="J437" s="75">
        <f t="shared" si="111"/>
        <v>0.67082492068070376</v>
      </c>
      <c r="K437" s="76">
        <f t="shared" si="112"/>
        <v>0</v>
      </c>
    </row>
    <row r="438" spans="1:11" x14ac:dyDescent="0.25">
      <c r="A438" s="13" t="s">
        <v>5</v>
      </c>
      <c r="B438" s="28">
        <v>34241</v>
      </c>
      <c r="C438" s="28">
        <v>13197</v>
      </c>
      <c r="D438" s="28">
        <v>20444</v>
      </c>
      <c r="E438" s="29">
        <v>600</v>
      </c>
      <c r="H438" s="13" t="s">
        <v>5</v>
      </c>
      <c r="I438" s="75">
        <f t="shared" si="113"/>
        <v>0.38541514558570134</v>
      </c>
      <c r="J438" s="75">
        <f t="shared" si="111"/>
        <v>0.5970620016938758</v>
      </c>
      <c r="K438" s="76">
        <f t="shared" si="112"/>
        <v>1.7522852720422886E-2</v>
      </c>
    </row>
    <row r="439" spans="1:11" x14ac:dyDescent="0.25">
      <c r="A439" s="13" t="s">
        <v>6</v>
      </c>
      <c r="B439" s="28">
        <v>55459</v>
      </c>
      <c r="C439" s="28">
        <v>17504</v>
      </c>
      <c r="D439" s="28">
        <v>37955</v>
      </c>
      <c r="E439" s="29">
        <v>0</v>
      </c>
      <c r="H439" s="13" t="s">
        <v>6</v>
      </c>
      <c r="I439" s="75">
        <f t="shared" si="113"/>
        <v>0.31562054851331617</v>
      </c>
      <c r="J439" s="75">
        <f t="shared" si="111"/>
        <v>0.68437945148668389</v>
      </c>
      <c r="K439" s="76">
        <f t="shared" si="112"/>
        <v>0</v>
      </c>
    </row>
    <row r="440" spans="1:11" x14ac:dyDescent="0.25">
      <c r="A440" s="13" t="s">
        <v>7</v>
      </c>
      <c r="B440" s="28">
        <v>53920</v>
      </c>
      <c r="C440" s="28">
        <v>31221</v>
      </c>
      <c r="D440" s="28">
        <v>22699</v>
      </c>
      <c r="E440" s="29">
        <v>0</v>
      </c>
      <c r="H440" s="13" t="s">
        <v>7</v>
      </c>
      <c r="I440" s="75">
        <f t="shared" si="113"/>
        <v>0.57902448071216617</v>
      </c>
      <c r="J440" s="75">
        <f t="shared" si="111"/>
        <v>0.42097551928783383</v>
      </c>
      <c r="K440" s="76">
        <f t="shared" si="112"/>
        <v>0</v>
      </c>
    </row>
    <row r="441" spans="1:11" x14ac:dyDescent="0.25">
      <c r="A441" s="13" t="s">
        <v>8</v>
      </c>
      <c r="B441" s="28">
        <v>45151</v>
      </c>
      <c r="C441" s="28">
        <v>5995</v>
      </c>
      <c r="D441" s="28">
        <v>39156</v>
      </c>
      <c r="E441" s="29">
        <v>0</v>
      </c>
      <c r="H441" s="13" t="s">
        <v>8</v>
      </c>
      <c r="I441" s="75">
        <f t="shared" si="113"/>
        <v>0.13277668268698367</v>
      </c>
      <c r="J441" s="75">
        <f t="shared" si="111"/>
        <v>0.86722331731301627</v>
      </c>
      <c r="K441" s="76">
        <f t="shared" si="112"/>
        <v>0</v>
      </c>
    </row>
    <row r="442" spans="1:11" x14ac:dyDescent="0.25">
      <c r="A442" s="13" t="s">
        <v>9</v>
      </c>
      <c r="B442" s="28">
        <v>46088</v>
      </c>
      <c r="C442" s="28">
        <v>6515</v>
      </c>
      <c r="D442" s="28">
        <v>39573</v>
      </c>
      <c r="E442" s="29">
        <v>0</v>
      </c>
      <c r="H442" s="13" t="s">
        <v>9</v>
      </c>
      <c r="I442" s="75">
        <f t="shared" si="113"/>
        <v>0.14136000694323902</v>
      </c>
      <c r="J442" s="75">
        <f t="shared" si="111"/>
        <v>0.85863999305676098</v>
      </c>
      <c r="K442" s="76">
        <f t="shared" si="112"/>
        <v>0</v>
      </c>
    </row>
    <row r="443" spans="1:11" x14ac:dyDescent="0.25">
      <c r="A443" s="13" t="s">
        <v>10</v>
      </c>
      <c r="B443" s="28">
        <v>36771</v>
      </c>
      <c r="C443" s="28">
        <v>8899</v>
      </c>
      <c r="D443" s="28">
        <v>27872</v>
      </c>
      <c r="E443" s="29">
        <v>0</v>
      </c>
      <c r="H443" s="13" t="s">
        <v>10</v>
      </c>
      <c r="I443" s="75">
        <f t="shared" si="113"/>
        <v>0.24201136765385767</v>
      </c>
      <c r="J443" s="75">
        <f t="shared" si="111"/>
        <v>0.75798863234614233</v>
      </c>
      <c r="K443" s="76">
        <f t="shared" si="112"/>
        <v>0</v>
      </c>
    </row>
    <row r="444" spans="1:11" x14ac:dyDescent="0.25">
      <c r="A444" s="13" t="s">
        <v>11</v>
      </c>
      <c r="B444" s="28">
        <v>59696.857960000001</v>
      </c>
      <c r="C444" s="28">
        <v>33351.962160000003</v>
      </c>
      <c r="D444" s="28">
        <v>25717.253199999996</v>
      </c>
      <c r="E444" s="29">
        <v>627.64260000000002</v>
      </c>
      <c r="H444" s="13" t="s">
        <v>11</v>
      </c>
      <c r="I444" s="75">
        <f t="shared" si="113"/>
        <v>0.55868873672292019</v>
      </c>
      <c r="J444" s="75">
        <f t="shared" si="111"/>
        <v>0.43079743354720429</v>
      </c>
      <c r="K444" s="76">
        <f t="shared" si="112"/>
        <v>1.0513829729875452E-2</v>
      </c>
    </row>
    <row r="445" spans="1:11" x14ac:dyDescent="0.25">
      <c r="A445" s="13" t="s">
        <v>12</v>
      </c>
      <c r="B445" s="28">
        <v>52846</v>
      </c>
      <c r="C445" s="28">
        <v>8295</v>
      </c>
      <c r="D445" s="28">
        <v>44551</v>
      </c>
      <c r="E445" s="29">
        <v>0</v>
      </c>
      <c r="H445" s="13" t="s">
        <v>12</v>
      </c>
      <c r="I445" s="75">
        <f t="shared" si="113"/>
        <v>0.15696552246149187</v>
      </c>
      <c r="J445" s="75">
        <f t="shared" si="111"/>
        <v>0.84303447753850813</v>
      </c>
      <c r="K445" s="76">
        <f t="shared" si="112"/>
        <v>0</v>
      </c>
    </row>
    <row r="446" spans="1:11" x14ac:dyDescent="0.25">
      <c r="A446" s="13" t="s">
        <v>21</v>
      </c>
      <c r="B446" s="28">
        <v>48472</v>
      </c>
      <c r="C446" s="28">
        <v>7705</v>
      </c>
      <c r="D446" s="28">
        <v>40767</v>
      </c>
      <c r="E446" s="29">
        <v>0</v>
      </c>
      <c r="H446" s="13" t="s">
        <v>21</v>
      </c>
      <c r="I446" s="75">
        <f t="shared" si="113"/>
        <v>0.15895774880343291</v>
      </c>
      <c r="J446" s="75">
        <f t="shared" si="111"/>
        <v>0.84104225119656706</v>
      </c>
      <c r="K446" s="76">
        <f t="shared" si="112"/>
        <v>0</v>
      </c>
    </row>
    <row r="447" spans="1:11" x14ac:dyDescent="0.25">
      <c r="A447" s="13" t="s">
        <v>13</v>
      </c>
      <c r="B447" s="28">
        <v>63199</v>
      </c>
      <c r="C447" s="28">
        <v>28327</v>
      </c>
      <c r="D447" s="28">
        <v>34872</v>
      </c>
      <c r="E447" s="29">
        <v>0</v>
      </c>
      <c r="H447" s="13" t="s">
        <v>13</v>
      </c>
      <c r="I447" s="75">
        <f t="shared" si="113"/>
        <v>0.44821911739109799</v>
      </c>
      <c r="J447" s="75">
        <f t="shared" si="111"/>
        <v>0.55178088260890201</v>
      </c>
      <c r="K447" s="76">
        <f t="shared" si="112"/>
        <v>0</v>
      </c>
    </row>
    <row r="448" spans="1:11" x14ac:dyDescent="0.25">
      <c r="A448" s="13" t="s">
        <v>14</v>
      </c>
      <c r="B448" s="28">
        <v>40408</v>
      </c>
      <c r="C448" s="28">
        <v>2581</v>
      </c>
      <c r="D448" s="28">
        <v>37827</v>
      </c>
      <c r="E448" s="29">
        <v>0</v>
      </c>
      <c r="H448" s="13" t="s">
        <v>14</v>
      </c>
      <c r="I448" s="75">
        <f t="shared" si="113"/>
        <v>6.3873490397941005E-2</v>
      </c>
      <c r="J448" s="75">
        <f t="shared" si="111"/>
        <v>0.93612650960205901</v>
      </c>
      <c r="K448" s="76">
        <f t="shared" si="112"/>
        <v>0</v>
      </c>
    </row>
    <row r="449" spans="1:25" x14ac:dyDescent="0.25">
      <c r="A449" s="13" t="s">
        <v>15</v>
      </c>
      <c r="B449" s="28">
        <v>27321</v>
      </c>
      <c r="C449" s="28">
        <v>9170</v>
      </c>
      <c r="D449" s="28">
        <v>18151</v>
      </c>
      <c r="E449" s="29">
        <v>0</v>
      </c>
      <c r="H449" s="13" t="s">
        <v>15</v>
      </c>
      <c r="I449" s="75">
        <f t="shared" si="113"/>
        <v>0.33563925185754545</v>
      </c>
      <c r="J449" s="75">
        <f t="shared" si="111"/>
        <v>0.66436074814245449</v>
      </c>
      <c r="K449" s="76">
        <f t="shared" si="112"/>
        <v>0</v>
      </c>
    </row>
    <row r="450" spans="1:25" x14ac:dyDescent="0.25">
      <c r="A450" s="13" t="s">
        <v>16</v>
      </c>
      <c r="B450" s="28">
        <v>32561</v>
      </c>
      <c r="C450" s="28">
        <v>18566</v>
      </c>
      <c r="D450" s="28">
        <v>13995</v>
      </c>
      <c r="E450" s="29">
        <v>0</v>
      </c>
      <c r="H450" s="13" t="s">
        <v>16</v>
      </c>
      <c r="I450" s="75">
        <f t="shared" si="113"/>
        <v>0.57019133319001258</v>
      </c>
      <c r="J450" s="75">
        <f t="shared" si="111"/>
        <v>0.42980866680998742</v>
      </c>
      <c r="K450" s="76">
        <f t="shared" si="112"/>
        <v>0</v>
      </c>
    </row>
    <row r="451" spans="1:25" x14ac:dyDescent="0.25">
      <c r="A451" s="13" t="s">
        <v>17</v>
      </c>
      <c r="B451" s="28">
        <v>44201</v>
      </c>
      <c r="C451" s="28">
        <v>19689</v>
      </c>
      <c r="D451" s="28">
        <v>24472</v>
      </c>
      <c r="E451" s="29">
        <v>40</v>
      </c>
      <c r="H451" s="13" t="s">
        <v>17</v>
      </c>
      <c r="I451" s="75">
        <f t="shared" si="113"/>
        <v>0.44544241080518543</v>
      </c>
      <c r="J451" s="75">
        <f t="shared" si="111"/>
        <v>0.55365263229338701</v>
      </c>
      <c r="K451" s="76">
        <f t="shared" si="112"/>
        <v>9.0495690142756947E-4</v>
      </c>
    </row>
    <row r="452" spans="1:25" x14ac:dyDescent="0.25">
      <c r="A452" s="13" t="s">
        <v>18</v>
      </c>
      <c r="B452" s="28">
        <v>5703</v>
      </c>
      <c r="C452" s="28">
        <v>1417</v>
      </c>
      <c r="D452" s="28">
        <v>4286</v>
      </c>
      <c r="E452" s="29">
        <v>0</v>
      </c>
      <c r="H452" s="13" t="s">
        <v>18</v>
      </c>
      <c r="I452" s="75">
        <f t="shared" si="113"/>
        <v>0.24846571979659829</v>
      </c>
      <c r="J452" s="75">
        <f t="shared" si="111"/>
        <v>0.75153428020340174</v>
      </c>
      <c r="K452" s="76">
        <f t="shared" si="112"/>
        <v>0</v>
      </c>
    </row>
    <row r="453" spans="1:25" x14ac:dyDescent="0.25">
      <c r="A453" s="13" t="s">
        <v>19</v>
      </c>
      <c r="B453" s="28">
        <v>3535</v>
      </c>
      <c r="C453" s="28">
        <v>1100</v>
      </c>
      <c r="D453" s="28">
        <v>2435</v>
      </c>
      <c r="E453" s="29">
        <v>0</v>
      </c>
      <c r="H453" s="13" t="s">
        <v>19</v>
      </c>
      <c r="I453" s="75">
        <f t="shared" si="113"/>
        <v>0.31117397454031115</v>
      </c>
      <c r="J453" s="75">
        <f t="shared" si="111"/>
        <v>0.68882602545968885</v>
      </c>
      <c r="K453" s="76">
        <f t="shared" si="112"/>
        <v>0</v>
      </c>
    </row>
    <row r="454" spans="1:25" ht="15.75" thickBot="1" x14ac:dyDescent="0.3">
      <c r="A454" s="15" t="s">
        <v>51</v>
      </c>
      <c r="B454" s="41">
        <f>SUM(B433:B453)</f>
        <v>887291.85796000005</v>
      </c>
      <c r="C454" s="41">
        <f>SUM(C433:C453)</f>
        <v>280069.96216</v>
      </c>
      <c r="D454" s="41">
        <f>SUM(D433:D453)</f>
        <v>605454.25319999992</v>
      </c>
      <c r="E454" s="42">
        <f>SUM(E433:E453)</f>
        <v>1767.6426000000001</v>
      </c>
      <c r="H454" s="66" t="s">
        <v>122</v>
      </c>
      <c r="I454" s="77">
        <f t="shared" si="113"/>
        <v>0.31564581557630589</v>
      </c>
      <c r="J454" s="77">
        <f t="shared" si="111"/>
        <v>0.68236200723403273</v>
      </c>
      <c r="K454" s="78">
        <f t="shared" si="112"/>
        <v>1.9921771896611803E-3</v>
      </c>
    </row>
    <row r="455" spans="1:25" ht="15.75" thickBot="1" x14ac:dyDescent="0.3"/>
    <row r="456" spans="1:25" x14ac:dyDescent="0.25">
      <c r="A456" s="302" t="s">
        <v>105</v>
      </c>
      <c r="B456" s="303"/>
      <c r="C456" s="303"/>
      <c r="D456" s="303"/>
      <c r="E456" s="303"/>
      <c r="F456" s="303"/>
      <c r="G456" s="303"/>
      <c r="H456" s="303"/>
      <c r="I456" s="303"/>
      <c r="J456" s="303"/>
      <c r="K456" s="303"/>
      <c r="L456" s="304"/>
      <c r="N456" s="302" t="s">
        <v>105</v>
      </c>
      <c r="O456" s="303"/>
      <c r="P456" s="303"/>
      <c r="Q456" s="303"/>
      <c r="R456" s="303"/>
      <c r="S456" s="303"/>
      <c r="T456" s="303"/>
      <c r="U456" s="303"/>
      <c r="V456" s="303"/>
      <c r="W456" s="303"/>
      <c r="X456" s="303"/>
      <c r="Y456" s="304"/>
    </row>
    <row r="457" spans="1:25" x14ac:dyDescent="0.25">
      <c r="A457" s="13"/>
      <c r="B457" s="63" t="s">
        <v>85</v>
      </c>
      <c r="C457" s="63" t="s">
        <v>86</v>
      </c>
      <c r="D457" s="63" t="s">
        <v>87</v>
      </c>
      <c r="E457" s="63" t="s">
        <v>88</v>
      </c>
      <c r="F457" s="63" t="s">
        <v>42</v>
      </c>
      <c r="G457" s="63" t="s">
        <v>89</v>
      </c>
      <c r="H457" s="63" t="s">
        <v>94</v>
      </c>
      <c r="I457" s="63" t="s">
        <v>90</v>
      </c>
      <c r="J457" s="63" t="s">
        <v>91</v>
      </c>
      <c r="K457" s="63" t="s">
        <v>92</v>
      </c>
      <c r="L457" s="68" t="s">
        <v>0</v>
      </c>
      <c r="N457" s="13"/>
      <c r="O457" s="63" t="s">
        <v>85</v>
      </c>
      <c r="P457" s="63" t="s">
        <v>86</v>
      </c>
      <c r="Q457" s="63" t="s">
        <v>87</v>
      </c>
      <c r="R457" s="63" t="s">
        <v>88</v>
      </c>
      <c r="S457" s="63" t="s">
        <v>42</v>
      </c>
      <c r="T457" s="63" t="s">
        <v>89</v>
      </c>
      <c r="U457" s="63" t="s">
        <v>94</v>
      </c>
      <c r="V457" s="63" t="s">
        <v>90</v>
      </c>
      <c r="W457" s="63" t="s">
        <v>91</v>
      </c>
      <c r="X457" s="63" t="s">
        <v>92</v>
      </c>
      <c r="Y457" s="68" t="s">
        <v>0</v>
      </c>
    </row>
    <row r="458" spans="1:25" x14ac:dyDescent="0.25">
      <c r="A458" s="13" t="s">
        <v>1</v>
      </c>
      <c r="B458" s="3">
        <v>18534</v>
      </c>
      <c r="C458" s="3">
        <v>170</v>
      </c>
      <c r="D458" s="3">
        <v>160</v>
      </c>
      <c r="E458" s="3">
        <v>0</v>
      </c>
      <c r="F458" s="3">
        <v>1440</v>
      </c>
      <c r="G458" s="3">
        <v>0</v>
      </c>
      <c r="H458" s="3">
        <v>0</v>
      </c>
      <c r="I458" s="3">
        <v>3520</v>
      </c>
      <c r="J458" s="3">
        <v>0</v>
      </c>
      <c r="K458" s="3">
        <v>0</v>
      </c>
      <c r="L458" s="38">
        <v>23824</v>
      </c>
      <c r="N458" s="13" t="s">
        <v>1</v>
      </c>
      <c r="O458" s="79">
        <f>B458/$L458</f>
        <v>0.77795500335795831</v>
      </c>
      <c r="P458" s="79">
        <f>C458/$L458</f>
        <v>7.135661517797179E-3</v>
      </c>
      <c r="Q458" s="79">
        <f t="shared" ref="Q458:Q479" si="114">D458/$L458</f>
        <v>6.7159167226326392E-3</v>
      </c>
      <c r="R458" s="79">
        <f t="shared" ref="R458:R479" si="115">E458/$L458</f>
        <v>0</v>
      </c>
      <c r="S458" s="79">
        <f t="shared" ref="S458:S479" si="116">F458/$L458</f>
        <v>6.0443250503693757E-2</v>
      </c>
      <c r="T458" s="79">
        <f t="shared" ref="T458:T479" si="117">G458/$L458</f>
        <v>0</v>
      </c>
      <c r="U458" s="79">
        <f t="shared" ref="U458:U479" si="118">H458/$L458</f>
        <v>0</v>
      </c>
      <c r="V458" s="79">
        <f t="shared" ref="V458:V479" si="119">I458/$L458</f>
        <v>0.14775016789791806</v>
      </c>
      <c r="W458" s="79">
        <f t="shared" ref="W458:W479" si="120">J458/$L458</f>
        <v>0</v>
      </c>
      <c r="X458" s="79">
        <f t="shared" ref="X458:X479" si="121">K458/$L458</f>
        <v>0</v>
      </c>
      <c r="Y458" s="119">
        <f>SUM(O458:X458)</f>
        <v>1</v>
      </c>
    </row>
    <row r="459" spans="1:25" x14ac:dyDescent="0.25">
      <c r="A459" s="13" t="s">
        <v>2</v>
      </c>
      <c r="B459" s="3">
        <v>57207</v>
      </c>
      <c r="C459" s="3">
        <v>344</v>
      </c>
      <c r="D459" s="3">
        <v>46</v>
      </c>
      <c r="E459" s="3">
        <v>0</v>
      </c>
      <c r="F459" s="3">
        <v>250</v>
      </c>
      <c r="G459" s="3">
        <v>0</v>
      </c>
      <c r="H459" s="3">
        <v>0</v>
      </c>
      <c r="I459" s="3">
        <v>0</v>
      </c>
      <c r="J459" s="3">
        <v>0</v>
      </c>
      <c r="K459" s="3">
        <v>290</v>
      </c>
      <c r="L459" s="38">
        <v>58137</v>
      </c>
      <c r="N459" s="13" t="s">
        <v>2</v>
      </c>
      <c r="O459" s="79">
        <f t="shared" ref="O459:O479" si="122">B459/$L459</f>
        <v>0.98400330254399093</v>
      </c>
      <c r="P459" s="79">
        <f>C459/$L459</f>
        <v>5.9170579837280902E-3</v>
      </c>
      <c r="Q459" s="79">
        <f t="shared" si="114"/>
        <v>7.9123449782410511E-4</v>
      </c>
      <c r="R459" s="79">
        <f t="shared" si="115"/>
        <v>0</v>
      </c>
      <c r="S459" s="79">
        <f t="shared" si="116"/>
        <v>4.3001874881744848E-3</v>
      </c>
      <c r="T459" s="79">
        <f t="shared" si="117"/>
        <v>0</v>
      </c>
      <c r="U459" s="79">
        <f t="shared" si="118"/>
        <v>0</v>
      </c>
      <c r="V459" s="79">
        <f t="shared" si="119"/>
        <v>0</v>
      </c>
      <c r="W459" s="79">
        <f t="shared" si="120"/>
        <v>0</v>
      </c>
      <c r="X459" s="79">
        <f t="shared" si="121"/>
        <v>4.988217486282402E-3</v>
      </c>
      <c r="Y459" s="119">
        <f t="shared" ref="Y459:Y479" si="123">SUM(O459:X459)</f>
        <v>1</v>
      </c>
    </row>
    <row r="460" spans="1:25" x14ac:dyDescent="0.25">
      <c r="A460" s="13" t="s">
        <v>20</v>
      </c>
      <c r="B460" s="3">
        <v>54372</v>
      </c>
      <c r="C460" s="3">
        <v>1700</v>
      </c>
      <c r="D460" s="3">
        <v>300</v>
      </c>
      <c r="E460" s="3">
        <v>0</v>
      </c>
      <c r="F460" s="3">
        <v>1270</v>
      </c>
      <c r="G460" s="3">
        <v>1440</v>
      </c>
      <c r="H460" s="3">
        <v>1135</v>
      </c>
      <c r="I460" s="3">
        <v>0</v>
      </c>
      <c r="J460" s="3">
        <v>0</v>
      </c>
      <c r="K460" s="3">
        <v>0</v>
      </c>
      <c r="L460" s="38">
        <v>60217</v>
      </c>
      <c r="N460" s="13" t="s">
        <v>20</v>
      </c>
      <c r="O460" s="79">
        <f t="shared" si="122"/>
        <v>0.90293438729926767</v>
      </c>
      <c r="P460" s="79">
        <f>C460/$L460</f>
        <v>2.8231230383446534E-2</v>
      </c>
      <c r="Q460" s="79">
        <f t="shared" si="114"/>
        <v>4.9819818323729179E-3</v>
      </c>
      <c r="R460" s="79">
        <f t="shared" si="115"/>
        <v>0</v>
      </c>
      <c r="S460" s="79">
        <f t="shared" si="116"/>
        <v>2.1090389757045351E-2</v>
      </c>
      <c r="T460" s="79">
        <f t="shared" si="117"/>
        <v>2.3913512795390005E-2</v>
      </c>
      <c r="U460" s="79">
        <f t="shared" si="118"/>
        <v>1.8848497932477538E-2</v>
      </c>
      <c r="V460" s="79">
        <f t="shared" si="119"/>
        <v>0</v>
      </c>
      <c r="W460" s="79">
        <f t="shared" si="120"/>
        <v>0</v>
      </c>
      <c r="X460" s="79">
        <f t="shared" si="121"/>
        <v>0</v>
      </c>
      <c r="Y460" s="119">
        <f t="shared" si="123"/>
        <v>1</v>
      </c>
    </row>
    <row r="461" spans="1:25" x14ac:dyDescent="0.25">
      <c r="A461" s="13" t="s">
        <v>3</v>
      </c>
      <c r="B461" s="3">
        <v>54420</v>
      </c>
      <c r="C461" s="3">
        <v>1030</v>
      </c>
      <c r="D461" s="3">
        <v>350</v>
      </c>
      <c r="E461" s="3">
        <v>1720</v>
      </c>
      <c r="F461" s="3">
        <v>370</v>
      </c>
      <c r="G461" s="3">
        <v>7135</v>
      </c>
      <c r="H461" s="3">
        <v>1780</v>
      </c>
      <c r="I461" s="3">
        <v>1000</v>
      </c>
      <c r="J461" s="3">
        <v>0</v>
      </c>
      <c r="K461" s="3">
        <v>0</v>
      </c>
      <c r="L461" s="38">
        <v>67805</v>
      </c>
      <c r="N461" s="13" t="s">
        <v>3</v>
      </c>
      <c r="O461" s="79">
        <f t="shared" si="122"/>
        <v>0.80259567878475035</v>
      </c>
      <c r="P461" s="79">
        <f t="shared" ref="P461:P479" si="124">C461/$L461</f>
        <v>1.5190620160755107E-2</v>
      </c>
      <c r="Q461" s="79">
        <f t="shared" si="114"/>
        <v>5.1618612196740656E-3</v>
      </c>
      <c r="R461" s="79">
        <f t="shared" si="115"/>
        <v>2.5366860850969692E-2</v>
      </c>
      <c r="S461" s="79">
        <f t="shared" si="116"/>
        <v>5.4568247179411552E-3</v>
      </c>
      <c r="T461" s="79">
        <f t="shared" si="117"/>
        <v>0.10522822800678416</v>
      </c>
      <c r="U461" s="79">
        <f t="shared" si="118"/>
        <v>2.6251751345770961E-2</v>
      </c>
      <c r="V461" s="79">
        <f t="shared" si="119"/>
        <v>1.4748174913354473E-2</v>
      </c>
      <c r="W461" s="79">
        <f t="shared" si="120"/>
        <v>0</v>
      </c>
      <c r="X461" s="79">
        <f t="shared" si="121"/>
        <v>0</v>
      </c>
      <c r="Y461" s="119">
        <f t="shared" si="123"/>
        <v>1</v>
      </c>
    </row>
    <row r="462" spans="1:25" x14ac:dyDescent="0.25">
      <c r="A462" s="13" t="s">
        <v>4</v>
      </c>
      <c r="B462" s="3">
        <v>27256</v>
      </c>
      <c r="C462" s="3">
        <v>480</v>
      </c>
      <c r="D462" s="3">
        <v>0</v>
      </c>
      <c r="E462" s="3">
        <v>0</v>
      </c>
      <c r="F462" s="3">
        <v>0</v>
      </c>
      <c r="G462" s="3">
        <v>0</v>
      </c>
      <c r="H462" s="3">
        <v>0</v>
      </c>
      <c r="I462" s="3">
        <v>0</v>
      </c>
      <c r="J462" s="3">
        <v>0</v>
      </c>
      <c r="K462" s="3">
        <v>0</v>
      </c>
      <c r="L462" s="38">
        <v>27736</v>
      </c>
      <c r="N462" s="13" t="s">
        <v>4</v>
      </c>
      <c r="O462" s="79">
        <f t="shared" si="122"/>
        <v>0.98269397173348716</v>
      </c>
      <c r="P462" s="79">
        <f t="shared" si="124"/>
        <v>1.7306028266512834E-2</v>
      </c>
      <c r="Q462" s="79">
        <f t="shared" si="114"/>
        <v>0</v>
      </c>
      <c r="R462" s="79">
        <f t="shared" si="115"/>
        <v>0</v>
      </c>
      <c r="S462" s="79">
        <f t="shared" si="116"/>
        <v>0</v>
      </c>
      <c r="T462" s="79">
        <f t="shared" si="117"/>
        <v>0</v>
      </c>
      <c r="U462" s="79">
        <f t="shared" si="118"/>
        <v>0</v>
      </c>
      <c r="V462" s="79">
        <f t="shared" si="119"/>
        <v>0</v>
      </c>
      <c r="W462" s="79">
        <f t="shared" si="120"/>
        <v>0</v>
      </c>
      <c r="X462" s="79">
        <f t="shared" si="121"/>
        <v>0</v>
      </c>
      <c r="Y462" s="119">
        <f t="shared" si="123"/>
        <v>1</v>
      </c>
    </row>
    <row r="463" spans="1:25" x14ac:dyDescent="0.25">
      <c r="A463" s="13" t="s">
        <v>5</v>
      </c>
      <c r="B463" s="3">
        <v>33571</v>
      </c>
      <c r="C463" s="3">
        <v>270</v>
      </c>
      <c r="D463" s="3">
        <v>0</v>
      </c>
      <c r="E463" s="3">
        <v>0</v>
      </c>
      <c r="F463" s="3">
        <v>400</v>
      </c>
      <c r="G463" s="3">
        <v>0</v>
      </c>
      <c r="H463" s="3">
        <v>0</v>
      </c>
      <c r="I463" s="3">
        <v>0</v>
      </c>
      <c r="J463" s="3">
        <v>0</v>
      </c>
      <c r="K463" s="3">
        <v>0</v>
      </c>
      <c r="L463" s="38">
        <v>34241</v>
      </c>
      <c r="N463" s="13" t="s">
        <v>5</v>
      </c>
      <c r="O463" s="79">
        <f t="shared" si="122"/>
        <v>0.98043281446219444</v>
      </c>
      <c r="P463" s="79">
        <f t="shared" si="124"/>
        <v>7.8852837241902979E-3</v>
      </c>
      <c r="Q463" s="79">
        <f t="shared" si="114"/>
        <v>0</v>
      </c>
      <c r="R463" s="79">
        <f t="shared" si="115"/>
        <v>0</v>
      </c>
      <c r="S463" s="79">
        <f t="shared" si="116"/>
        <v>1.1681901813615257E-2</v>
      </c>
      <c r="T463" s="79">
        <f t="shared" si="117"/>
        <v>0</v>
      </c>
      <c r="U463" s="79">
        <f t="shared" si="118"/>
        <v>0</v>
      </c>
      <c r="V463" s="79">
        <f t="shared" si="119"/>
        <v>0</v>
      </c>
      <c r="W463" s="79">
        <f t="shared" si="120"/>
        <v>0</v>
      </c>
      <c r="X463" s="79">
        <f t="shared" si="121"/>
        <v>0</v>
      </c>
      <c r="Y463" s="119">
        <f t="shared" si="123"/>
        <v>1</v>
      </c>
    </row>
    <row r="464" spans="1:25" x14ac:dyDescent="0.25">
      <c r="A464" s="13" t="s">
        <v>6</v>
      </c>
      <c r="B464" s="3">
        <v>46904</v>
      </c>
      <c r="C464" s="3">
        <v>48</v>
      </c>
      <c r="D464" s="3">
        <v>2250</v>
      </c>
      <c r="E464" s="3">
        <v>0</v>
      </c>
      <c r="F464" s="3">
        <v>1797</v>
      </c>
      <c r="G464" s="3">
        <v>0</v>
      </c>
      <c r="H464" s="3">
        <v>2100</v>
      </c>
      <c r="I464" s="3">
        <v>630</v>
      </c>
      <c r="J464" s="3">
        <v>0</v>
      </c>
      <c r="K464" s="3">
        <v>1730</v>
      </c>
      <c r="L464" s="38">
        <v>55459</v>
      </c>
      <c r="N464" s="13" t="s">
        <v>6</v>
      </c>
      <c r="O464" s="79">
        <f t="shared" si="122"/>
        <v>0.84574189942119404</v>
      </c>
      <c r="P464" s="79">
        <f t="shared" si="124"/>
        <v>8.6550424638020878E-4</v>
      </c>
      <c r="Q464" s="79">
        <f t="shared" si="114"/>
        <v>4.0570511549072284E-2</v>
      </c>
      <c r="R464" s="79">
        <f t="shared" si="115"/>
        <v>0</v>
      </c>
      <c r="S464" s="79">
        <f t="shared" si="116"/>
        <v>3.2402315223859064E-2</v>
      </c>
      <c r="T464" s="79">
        <f t="shared" si="117"/>
        <v>0</v>
      </c>
      <c r="U464" s="79">
        <f t="shared" si="118"/>
        <v>3.7865810779134132E-2</v>
      </c>
      <c r="V464" s="79">
        <f t="shared" si="119"/>
        <v>1.1359743233740241E-2</v>
      </c>
      <c r="W464" s="79">
        <f t="shared" si="120"/>
        <v>0</v>
      </c>
      <c r="X464" s="79">
        <f t="shared" si="121"/>
        <v>3.1194215546620024E-2</v>
      </c>
      <c r="Y464" s="119">
        <f t="shared" si="123"/>
        <v>1</v>
      </c>
    </row>
    <row r="465" spans="1:25" x14ac:dyDescent="0.25">
      <c r="A465" s="13" t="s">
        <v>7</v>
      </c>
      <c r="B465" s="3">
        <v>49130</v>
      </c>
      <c r="C465" s="3">
        <v>0</v>
      </c>
      <c r="D465" s="3">
        <v>3140</v>
      </c>
      <c r="E465" s="3">
        <v>1500</v>
      </c>
      <c r="F465" s="3">
        <v>0</v>
      </c>
      <c r="G465" s="3">
        <v>150</v>
      </c>
      <c r="H465" s="3">
        <v>0</v>
      </c>
      <c r="I465" s="3">
        <v>0</v>
      </c>
      <c r="J465" s="3">
        <v>0</v>
      </c>
      <c r="K465" s="3">
        <v>0</v>
      </c>
      <c r="L465" s="38">
        <v>53920</v>
      </c>
      <c r="N465" s="13" t="s">
        <v>7</v>
      </c>
      <c r="O465" s="79">
        <f t="shared" si="122"/>
        <v>0.9111646884272997</v>
      </c>
      <c r="P465" s="79">
        <f t="shared" si="124"/>
        <v>0</v>
      </c>
      <c r="Q465" s="79">
        <f t="shared" si="114"/>
        <v>5.8234421364985162E-2</v>
      </c>
      <c r="R465" s="79">
        <f t="shared" si="115"/>
        <v>2.7818991097922848E-2</v>
      </c>
      <c r="S465" s="79">
        <f t="shared" si="116"/>
        <v>0</v>
      </c>
      <c r="T465" s="79">
        <f t="shared" si="117"/>
        <v>2.7818991097922851E-3</v>
      </c>
      <c r="U465" s="79">
        <f t="shared" si="118"/>
        <v>0</v>
      </c>
      <c r="V465" s="79">
        <f t="shared" si="119"/>
        <v>0</v>
      </c>
      <c r="W465" s="79">
        <f t="shared" si="120"/>
        <v>0</v>
      </c>
      <c r="X465" s="79">
        <f t="shared" si="121"/>
        <v>0</v>
      </c>
      <c r="Y465" s="119">
        <f t="shared" si="123"/>
        <v>1</v>
      </c>
    </row>
    <row r="466" spans="1:25" x14ac:dyDescent="0.25">
      <c r="A466" s="13" t="s">
        <v>8</v>
      </c>
      <c r="B466" s="3">
        <v>43965</v>
      </c>
      <c r="C466" s="3">
        <v>486</v>
      </c>
      <c r="D466" s="3">
        <v>60</v>
      </c>
      <c r="E466" s="3">
        <v>340</v>
      </c>
      <c r="F466" s="3">
        <v>0</v>
      </c>
      <c r="G466" s="3">
        <v>0</v>
      </c>
      <c r="H466" s="3">
        <v>300</v>
      </c>
      <c r="I466" s="3">
        <v>0</v>
      </c>
      <c r="J466" s="3">
        <v>0</v>
      </c>
      <c r="K466" s="3">
        <v>0</v>
      </c>
      <c r="L466" s="38">
        <v>45151</v>
      </c>
      <c r="N466" s="13" t="s">
        <v>8</v>
      </c>
      <c r="O466" s="79">
        <f t="shared" si="122"/>
        <v>0.97373258621071512</v>
      </c>
      <c r="P466" s="79">
        <f t="shared" si="124"/>
        <v>1.0763881198644548E-2</v>
      </c>
      <c r="Q466" s="79">
        <f t="shared" si="114"/>
        <v>1.3288742220548826E-3</v>
      </c>
      <c r="R466" s="79">
        <f t="shared" si="115"/>
        <v>7.5302872583110012E-3</v>
      </c>
      <c r="S466" s="79">
        <f t="shared" si="116"/>
        <v>0</v>
      </c>
      <c r="T466" s="79">
        <f t="shared" si="117"/>
        <v>0</v>
      </c>
      <c r="U466" s="79">
        <f t="shared" si="118"/>
        <v>6.6443711102744125E-3</v>
      </c>
      <c r="V466" s="79">
        <f t="shared" si="119"/>
        <v>0</v>
      </c>
      <c r="W466" s="79">
        <f t="shared" si="120"/>
        <v>0</v>
      </c>
      <c r="X466" s="79">
        <f t="shared" si="121"/>
        <v>0</v>
      </c>
      <c r="Y466" s="119">
        <f t="shared" si="123"/>
        <v>0.99999999999999989</v>
      </c>
    </row>
    <row r="467" spans="1:25" x14ac:dyDescent="0.25">
      <c r="A467" s="13" t="s">
        <v>9</v>
      </c>
      <c r="B467" s="3">
        <v>43833</v>
      </c>
      <c r="C467" s="3">
        <v>0</v>
      </c>
      <c r="D467" s="3">
        <v>30</v>
      </c>
      <c r="E467" s="3">
        <v>0</v>
      </c>
      <c r="F467" s="3">
        <v>2225</v>
      </c>
      <c r="G467" s="3">
        <v>0</v>
      </c>
      <c r="H467" s="3">
        <v>0</v>
      </c>
      <c r="I467" s="3">
        <v>0</v>
      </c>
      <c r="J467" s="3">
        <v>0</v>
      </c>
      <c r="K467" s="3">
        <v>0</v>
      </c>
      <c r="L467" s="38">
        <v>46088</v>
      </c>
      <c r="N467" s="13" t="s">
        <v>9</v>
      </c>
      <c r="O467" s="79">
        <f t="shared" si="122"/>
        <v>0.95107186252386744</v>
      </c>
      <c r="P467" s="79">
        <f t="shared" si="124"/>
        <v>0</v>
      </c>
      <c r="Q467" s="79">
        <f t="shared" si="114"/>
        <v>6.5092865821905917E-4</v>
      </c>
      <c r="R467" s="79">
        <f t="shared" si="115"/>
        <v>0</v>
      </c>
      <c r="S467" s="79">
        <f t="shared" si="116"/>
        <v>4.8277208817913558E-2</v>
      </c>
      <c r="T467" s="79">
        <f t="shared" si="117"/>
        <v>0</v>
      </c>
      <c r="U467" s="79">
        <f t="shared" si="118"/>
        <v>0</v>
      </c>
      <c r="V467" s="79">
        <f t="shared" si="119"/>
        <v>0</v>
      </c>
      <c r="W467" s="79">
        <f t="shared" si="120"/>
        <v>0</v>
      </c>
      <c r="X467" s="79">
        <f t="shared" si="121"/>
        <v>0</v>
      </c>
      <c r="Y467" s="119">
        <f t="shared" si="123"/>
        <v>1</v>
      </c>
    </row>
    <row r="468" spans="1:25" x14ac:dyDescent="0.25">
      <c r="A468" s="13" t="s">
        <v>10</v>
      </c>
      <c r="B468" s="3">
        <v>19060</v>
      </c>
      <c r="C468" s="3">
        <v>2215</v>
      </c>
      <c r="D468" s="3">
        <v>0</v>
      </c>
      <c r="E468" s="3">
        <v>1475</v>
      </c>
      <c r="F468" s="3">
        <v>13451</v>
      </c>
      <c r="G468" s="3">
        <v>0</v>
      </c>
      <c r="H468" s="3">
        <v>0</v>
      </c>
      <c r="I468" s="3">
        <v>400</v>
      </c>
      <c r="J468" s="3">
        <v>0</v>
      </c>
      <c r="K468" s="3">
        <v>170</v>
      </c>
      <c r="L468" s="38">
        <v>36771</v>
      </c>
      <c r="N468" s="13" t="s">
        <v>10</v>
      </c>
      <c r="O468" s="79">
        <f t="shared" si="122"/>
        <v>0.51834325963395067</v>
      </c>
      <c r="P468" s="79">
        <f t="shared" si="124"/>
        <v>6.0237687307932879E-2</v>
      </c>
      <c r="Q468" s="79">
        <f t="shared" si="114"/>
        <v>0</v>
      </c>
      <c r="R468" s="79">
        <f t="shared" si="115"/>
        <v>4.0113132631693457E-2</v>
      </c>
      <c r="S468" s="79">
        <f t="shared" si="116"/>
        <v>0.36580457425688723</v>
      </c>
      <c r="T468" s="79">
        <f t="shared" si="117"/>
        <v>0</v>
      </c>
      <c r="U468" s="79">
        <f t="shared" si="118"/>
        <v>0</v>
      </c>
      <c r="V468" s="79">
        <f t="shared" si="119"/>
        <v>1.0878137662832124E-2</v>
      </c>
      <c r="W468" s="79">
        <f t="shared" si="120"/>
        <v>0</v>
      </c>
      <c r="X468" s="79">
        <f t="shared" si="121"/>
        <v>4.6232085067036523E-3</v>
      </c>
      <c r="Y468" s="119">
        <f t="shared" si="123"/>
        <v>1</v>
      </c>
    </row>
    <row r="469" spans="1:25" x14ac:dyDescent="0.25">
      <c r="A469" s="13" t="s">
        <v>11</v>
      </c>
      <c r="B469" s="3">
        <v>57514.592920000003</v>
      </c>
      <c r="C469" s="3">
        <v>337.96140000000003</v>
      </c>
      <c r="D469" s="3">
        <v>1004.22816</v>
      </c>
      <c r="E469" s="3">
        <v>172.19937999999999</v>
      </c>
      <c r="F469" s="3">
        <v>265.54109999999997</v>
      </c>
      <c r="G469" s="3">
        <v>0</v>
      </c>
      <c r="H469" s="3">
        <v>402.33499999999998</v>
      </c>
      <c r="I469" s="3">
        <v>0</v>
      </c>
      <c r="J469" s="3">
        <v>0</v>
      </c>
      <c r="K469" s="3">
        <v>0</v>
      </c>
      <c r="L469" s="38">
        <v>59696.857960000001</v>
      </c>
      <c r="N469" s="13" t="s">
        <v>11</v>
      </c>
      <c r="O469" s="79">
        <f t="shared" si="122"/>
        <v>0.96344422278535613</v>
      </c>
      <c r="P469" s="79">
        <f t="shared" si="124"/>
        <v>5.6612929314713975E-3</v>
      </c>
      <c r="Q469" s="79">
        <f t="shared" si="114"/>
        <v>1.6822127567800722E-2</v>
      </c>
      <c r="R469" s="79">
        <f t="shared" si="115"/>
        <v>2.8845635412735209E-3</v>
      </c>
      <c r="S469" s="79">
        <f t="shared" si="116"/>
        <v>4.4481587318703827E-3</v>
      </c>
      <c r="T469" s="79">
        <f t="shared" si="117"/>
        <v>0</v>
      </c>
      <c r="U469" s="79">
        <f t="shared" si="118"/>
        <v>6.7396344422278529E-3</v>
      </c>
      <c r="V469" s="79">
        <f t="shared" si="119"/>
        <v>0</v>
      </c>
      <c r="W469" s="79">
        <f t="shared" si="120"/>
        <v>0</v>
      </c>
      <c r="X469" s="79">
        <f t="shared" si="121"/>
        <v>0</v>
      </c>
      <c r="Y469" s="119">
        <f t="shared" si="123"/>
        <v>1.0000000000000002</v>
      </c>
    </row>
    <row r="470" spans="1:25" x14ac:dyDescent="0.25">
      <c r="A470" s="13" t="s">
        <v>12</v>
      </c>
      <c r="B470" s="3">
        <v>46955</v>
      </c>
      <c r="C470" s="3">
        <v>1745</v>
      </c>
      <c r="D470" s="3">
        <v>0</v>
      </c>
      <c r="E470" s="3">
        <v>8</v>
      </c>
      <c r="F470" s="3">
        <v>28</v>
      </c>
      <c r="G470" s="3">
        <v>1365</v>
      </c>
      <c r="H470" s="3">
        <v>2745</v>
      </c>
      <c r="I470" s="3">
        <v>0</v>
      </c>
      <c r="J470" s="3">
        <v>0</v>
      </c>
      <c r="K470" s="3">
        <v>0</v>
      </c>
      <c r="L470" s="38">
        <v>52846</v>
      </c>
      <c r="N470" s="13" t="s">
        <v>12</v>
      </c>
      <c r="O470" s="79">
        <f t="shared" si="122"/>
        <v>0.88852514854482834</v>
      </c>
      <c r="P470" s="79">
        <f t="shared" si="124"/>
        <v>3.3020474586534461E-2</v>
      </c>
      <c r="Q470" s="79">
        <f t="shared" si="114"/>
        <v>0</v>
      </c>
      <c r="R470" s="79">
        <f t="shared" si="115"/>
        <v>1.5138326458010066E-4</v>
      </c>
      <c r="S470" s="79">
        <f t="shared" si="116"/>
        <v>5.2984142603035235E-4</v>
      </c>
      <c r="T470" s="79">
        <f t="shared" si="117"/>
        <v>2.5829769518979678E-2</v>
      </c>
      <c r="U470" s="79">
        <f t="shared" si="118"/>
        <v>5.1943382659047042E-2</v>
      </c>
      <c r="V470" s="79">
        <f t="shared" si="119"/>
        <v>0</v>
      </c>
      <c r="W470" s="79">
        <f t="shared" si="120"/>
        <v>0</v>
      </c>
      <c r="X470" s="79">
        <f t="shared" si="121"/>
        <v>0</v>
      </c>
      <c r="Y470" s="119">
        <f t="shared" si="123"/>
        <v>0.99999999999999989</v>
      </c>
    </row>
    <row r="471" spans="1:25" x14ac:dyDescent="0.25">
      <c r="A471" s="13" t="s">
        <v>21</v>
      </c>
      <c r="B471" s="3">
        <v>42462</v>
      </c>
      <c r="C471" s="3">
        <v>1350</v>
      </c>
      <c r="D471" s="3">
        <v>0</v>
      </c>
      <c r="E471" s="3">
        <v>1110</v>
      </c>
      <c r="F471" s="3">
        <v>300</v>
      </c>
      <c r="G471" s="3">
        <v>2630</v>
      </c>
      <c r="H471" s="3">
        <v>520</v>
      </c>
      <c r="I471" s="3">
        <v>100</v>
      </c>
      <c r="J471" s="3">
        <v>0</v>
      </c>
      <c r="K471" s="3">
        <v>0</v>
      </c>
      <c r="L471" s="38">
        <v>48472</v>
      </c>
      <c r="N471" s="13" t="s">
        <v>21</v>
      </c>
      <c r="O471" s="79">
        <f t="shared" si="122"/>
        <v>0.87601089288661493</v>
      </c>
      <c r="P471" s="79">
        <f t="shared" si="124"/>
        <v>2.7851130549595642E-2</v>
      </c>
      <c r="Q471" s="79">
        <f t="shared" si="114"/>
        <v>0</v>
      </c>
      <c r="R471" s="79">
        <f t="shared" si="115"/>
        <v>2.289981845188975E-2</v>
      </c>
      <c r="S471" s="79">
        <f t="shared" si="116"/>
        <v>6.1891401221323651E-3</v>
      </c>
      <c r="T471" s="79">
        <f t="shared" si="117"/>
        <v>5.4258128404027064E-2</v>
      </c>
      <c r="U471" s="79">
        <f t="shared" si="118"/>
        <v>1.0727842878362766E-2</v>
      </c>
      <c r="V471" s="79">
        <f t="shared" si="119"/>
        <v>2.063046707377455E-3</v>
      </c>
      <c r="W471" s="79">
        <f t="shared" si="120"/>
        <v>0</v>
      </c>
      <c r="X471" s="79">
        <f t="shared" si="121"/>
        <v>0</v>
      </c>
      <c r="Y471" s="119">
        <f t="shared" si="123"/>
        <v>1</v>
      </c>
    </row>
    <row r="472" spans="1:25" x14ac:dyDescent="0.25">
      <c r="A472" s="13" t="s">
        <v>13</v>
      </c>
      <c r="B472" s="3">
        <v>51466</v>
      </c>
      <c r="C472" s="3">
        <v>1425</v>
      </c>
      <c r="D472" s="3">
        <v>3178</v>
      </c>
      <c r="E472" s="3">
        <v>0</v>
      </c>
      <c r="F472" s="3">
        <v>1920</v>
      </c>
      <c r="G472" s="3">
        <v>4410</v>
      </c>
      <c r="H472" s="3">
        <v>0</v>
      </c>
      <c r="I472" s="3">
        <v>0</v>
      </c>
      <c r="J472" s="3">
        <v>0</v>
      </c>
      <c r="K472" s="3">
        <v>800</v>
      </c>
      <c r="L472" s="38">
        <v>63199</v>
      </c>
      <c r="N472" s="13" t="s">
        <v>13</v>
      </c>
      <c r="O472" s="79">
        <f t="shared" si="122"/>
        <v>0.81434832829633386</v>
      </c>
      <c r="P472" s="79">
        <f t="shared" si="124"/>
        <v>2.254782512381525E-2</v>
      </c>
      <c r="Q472" s="79">
        <f t="shared" si="114"/>
        <v>5.0285605784901662E-2</v>
      </c>
      <c r="R472" s="79">
        <f t="shared" si="115"/>
        <v>0</v>
      </c>
      <c r="S472" s="79">
        <f t="shared" si="116"/>
        <v>3.0380227535245812E-2</v>
      </c>
      <c r="T472" s="79">
        <f t="shared" si="117"/>
        <v>6.9779585120017723E-2</v>
      </c>
      <c r="U472" s="79">
        <f t="shared" si="118"/>
        <v>0</v>
      </c>
      <c r="V472" s="79">
        <f t="shared" si="119"/>
        <v>0</v>
      </c>
      <c r="W472" s="79">
        <f t="shared" si="120"/>
        <v>0</v>
      </c>
      <c r="X472" s="79">
        <f t="shared" si="121"/>
        <v>1.2658428139685755E-2</v>
      </c>
      <c r="Y472" s="119">
        <f t="shared" si="123"/>
        <v>1</v>
      </c>
    </row>
    <row r="473" spans="1:25" x14ac:dyDescent="0.25">
      <c r="A473" s="13" t="s">
        <v>14</v>
      </c>
      <c r="B473" s="3">
        <v>35712</v>
      </c>
      <c r="C473" s="3">
        <v>2626</v>
      </c>
      <c r="D473" s="3">
        <v>0</v>
      </c>
      <c r="E473" s="3">
        <v>130</v>
      </c>
      <c r="F473" s="3">
        <v>1940</v>
      </c>
      <c r="G473" s="3">
        <v>0</v>
      </c>
      <c r="H473" s="3">
        <v>0</v>
      </c>
      <c r="I473" s="3">
        <v>0</v>
      </c>
      <c r="J473" s="3">
        <v>0</v>
      </c>
      <c r="K473" s="3">
        <v>0</v>
      </c>
      <c r="L473" s="38">
        <v>40408</v>
      </c>
      <c r="N473" s="13" t="s">
        <v>14</v>
      </c>
      <c r="O473" s="79">
        <f t="shared" si="122"/>
        <v>0.88378538903187487</v>
      </c>
      <c r="P473" s="79">
        <f t="shared" si="124"/>
        <v>6.4987131261136408E-2</v>
      </c>
      <c r="Q473" s="79">
        <f t="shared" si="114"/>
        <v>0</v>
      </c>
      <c r="R473" s="79">
        <f t="shared" si="115"/>
        <v>3.217184715897842E-3</v>
      </c>
      <c r="S473" s="79">
        <f t="shared" si="116"/>
        <v>4.8010294991090871E-2</v>
      </c>
      <c r="T473" s="79">
        <f t="shared" si="117"/>
        <v>0</v>
      </c>
      <c r="U473" s="79">
        <f t="shared" si="118"/>
        <v>0</v>
      </c>
      <c r="V473" s="79">
        <f t="shared" si="119"/>
        <v>0</v>
      </c>
      <c r="W473" s="79">
        <f t="shared" si="120"/>
        <v>0</v>
      </c>
      <c r="X473" s="79">
        <f t="shared" si="121"/>
        <v>0</v>
      </c>
      <c r="Y473" s="119">
        <f t="shared" si="123"/>
        <v>1</v>
      </c>
    </row>
    <row r="474" spans="1:25" x14ac:dyDescent="0.25">
      <c r="A474" s="13" t="s">
        <v>15</v>
      </c>
      <c r="B474" s="3">
        <v>26411</v>
      </c>
      <c r="C474" s="3">
        <v>610</v>
      </c>
      <c r="D474" s="3">
        <v>300</v>
      </c>
      <c r="E474" s="3">
        <v>0</v>
      </c>
      <c r="F474" s="3">
        <v>0</v>
      </c>
      <c r="G474" s="3">
        <v>0</v>
      </c>
      <c r="H474" s="3">
        <v>0</v>
      </c>
      <c r="I474" s="3">
        <v>0</v>
      </c>
      <c r="J474" s="3">
        <v>0</v>
      </c>
      <c r="K474" s="3">
        <v>0</v>
      </c>
      <c r="L474" s="38">
        <v>27321</v>
      </c>
      <c r="N474" s="13" t="s">
        <v>15</v>
      </c>
      <c r="O474" s="79">
        <f t="shared" si="122"/>
        <v>0.96669228798360241</v>
      </c>
      <c r="P474" s="79">
        <f t="shared" si="124"/>
        <v>2.2327147615387431E-2</v>
      </c>
      <c r="Q474" s="79">
        <f t="shared" si="114"/>
        <v>1.0980564401010211E-2</v>
      </c>
      <c r="R474" s="79">
        <f t="shared" si="115"/>
        <v>0</v>
      </c>
      <c r="S474" s="79">
        <f t="shared" si="116"/>
        <v>0</v>
      </c>
      <c r="T474" s="79">
        <f t="shared" si="117"/>
        <v>0</v>
      </c>
      <c r="U474" s="79">
        <f t="shared" si="118"/>
        <v>0</v>
      </c>
      <c r="V474" s="79">
        <f t="shared" si="119"/>
        <v>0</v>
      </c>
      <c r="W474" s="79">
        <f t="shared" si="120"/>
        <v>0</v>
      </c>
      <c r="X474" s="79">
        <f t="shared" si="121"/>
        <v>0</v>
      </c>
      <c r="Y474" s="119">
        <f t="shared" si="123"/>
        <v>1</v>
      </c>
    </row>
    <row r="475" spans="1:25" x14ac:dyDescent="0.25">
      <c r="A475" s="13" t="s">
        <v>16</v>
      </c>
      <c r="B475" s="3">
        <v>32561</v>
      </c>
      <c r="C475" s="3">
        <v>0</v>
      </c>
      <c r="D475" s="3">
        <v>0</v>
      </c>
      <c r="E475" s="3">
        <v>0</v>
      </c>
      <c r="F475" s="3">
        <v>0</v>
      </c>
      <c r="G475" s="3">
        <v>0</v>
      </c>
      <c r="H475" s="3">
        <v>0</v>
      </c>
      <c r="I475" s="3">
        <v>0</v>
      </c>
      <c r="J475" s="3">
        <v>0</v>
      </c>
      <c r="K475" s="3">
        <v>0</v>
      </c>
      <c r="L475" s="38">
        <v>32561</v>
      </c>
      <c r="N475" s="13" t="s">
        <v>16</v>
      </c>
      <c r="O475" s="79">
        <f t="shared" si="122"/>
        <v>1</v>
      </c>
      <c r="P475" s="79">
        <f t="shared" si="124"/>
        <v>0</v>
      </c>
      <c r="Q475" s="79">
        <f t="shared" si="114"/>
        <v>0</v>
      </c>
      <c r="R475" s="79">
        <f t="shared" si="115"/>
        <v>0</v>
      </c>
      <c r="S475" s="79">
        <f t="shared" si="116"/>
        <v>0</v>
      </c>
      <c r="T475" s="79">
        <f t="shared" si="117"/>
        <v>0</v>
      </c>
      <c r="U475" s="79">
        <f t="shared" si="118"/>
        <v>0</v>
      </c>
      <c r="V475" s="79">
        <f t="shared" si="119"/>
        <v>0</v>
      </c>
      <c r="W475" s="79">
        <f t="shared" si="120"/>
        <v>0</v>
      </c>
      <c r="X475" s="79">
        <f t="shared" si="121"/>
        <v>0</v>
      </c>
      <c r="Y475" s="119">
        <f t="shared" si="123"/>
        <v>1</v>
      </c>
    </row>
    <row r="476" spans="1:25" x14ac:dyDescent="0.25">
      <c r="A476" s="13" t="s">
        <v>17</v>
      </c>
      <c r="B476" s="3">
        <v>43823</v>
      </c>
      <c r="C476" s="3">
        <v>100</v>
      </c>
      <c r="D476" s="3">
        <v>0</v>
      </c>
      <c r="E476" s="3">
        <v>0</v>
      </c>
      <c r="F476" s="3">
        <v>18</v>
      </c>
      <c r="G476" s="3">
        <v>0</v>
      </c>
      <c r="H476" s="3">
        <v>0</v>
      </c>
      <c r="I476" s="3">
        <v>0</v>
      </c>
      <c r="J476" s="3">
        <v>0</v>
      </c>
      <c r="K476" s="3">
        <v>260</v>
      </c>
      <c r="L476" s="38">
        <v>44201</v>
      </c>
      <c r="N476" s="13" t="s">
        <v>17</v>
      </c>
      <c r="O476" s="79">
        <f t="shared" si="122"/>
        <v>0.99144815728150948</v>
      </c>
      <c r="P476" s="79">
        <f t="shared" si="124"/>
        <v>2.2623922535689239E-3</v>
      </c>
      <c r="Q476" s="79">
        <f t="shared" si="114"/>
        <v>0</v>
      </c>
      <c r="R476" s="79">
        <f t="shared" si="115"/>
        <v>0</v>
      </c>
      <c r="S476" s="79">
        <f t="shared" si="116"/>
        <v>4.0723060564240631E-4</v>
      </c>
      <c r="T476" s="79">
        <f t="shared" si="117"/>
        <v>0</v>
      </c>
      <c r="U476" s="79">
        <f t="shared" si="118"/>
        <v>0</v>
      </c>
      <c r="V476" s="79">
        <f t="shared" si="119"/>
        <v>0</v>
      </c>
      <c r="W476" s="79">
        <f t="shared" si="120"/>
        <v>0</v>
      </c>
      <c r="X476" s="79">
        <f t="shared" si="121"/>
        <v>5.8822198592792018E-3</v>
      </c>
      <c r="Y476" s="119">
        <f t="shared" si="123"/>
        <v>1</v>
      </c>
    </row>
    <row r="477" spans="1:25" x14ac:dyDescent="0.25">
      <c r="A477" s="13" t="s">
        <v>18</v>
      </c>
      <c r="B477" s="101">
        <v>5683</v>
      </c>
      <c r="C477" s="101">
        <v>0</v>
      </c>
      <c r="D477" s="101">
        <v>0</v>
      </c>
      <c r="E477" s="101">
        <v>0</v>
      </c>
      <c r="F477" s="101">
        <v>0</v>
      </c>
      <c r="G477" s="101">
        <v>20</v>
      </c>
      <c r="H477" s="101">
        <v>0</v>
      </c>
      <c r="I477" s="101">
        <v>0</v>
      </c>
      <c r="J477" s="101">
        <v>0</v>
      </c>
      <c r="K477" s="101">
        <v>0</v>
      </c>
      <c r="L477" s="102">
        <v>5703</v>
      </c>
      <c r="N477" s="13" t="s">
        <v>18</v>
      </c>
      <c r="O477" s="79">
        <f t="shared" si="122"/>
        <v>0.9964930738207961</v>
      </c>
      <c r="P477" s="79">
        <f t="shared" si="124"/>
        <v>0</v>
      </c>
      <c r="Q477" s="79">
        <f t="shared" si="114"/>
        <v>0</v>
      </c>
      <c r="R477" s="79">
        <f t="shared" si="115"/>
        <v>0</v>
      </c>
      <c r="S477" s="79">
        <f t="shared" si="116"/>
        <v>0</v>
      </c>
      <c r="T477" s="79">
        <f t="shared" si="117"/>
        <v>3.5069261792039278E-3</v>
      </c>
      <c r="U477" s="79">
        <f t="shared" si="118"/>
        <v>0</v>
      </c>
      <c r="V477" s="79">
        <f t="shared" si="119"/>
        <v>0</v>
      </c>
      <c r="W477" s="79">
        <f t="shared" si="120"/>
        <v>0</v>
      </c>
      <c r="X477" s="79">
        <f t="shared" si="121"/>
        <v>0</v>
      </c>
      <c r="Y477" s="119">
        <f t="shared" si="123"/>
        <v>1</v>
      </c>
    </row>
    <row r="478" spans="1:25" x14ac:dyDescent="0.25">
      <c r="A478" s="13" t="s">
        <v>19</v>
      </c>
      <c r="B478" s="3">
        <v>3535</v>
      </c>
      <c r="C478" s="3">
        <v>0</v>
      </c>
      <c r="D478" s="3">
        <v>0</v>
      </c>
      <c r="E478" s="3">
        <v>0</v>
      </c>
      <c r="F478" s="3">
        <v>0</v>
      </c>
      <c r="G478" s="3">
        <v>0</v>
      </c>
      <c r="H478" s="3">
        <v>0</v>
      </c>
      <c r="I478" s="3">
        <v>0</v>
      </c>
      <c r="J478" s="3">
        <v>0</v>
      </c>
      <c r="K478" s="3">
        <v>0</v>
      </c>
      <c r="L478" s="38">
        <v>3535</v>
      </c>
      <c r="N478" s="13" t="s">
        <v>19</v>
      </c>
      <c r="O478" s="79">
        <f t="shared" si="122"/>
        <v>1</v>
      </c>
      <c r="P478" s="79">
        <f t="shared" si="124"/>
        <v>0</v>
      </c>
      <c r="Q478" s="79">
        <f t="shared" si="114"/>
        <v>0</v>
      </c>
      <c r="R478" s="79">
        <f t="shared" si="115"/>
        <v>0</v>
      </c>
      <c r="S478" s="79">
        <f t="shared" si="116"/>
        <v>0</v>
      </c>
      <c r="T478" s="79">
        <f t="shared" si="117"/>
        <v>0</v>
      </c>
      <c r="U478" s="79">
        <f t="shared" si="118"/>
        <v>0</v>
      </c>
      <c r="V478" s="79">
        <f t="shared" si="119"/>
        <v>0</v>
      </c>
      <c r="W478" s="79">
        <f t="shared" si="120"/>
        <v>0</v>
      </c>
      <c r="X478" s="79">
        <f t="shared" si="121"/>
        <v>0</v>
      </c>
      <c r="Y478" s="119">
        <f t="shared" si="123"/>
        <v>1</v>
      </c>
    </row>
    <row r="479" spans="1:25" ht="15.75" thickBot="1" x14ac:dyDescent="0.3">
      <c r="A479" s="15" t="s">
        <v>51</v>
      </c>
      <c r="B479" s="100">
        <f>SUM(B458:B478)</f>
        <v>794374.59291999997</v>
      </c>
      <c r="C479" s="100">
        <f t="shared" ref="C479:L479" si="125">SUM(C458:C478)</f>
        <v>14936.9614</v>
      </c>
      <c r="D479" s="100">
        <f t="shared" si="125"/>
        <v>10818.228159999999</v>
      </c>
      <c r="E479" s="100">
        <f t="shared" si="125"/>
        <v>6455.19938</v>
      </c>
      <c r="F479" s="100">
        <f t="shared" si="125"/>
        <v>25674.541099999999</v>
      </c>
      <c r="G479" s="100">
        <f t="shared" si="125"/>
        <v>17150</v>
      </c>
      <c r="H479" s="100">
        <f t="shared" si="125"/>
        <v>8982.3349999999991</v>
      </c>
      <c r="I479" s="100">
        <f t="shared" si="125"/>
        <v>5650</v>
      </c>
      <c r="J479" s="100">
        <f t="shared" si="125"/>
        <v>0</v>
      </c>
      <c r="K479" s="100">
        <f t="shared" si="125"/>
        <v>3250</v>
      </c>
      <c r="L479" s="103">
        <f t="shared" si="125"/>
        <v>887291.85796000005</v>
      </c>
      <c r="N479" s="66" t="s">
        <v>122</v>
      </c>
      <c r="O479" s="81">
        <f t="shared" si="122"/>
        <v>0.89527993049138421</v>
      </c>
      <c r="P479" s="81">
        <f t="shared" si="124"/>
        <v>1.6834327133737063E-2</v>
      </c>
      <c r="Q479" s="81">
        <f t="shared" si="114"/>
        <v>1.2192412296978043E-2</v>
      </c>
      <c r="R479" s="81">
        <f t="shared" si="115"/>
        <v>7.2751703084950508E-3</v>
      </c>
      <c r="S479" s="81">
        <f t="shared" si="116"/>
        <v>2.8935846609738001E-2</v>
      </c>
      <c r="T479" s="81">
        <f t="shared" si="117"/>
        <v>1.9328476696980058E-2</v>
      </c>
      <c r="U479" s="81">
        <f t="shared" si="118"/>
        <v>1.0123315028103111E-2</v>
      </c>
      <c r="V479" s="81">
        <f t="shared" si="119"/>
        <v>6.3676905736406606E-3</v>
      </c>
      <c r="W479" s="81">
        <f t="shared" si="120"/>
        <v>0</v>
      </c>
      <c r="X479" s="81">
        <f t="shared" si="121"/>
        <v>3.6628308609437427E-3</v>
      </c>
      <c r="Y479" s="120">
        <f t="shared" si="123"/>
        <v>1</v>
      </c>
    </row>
    <row r="480" spans="1:25" x14ac:dyDescent="0.25">
      <c r="A480" s="2"/>
      <c r="O480" s="9"/>
      <c r="P480" s="9"/>
      <c r="Q480" s="9"/>
      <c r="R480" s="9"/>
      <c r="S480" s="9"/>
      <c r="T480" s="9"/>
      <c r="U480" s="9"/>
      <c r="V480" s="9"/>
      <c r="W480" s="9"/>
    </row>
    <row r="481" spans="1:18" ht="15.75" thickBot="1" x14ac:dyDescent="0.3"/>
    <row r="482" spans="1:18" x14ac:dyDescent="0.25">
      <c r="A482" s="305" t="s">
        <v>76</v>
      </c>
      <c r="B482" s="306"/>
      <c r="C482" s="306"/>
      <c r="D482" s="306"/>
      <c r="E482" s="306"/>
      <c r="F482" s="306"/>
      <c r="G482" s="306"/>
      <c r="H482" s="306"/>
      <c r="I482" s="307"/>
      <c r="K482" s="302" t="s">
        <v>76</v>
      </c>
      <c r="L482" s="303"/>
      <c r="M482" s="303"/>
      <c r="N482" s="303"/>
      <c r="O482" s="303"/>
      <c r="P482" s="303"/>
      <c r="Q482" s="303"/>
      <c r="R482" s="304"/>
    </row>
    <row r="483" spans="1:18" ht="25.5" x14ac:dyDescent="0.25">
      <c r="A483" s="25"/>
      <c r="B483" s="10" t="s">
        <v>29</v>
      </c>
      <c r="C483" s="10" t="s">
        <v>30</v>
      </c>
      <c r="D483" s="10" t="s">
        <v>31</v>
      </c>
      <c r="E483" s="10" t="s">
        <v>32</v>
      </c>
      <c r="F483" s="10" t="s">
        <v>33</v>
      </c>
      <c r="G483" s="10" t="s">
        <v>34</v>
      </c>
      <c r="H483" s="10" t="s">
        <v>35</v>
      </c>
      <c r="I483" s="14" t="s">
        <v>0</v>
      </c>
      <c r="K483" s="13"/>
      <c r="L483" s="10" t="s">
        <v>29</v>
      </c>
      <c r="M483" s="10" t="s">
        <v>30</v>
      </c>
      <c r="N483" s="10" t="s">
        <v>31</v>
      </c>
      <c r="O483" s="10" t="s">
        <v>32</v>
      </c>
      <c r="P483" s="10" t="s">
        <v>33</v>
      </c>
      <c r="Q483" s="10" t="s">
        <v>34</v>
      </c>
      <c r="R483" s="14" t="s">
        <v>35</v>
      </c>
    </row>
    <row r="484" spans="1:18" x14ac:dyDescent="0.25">
      <c r="A484" s="13" t="s">
        <v>1</v>
      </c>
      <c r="B484" s="28">
        <v>0</v>
      </c>
      <c r="C484" s="28">
        <v>0</v>
      </c>
      <c r="D484" s="28">
        <v>470</v>
      </c>
      <c r="E484" s="28">
        <v>0</v>
      </c>
      <c r="F484" s="28">
        <v>210</v>
      </c>
      <c r="G484" s="28">
        <v>5981</v>
      </c>
      <c r="H484" s="28">
        <v>6230</v>
      </c>
      <c r="I484" s="69">
        <f>SUM(B484:H484)</f>
        <v>12891</v>
      </c>
      <c r="K484" s="13" t="s">
        <v>1</v>
      </c>
      <c r="L484" s="79">
        <f>B484/$I484</f>
        <v>0</v>
      </c>
      <c r="M484" s="79">
        <f t="shared" ref="M484:M505" si="126">C484/$I484</f>
        <v>0</v>
      </c>
      <c r="N484" s="79">
        <f t="shared" ref="N484:N505" si="127">D484/$I484</f>
        <v>3.645954541928477E-2</v>
      </c>
      <c r="O484" s="79">
        <f t="shared" ref="O484:O505" si="128">E484/$I484</f>
        <v>0</v>
      </c>
      <c r="P484" s="79">
        <f t="shared" ref="P484:P505" si="129">F484/$I484</f>
        <v>1.6290435187340004E-2</v>
      </c>
      <c r="Q484" s="79">
        <f t="shared" ref="Q484:Q505" si="130">G484/$I484</f>
        <v>0.46396710883562176</v>
      </c>
      <c r="R484" s="80">
        <f t="shared" ref="R484:R505" si="131">H484/$I484</f>
        <v>0.48328291055775346</v>
      </c>
    </row>
    <row r="485" spans="1:18" x14ac:dyDescent="0.25">
      <c r="A485" s="13" t="s">
        <v>2</v>
      </c>
      <c r="B485" s="28">
        <v>380</v>
      </c>
      <c r="C485" s="28">
        <v>0</v>
      </c>
      <c r="D485" s="28">
        <v>150</v>
      </c>
      <c r="E485" s="28">
        <v>2890</v>
      </c>
      <c r="F485" s="28">
        <v>5548</v>
      </c>
      <c r="G485" s="28">
        <v>15515</v>
      </c>
      <c r="H485" s="28">
        <v>18624</v>
      </c>
      <c r="I485" s="69">
        <f>SUM(B485:H485)</f>
        <v>43107</v>
      </c>
      <c r="K485" s="13" t="s">
        <v>2</v>
      </c>
      <c r="L485" s="79">
        <f t="shared" ref="L485:L505" si="132">B485/$I485</f>
        <v>8.8152736214535919E-3</v>
      </c>
      <c r="M485" s="79">
        <f t="shared" si="126"/>
        <v>0</v>
      </c>
      <c r="N485" s="79">
        <f t="shared" si="127"/>
        <v>3.4797132716264181E-3</v>
      </c>
      <c r="O485" s="79">
        <f t="shared" si="128"/>
        <v>6.7042475700002324E-2</v>
      </c>
      <c r="P485" s="79">
        <f t="shared" si="129"/>
        <v>0.12870299487322245</v>
      </c>
      <c r="Q485" s="79">
        <f t="shared" si="130"/>
        <v>0.35991834272855916</v>
      </c>
      <c r="R485" s="80">
        <f t="shared" si="131"/>
        <v>0.43204119980513606</v>
      </c>
    </row>
    <row r="486" spans="1:18" x14ac:dyDescent="0.25">
      <c r="A486" s="13" t="s">
        <v>20</v>
      </c>
      <c r="B486" s="28">
        <v>0</v>
      </c>
      <c r="C486" s="28">
        <v>0</v>
      </c>
      <c r="D486" s="28">
        <v>200</v>
      </c>
      <c r="E486" s="28">
        <v>0</v>
      </c>
      <c r="F486" s="28">
        <v>1365</v>
      </c>
      <c r="G486" s="28">
        <v>19505</v>
      </c>
      <c r="H486" s="28">
        <v>17870</v>
      </c>
      <c r="I486" s="69">
        <f>SUM(B486:H486)</f>
        <v>38940</v>
      </c>
      <c r="K486" s="13" t="s">
        <v>20</v>
      </c>
      <c r="L486" s="79">
        <f t="shared" si="132"/>
        <v>0</v>
      </c>
      <c r="M486" s="79">
        <f t="shared" si="126"/>
        <v>0</v>
      </c>
      <c r="N486" s="79">
        <f t="shared" si="127"/>
        <v>5.136106831022085E-3</v>
      </c>
      <c r="O486" s="79">
        <f t="shared" si="128"/>
        <v>0</v>
      </c>
      <c r="P486" s="79">
        <f t="shared" si="129"/>
        <v>3.5053929121725731E-2</v>
      </c>
      <c r="Q486" s="79">
        <f t="shared" si="130"/>
        <v>0.50089881869542885</v>
      </c>
      <c r="R486" s="80">
        <f t="shared" si="131"/>
        <v>0.45891114535182331</v>
      </c>
    </row>
    <row r="487" spans="1:18" x14ac:dyDescent="0.25">
      <c r="A487" s="13" t="s">
        <v>3</v>
      </c>
      <c r="B487" s="28">
        <v>230</v>
      </c>
      <c r="C487" s="28">
        <v>0</v>
      </c>
      <c r="D487" s="28">
        <v>100</v>
      </c>
      <c r="E487" s="28">
        <v>100</v>
      </c>
      <c r="F487" s="28">
        <v>11800</v>
      </c>
      <c r="G487" s="28">
        <v>21825</v>
      </c>
      <c r="H487" s="28">
        <v>17675</v>
      </c>
      <c r="I487" s="69">
        <f>SUM(B487:H487)</f>
        <v>51730</v>
      </c>
      <c r="K487" s="13" t="s">
        <v>3</v>
      </c>
      <c r="L487" s="79">
        <f t="shared" si="132"/>
        <v>4.4461627682196017E-3</v>
      </c>
      <c r="M487" s="79">
        <f t="shared" si="126"/>
        <v>0</v>
      </c>
      <c r="N487" s="79">
        <f t="shared" si="127"/>
        <v>1.9331142470520007E-3</v>
      </c>
      <c r="O487" s="79">
        <f t="shared" si="128"/>
        <v>1.9331142470520007E-3</v>
      </c>
      <c r="P487" s="79">
        <f t="shared" si="129"/>
        <v>0.22810748115213608</v>
      </c>
      <c r="Q487" s="79">
        <f t="shared" si="130"/>
        <v>0.42190218441909916</v>
      </c>
      <c r="R487" s="80">
        <f t="shared" si="131"/>
        <v>0.34167794316644112</v>
      </c>
    </row>
    <row r="488" spans="1:18" x14ac:dyDescent="0.25">
      <c r="A488" s="13" t="s">
        <v>4</v>
      </c>
      <c r="B488" s="28">
        <v>0</v>
      </c>
      <c r="C488" s="28">
        <v>0</v>
      </c>
      <c r="D488" s="28">
        <v>0</v>
      </c>
      <c r="E488" s="28">
        <v>175</v>
      </c>
      <c r="F488" s="28">
        <v>1734</v>
      </c>
      <c r="G488" s="28">
        <v>7300</v>
      </c>
      <c r="H488" s="28">
        <v>9097</v>
      </c>
      <c r="I488" s="69">
        <f t="shared" ref="I488:I505" si="133">SUM(B488:H488)</f>
        <v>18306</v>
      </c>
      <c r="K488" s="13" t="s">
        <v>4</v>
      </c>
      <c r="L488" s="79">
        <f t="shared" si="132"/>
        <v>0</v>
      </c>
      <c r="M488" s="79">
        <f t="shared" si="126"/>
        <v>0</v>
      </c>
      <c r="N488" s="79">
        <f t="shared" si="127"/>
        <v>0</v>
      </c>
      <c r="O488" s="79">
        <f t="shared" si="128"/>
        <v>9.5597071998251935E-3</v>
      </c>
      <c r="P488" s="79">
        <f t="shared" si="129"/>
        <v>9.4723041625696489E-2</v>
      </c>
      <c r="Q488" s="79">
        <f t="shared" si="130"/>
        <v>0.39877635747842238</v>
      </c>
      <c r="R488" s="80">
        <f t="shared" si="131"/>
        <v>0.49694089369605593</v>
      </c>
    </row>
    <row r="489" spans="1:18" x14ac:dyDescent="0.25">
      <c r="A489" s="13" t="s">
        <v>5</v>
      </c>
      <c r="B489" s="28">
        <v>0</v>
      </c>
      <c r="C489" s="28">
        <v>0</v>
      </c>
      <c r="D489" s="28">
        <v>0</v>
      </c>
      <c r="E489" s="28">
        <v>0</v>
      </c>
      <c r="F489" s="28">
        <v>1316</v>
      </c>
      <c r="G489" s="28">
        <v>9665</v>
      </c>
      <c r="H489" s="28">
        <v>9033</v>
      </c>
      <c r="I489" s="69">
        <f t="shared" si="133"/>
        <v>20014</v>
      </c>
      <c r="K489" s="13" t="s">
        <v>5</v>
      </c>
      <c r="L489" s="79">
        <f t="shared" si="132"/>
        <v>0</v>
      </c>
      <c r="M489" s="79">
        <f t="shared" si="126"/>
        <v>0</v>
      </c>
      <c r="N489" s="79">
        <f t="shared" si="127"/>
        <v>0</v>
      </c>
      <c r="O489" s="79">
        <f t="shared" si="128"/>
        <v>0</v>
      </c>
      <c r="P489" s="79">
        <f t="shared" si="129"/>
        <v>6.5753972219446385E-2</v>
      </c>
      <c r="Q489" s="79">
        <f t="shared" si="130"/>
        <v>0.48291196162686117</v>
      </c>
      <c r="R489" s="80">
        <f t="shared" si="131"/>
        <v>0.45133406615369243</v>
      </c>
    </row>
    <row r="490" spans="1:18" x14ac:dyDescent="0.25">
      <c r="A490" s="13" t="s">
        <v>6</v>
      </c>
      <c r="B490" s="28">
        <v>3043</v>
      </c>
      <c r="C490" s="28">
        <v>0</v>
      </c>
      <c r="D490" s="28">
        <v>780</v>
      </c>
      <c r="E490" s="28">
        <v>4284</v>
      </c>
      <c r="F490" s="28">
        <v>5549</v>
      </c>
      <c r="G490" s="28">
        <v>9770</v>
      </c>
      <c r="H490" s="28">
        <v>11257</v>
      </c>
      <c r="I490" s="69">
        <f t="shared" si="133"/>
        <v>34683</v>
      </c>
      <c r="K490" s="13" t="s">
        <v>6</v>
      </c>
      <c r="L490" s="79">
        <f t="shared" si="132"/>
        <v>8.7737508289363664E-2</v>
      </c>
      <c r="M490" s="79">
        <f t="shared" si="126"/>
        <v>0</v>
      </c>
      <c r="N490" s="79">
        <f t="shared" si="127"/>
        <v>2.2489404030793185E-2</v>
      </c>
      <c r="O490" s="79">
        <f t="shared" si="128"/>
        <v>0.12351872675374102</v>
      </c>
      <c r="P490" s="79">
        <f t="shared" si="129"/>
        <v>0.15999192688060432</v>
      </c>
      <c r="Q490" s="79">
        <f t="shared" si="130"/>
        <v>0.28169420177031973</v>
      </c>
      <c r="R490" s="80">
        <f t="shared" si="131"/>
        <v>0.32456823227517806</v>
      </c>
    </row>
    <row r="491" spans="1:18" x14ac:dyDescent="0.25">
      <c r="A491" s="13" t="s">
        <v>7</v>
      </c>
      <c r="B491" s="28">
        <v>1870</v>
      </c>
      <c r="C491" s="28">
        <v>780</v>
      </c>
      <c r="D491" s="28">
        <v>270</v>
      </c>
      <c r="E491" s="28">
        <v>70</v>
      </c>
      <c r="F491" s="28">
        <v>2930</v>
      </c>
      <c r="G491" s="28">
        <v>5350</v>
      </c>
      <c r="H491" s="28">
        <v>11904</v>
      </c>
      <c r="I491" s="69">
        <f t="shared" si="133"/>
        <v>23174</v>
      </c>
      <c r="K491" s="13" t="s">
        <v>7</v>
      </c>
      <c r="L491" s="79">
        <f t="shared" si="132"/>
        <v>8.0693881073616983E-2</v>
      </c>
      <c r="M491" s="79">
        <f t="shared" si="126"/>
        <v>3.3658410287391041E-2</v>
      </c>
      <c r="N491" s="79">
        <f t="shared" si="127"/>
        <v>1.1650988176404592E-2</v>
      </c>
      <c r="O491" s="79">
        <f t="shared" si="128"/>
        <v>3.0206265642530421E-3</v>
      </c>
      <c r="P491" s="79">
        <f t="shared" si="129"/>
        <v>0.12643479761802021</v>
      </c>
      <c r="Q491" s="79">
        <f t="shared" si="130"/>
        <v>0.23086217312505394</v>
      </c>
      <c r="R491" s="80">
        <f t="shared" si="131"/>
        <v>0.51367912315526021</v>
      </c>
    </row>
    <row r="492" spans="1:18" x14ac:dyDescent="0.25">
      <c r="A492" s="13" t="s">
        <v>8</v>
      </c>
      <c r="B492" s="28">
        <v>390</v>
      </c>
      <c r="C492" s="28">
        <v>0</v>
      </c>
      <c r="D492" s="28">
        <v>0</v>
      </c>
      <c r="E492" s="28">
        <v>501</v>
      </c>
      <c r="F492" s="28">
        <v>8665</v>
      </c>
      <c r="G492" s="28">
        <v>18257</v>
      </c>
      <c r="H492" s="28">
        <v>11343</v>
      </c>
      <c r="I492" s="69">
        <f t="shared" si="133"/>
        <v>39156</v>
      </c>
      <c r="K492" s="13" t="s">
        <v>8</v>
      </c>
      <c r="L492" s="79">
        <f t="shared" si="132"/>
        <v>9.9601593625498006E-3</v>
      </c>
      <c r="M492" s="79">
        <f t="shared" si="126"/>
        <v>0</v>
      </c>
      <c r="N492" s="79">
        <f t="shared" si="127"/>
        <v>0</v>
      </c>
      <c r="O492" s="79">
        <f t="shared" si="128"/>
        <v>1.2794973950352437E-2</v>
      </c>
      <c r="P492" s="79">
        <f t="shared" si="129"/>
        <v>0.22129430993972826</v>
      </c>
      <c r="Q492" s="79">
        <f t="shared" si="130"/>
        <v>0.46626315251813261</v>
      </c>
      <c r="R492" s="80">
        <f t="shared" si="131"/>
        <v>0.28968740422923689</v>
      </c>
    </row>
    <row r="493" spans="1:18" x14ac:dyDescent="0.25">
      <c r="A493" s="13" t="s">
        <v>9</v>
      </c>
      <c r="B493" s="28">
        <v>1014</v>
      </c>
      <c r="C493" s="28">
        <v>400</v>
      </c>
      <c r="D493" s="28">
        <v>650</v>
      </c>
      <c r="E493" s="28">
        <v>1070</v>
      </c>
      <c r="F493" s="28">
        <v>2010</v>
      </c>
      <c r="G493" s="28">
        <v>18414</v>
      </c>
      <c r="H493" s="28">
        <v>9050</v>
      </c>
      <c r="I493" s="69">
        <f t="shared" si="133"/>
        <v>32608</v>
      </c>
      <c r="K493" s="13" t="s">
        <v>9</v>
      </c>
      <c r="L493" s="79">
        <f t="shared" si="132"/>
        <v>3.1096663395485769E-2</v>
      </c>
      <c r="M493" s="79">
        <f t="shared" si="126"/>
        <v>1.2266928361138371E-2</v>
      </c>
      <c r="N493" s="79">
        <f t="shared" si="127"/>
        <v>1.9933758586849853E-2</v>
      </c>
      <c r="O493" s="79">
        <f t="shared" si="128"/>
        <v>3.2814033366045145E-2</v>
      </c>
      <c r="P493" s="79">
        <f t="shared" si="129"/>
        <v>6.1641315014720317E-2</v>
      </c>
      <c r="Q493" s="79">
        <f t="shared" si="130"/>
        <v>0.56470804710500488</v>
      </c>
      <c r="R493" s="80">
        <f t="shared" si="131"/>
        <v>0.27753925417075564</v>
      </c>
    </row>
    <row r="494" spans="1:18" x14ac:dyDescent="0.25">
      <c r="A494" s="13" t="s">
        <v>10</v>
      </c>
      <c r="B494" s="28">
        <v>0</v>
      </c>
      <c r="C494" s="28">
        <v>0</v>
      </c>
      <c r="D494" s="28">
        <v>0</v>
      </c>
      <c r="E494" s="28">
        <v>50</v>
      </c>
      <c r="F494" s="28">
        <v>0</v>
      </c>
      <c r="G494" s="28">
        <v>905</v>
      </c>
      <c r="H494" s="28">
        <v>13456</v>
      </c>
      <c r="I494" s="69">
        <f t="shared" si="133"/>
        <v>14411</v>
      </c>
      <c r="K494" s="13" t="s">
        <v>10</v>
      </c>
      <c r="L494" s="79">
        <f t="shared" si="132"/>
        <v>0</v>
      </c>
      <c r="M494" s="79">
        <f t="shared" si="126"/>
        <v>0</v>
      </c>
      <c r="N494" s="79">
        <f t="shared" si="127"/>
        <v>0</v>
      </c>
      <c r="O494" s="79">
        <f t="shared" si="128"/>
        <v>3.4695718548331134E-3</v>
      </c>
      <c r="P494" s="79">
        <f t="shared" si="129"/>
        <v>0</v>
      </c>
      <c r="Q494" s="79">
        <f t="shared" si="130"/>
        <v>6.2799250572479356E-2</v>
      </c>
      <c r="R494" s="80">
        <f t="shared" si="131"/>
        <v>0.93373117757268753</v>
      </c>
    </row>
    <row r="495" spans="1:18" x14ac:dyDescent="0.25">
      <c r="A495" s="13" t="s">
        <v>11</v>
      </c>
      <c r="B495" s="28">
        <v>0</v>
      </c>
      <c r="C495" s="28">
        <v>0</v>
      </c>
      <c r="D495" s="28">
        <v>0</v>
      </c>
      <c r="E495" s="28">
        <v>1174.8181999999999</v>
      </c>
      <c r="F495" s="28">
        <v>492.45803999999998</v>
      </c>
      <c r="G495" s="28">
        <v>1884.5371399999999</v>
      </c>
      <c r="H495" s="28">
        <v>22527.541319999997</v>
      </c>
      <c r="I495" s="69">
        <f t="shared" si="133"/>
        <v>26079.354699999996</v>
      </c>
      <c r="K495" s="13" t="s">
        <v>11</v>
      </c>
      <c r="L495" s="79">
        <f t="shared" si="132"/>
        <v>0</v>
      </c>
      <c r="M495" s="79">
        <f t="shared" si="126"/>
        <v>0</v>
      </c>
      <c r="N495" s="79">
        <f t="shared" si="127"/>
        <v>0</v>
      </c>
      <c r="O495" s="79">
        <f t="shared" si="128"/>
        <v>4.5047824745448939E-2</v>
      </c>
      <c r="P495" s="79">
        <f t="shared" si="129"/>
        <v>1.8883060783708733E-2</v>
      </c>
      <c r="Q495" s="79">
        <f t="shared" si="130"/>
        <v>7.2261647639617413E-2</v>
      </c>
      <c r="R495" s="80">
        <f t="shared" si="131"/>
        <v>0.86380746683122489</v>
      </c>
    </row>
    <row r="496" spans="1:18" x14ac:dyDescent="0.25">
      <c r="A496" s="13" t="s">
        <v>12</v>
      </c>
      <c r="B496" s="28">
        <v>0</v>
      </c>
      <c r="C496" s="28">
        <v>2183</v>
      </c>
      <c r="D496" s="28">
        <v>0</v>
      </c>
      <c r="E496" s="28">
        <v>3160</v>
      </c>
      <c r="F496" s="28">
        <v>5438</v>
      </c>
      <c r="G496" s="28">
        <v>15484</v>
      </c>
      <c r="H496" s="28">
        <v>8249</v>
      </c>
      <c r="I496" s="69">
        <f t="shared" si="133"/>
        <v>34514</v>
      </c>
      <c r="K496" s="13" t="s">
        <v>12</v>
      </c>
      <c r="L496" s="79">
        <f t="shared" si="132"/>
        <v>0</v>
      </c>
      <c r="M496" s="79">
        <f t="shared" si="126"/>
        <v>6.3249695775627279E-2</v>
      </c>
      <c r="N496" s="79">
        <f t="shared" si="127"/>
        <v>0</v>
      </c>
      <c r="O496" s="79">
        <f t="shared" si="128"/>
        <v>9.1557049313322134E-2</v>
      </c>
      <c r="P496" s="79">
        <f t="shared" si="129"/>
        <v>0.15755925131830562</v>
      </c>
      <c r="Q496" s="79">
        <f t="shared" si="130"/>
        <v>0.44862954163527846</v>
      </c>
      <c r="R496" s="80">
        <f t="shared" si="131"/>
        <v>0.23900446195746652</v>
      </c>
    </row>
    <row r="497" spans="1:20" x14ac:dyDescent="0.25">
      <c r="A497" s="13" t="s">
        <v>21</v>
      </c>
      <c r="B497" s="28">
        <v>0</v>
      </c>
      <c r="C497" s="28">
        <v>360</v>
      </c>
      <c r="D497" s="28">
        <v>2345</v>
      </c>
      <c r="E497" s="28">
        <v>4155</v>
      </c>
      <c r="F497" s="28">
        <v>11760</v>
      </c>
      <c r="G497" s="28">
        <v>12431</v>
      </c>
      <c r="H497" s="28">
        <v>9416</v>
      </c>
      <c r="I497" s="69">
        <f t="shared" si="133"/>
        <v>40467</v>
      </c>
      <c r="K497" s="13" t="s">
        <v>21</v>
      </c>
      <c r="L497" s="79">
        <f t="shared" si="132"/>
        <v>0</v>
      </c>
      <c r="M497" s="79">
        <f t="shared" si="126"/>
        <v>8.8961375935947811E-3</v>
      </c>
      <c r="N497" s="79">
        <f t="shared" si="127"/>
        <v>5.7948451824943778E-2</v>
      </c>
      <c r="O497" s="79">
        <f t="shared" si="128"/>
        <v>0.1026762547260731</v>
      </c>
      <c r="P497" s="79">
        <f t="shared" si="129"/>
        <v>0.29060716139076287</v>
      </c>
      <c r="Q497" s="79">
        <f t="shared" si="130"/>
        <v>0.30718857340549088</v>
      </c>
      <c r="R497" s="80">
        <f t="shared" si="131"/>
        <v>0.23268342105913462</v>
      </c>
    </row>
    <row r="498" spans="1:20" x14ac:dyDescent="0.25">
      <c r="A498" s="13" t="s">
        <v>13</v>
      </c>
      <c r="B498" s="28">
        <v>234</v>
      </c>
      <c r="C498" s="28">
        <v>600</v>
      </c>
      <c r="D498" s="28">
        <v>7220</v>
      </c>
      <c r="E498" s="28">
        <v>2475</v>
      </c>
      <c r="F498" s="28">
        <v>3660</v>
      </c>
      <c r="G498" s="28">
        <v>3990</v>
      </c>
      <c r="H498" s="28">
        <v>14533</v>
      </c>
      <c r="I498" s="69">
        <f t="shared" si="133"/>
        <v>32712</v>
      </c>
      <c r="K498" s="13" t="s">
        <v>13</v>
      </c>
      <c r="L498" s="79">
        <f t="shared" si="132"/>
        <v>7.1533382245047685E-3</v>
      </c>
      <c r="M498" s="79">
        <f t="shared" si="126"/>
        <v>1.8341892883345562E-2</v>
      </c>
      <c r="N498" s="79">
        <f t="shared" si="127"/>
        <v>0.2207141110295916</v>
      </c>
      <c r="O498" s="79">
        <f t="shared" si="128"/>
        <v>7.5660308143800439E-2</v>
      </c>
      <c r="P498" s="79">
        <f t="shared" si="129"/>
        <v>0.11188554658840792</v>
      </c>
      <c r="Q498" s="79">
        <f t="shared" si="130"/>
        <v>0.12197358767424799</v>
      </c>
      <c r="R498" s="80">
        <f t="shared" si="131"/>
        <v>0.44427121545610171</v>
      </c>
    </row>
    <row r="499" spans="1:20" x14ac:dyDescent="0.25">
      <c r="A499" s="13" t="s">
        <v>14</v>
      </c>
      <c r="B499" s="28">
        <v>100</v>
      </c>
      <c r="C499" s="28">
        <v>0</v>
      </c>
      <c r="D499" s="28">
        <v>0</v>
      </c>
      <c r="E499" s="28">
        <v>0</v>
      </c>
      <c r="F499" s="28">
        <v>720</v>
      </c>
      <c r="G499" s="28">
        <v>10557</v>
      </c>
      <c r="H499" s="28">
        <v>24510</v>
      </c>
      <c r="I499" s="69">
        <f t="shared" si="133"/>
        <v>35887</v>
      </c>
      <c r="K499" s="13" t="s">
        <v>14</v>
      </c>
      <c r="L499" s="79">
        <f t="shared" si="132"/>
        <v>2.7865243681555996E-3</v>
      </c>
      <c r="M499" s="79">
        <f t="shared" si="126"/>
        <v>0</v>
      </c>
      <c r="N499" s="79">
        <f t="shared" si="127"/>
        <v>0</v>
      </c>
      <c r="O499" s="79">
        <f t="shared" si="128"/>
        <v>0</v>
      </c>
      <c r="P499" s="79">
        <f t="shared" si="129"/>
        <v>2.0062975450720315E-2</v>
      </c>
      <c r="Q499" s="79">
        <f t="shared" si="130"/>
        <v>0.29417337754618667</v>
      </c>
      <c r="R499" s="80">
        <f t="shared" si="131"/>
        <v>0.68297712263493748</v>
      </c>
    </row>
    <row r="500" spans="1:20" x14ac:dyDescent="0.25">
      <c r="A500" s="13" t="s">
        <v>15</v>
      </c>
      <c r="B500" s="28">
        <v>700</v>
      </c>
      <c r="C500" s="28">
        <v>0</v>
      </c>
      <c r="D500" s="28">
        <v>1270</v>
      </c>
      <c r="E500" s="28">
        <v>0</v>
      </c>
      <c r="F500" s="28">
        <v>10113</v>
      </c>
      <c r="G500" s="28">
        <v>3263</v>
      </c>
      <c r="H500" s="28">
        <v>2105</v>
      </c>
      <c r="I500" s="69">
        <f t="shared" si="133"/>
        <v>17451</v>
      </c>
      <c r="K500" s="13" t="s">
        <v>15</v>
      </c>
      <c r="L500" s="79">
        <f t="shared" si="132"/>
        <v>4.011231448054553E-2</v>
      </c>
      <c r="M500" s="79">
        <f t="shared" si="126"/>
        <v>0</v>
      </c>
      <c r="N500" s="79">
        <f t="shared" si="127"/>
        <v>7.2775199128989748E-2</v>
      </c>
      <c r="O500" s="79">
        <f t="shared" si="128"/>
        <v>0</v>
      </c>
      <c r="P500" s="79">
        <f t="shared" si="129"/>
        <v>0.57950833763108134</v>
      </c>
      <c r="Q500" s="79">
        <f t="shared" si="130"/>
        <v>0.18698068878574295</v>
      </c>
      <c r="R500" s="80">
        <f t="shared" si="131"/>
        <v>0.12062345997364048</v>
      </c>
    </row>
    <row r="501" spans="1:20" x14ac:dyDescent="0.25">
      <c r="A501" s="13" t="s">
        <v>16</v>
      </c>
      <c r="B501" s="28">
        <v>0</v>
      </c>
      <c r="C501" s="28">
        <v>0</v>
      </c>
      <c r="D501" s="28">
        <v>0</v>
      </c>
      <c r="E501" s="28">
        <v>0</v>
      </c>
      <c r="F501" s="28">
        <v>2840</v>
      </c>
      <c r="G501" s="28">
        <v>3210</v>
      </c>
      <c r="H501" s="28">
        <v>7945</v>
      </c>
      <c r="I501" s="69">
        <f t="shared" si="133"/>
        <v>13995</v>
      </c>
      <c r="K501" s="13" t="s">
        <v>16</v>
      </c>
      <c r="L501" s="79">
        <f t="shared" si="132"/>
        <v>0</v>
      </c>
      <c r="M501" s="79">
        <f t="shared" si="126"/>
        <v>0</v>
      </c>
      <c r="N501" s="79">
        <f t="shared" si="127"/>
        <v>0</v>
      </c>
      <c r="O501" s="79">
        <f t="shared" si="128"/>
        <v>0</v>
      </c>
      <c r="P501" s="79">
        <f t="shared" si="129"/>
        <v>0.20292961772061449</v>
      </c>
      <c r="Q501" s="79">
        <f t="shared" si="130"/>
        <v>0.22936763129689175</v>
      </c>
      <c r="R501" s="80">
        <f t="shared" si="131"/>
        <v>0.56770275098249379</v>
      </c>
    </row>
    <row r="502" spans="1:20" x14ac:dyDescent="0.25">
      <c r="A502" s="13" t="s">
        <v>17</v>
      </c>
      <c r="B502" s="28">
        <v>0</v>
      </c>
      <c r="C502" s="28">
        <v>0</v>
      </c>
      <c r="D502" s="28">
        <v>0</v>
      </c>
      <c r="E502" s="28">
        <v>60</v>
      </c>
      <c r="F502" s="28">
        <v>1090</v>
      </c>
      <c r="G502" s="28">
        <v>1158</v>
      </c>
      <c r="H502" s="28">
        <v>21626</v>
      </c>
      <c r="I502" s="69">
        <f t="shared" si="133"/>
        <v>23934</v>
      </c>
      <c r="K502" s="13" t="s">
        <v>17</v>
      </c>
      <c r="L502" s="79">
        <f t="shared" si="132"/>
        <v>0</v>
      </c>
      <c r="M502" s="79">
        <f t="shared" si="126"/>
        <v>0</v>
      </c>
      <c r="N502" s="79">
        <f t="shared" si="127"/>
        <v>0</v>
      </c>
      <c r="O502" s="79">
        <f t="shared" si="128"/>
        <v>2.5068939583855602E-3</v>
      </c>
      <c r="P502" s="79">
        <f t="shared" si="129"/>
        <v>4.5541906910671011E-2</v>
      </c>
      <c r="Q502" s="79">
        <f t="shared" si="130"/>
        <v>4.8383053396841312E-2</v>
      </c>
      <c r="R502" s="80">
        <f t="shared" si="131"/>
        <v>0.90356814573410216</v>
      </c>
    </row>
    <row r="503" spans="1:20" x14ac:dyDescent="0.25">
      <c r="A503" s="13" t="s">
        <v>18</v>
      </c>
      <c r="B503" s="28">
        <v>0</v>
      </c>
      <c r="C503" s="28">
        <v>0</v>
      </c>
      <c r="D503" s="28">
        <v>0</v>
      </c>
      <c r="E503" s="28">
        <v>0</v>
      </c>
      <c r="F503" s="28">
        <v>200</v>
      </c>
      <c r="G503" s="28">
        <v>2260</v>
      </c>
      <c r="H503" s="28">
        <v>1536</v>
      </c>
      <c r="I503" s="69">
        <f t="shared" si="133"/>
        <v>3996</v>
      </c>
      <c r="K503" s="13" t="s">
        <v>18</v>
      </c>
      <c r="L503" s="79">
        <f t="shared" si="132"/>
        <v>0</v>
      </c>
      <c r="M503" s="79">
        <f t="shared" si="126"/>
        <v>0</v>
      </c>
      <c r="N503" s="79">
        <f t="shared" si="127"/>
        <v>0</v>
      </c>
      <c r="O503" s="79">
        <f t="shared" si="128"/>
        <v>0</v>
      </c>
      <c r="P503" s="79">
        <f t="shared" si="129"/>
        <v>5.0050050050050053E-2</v>
      </c>
      <c r="Q503" s="79">
        <f t="shared" si="130"/>
        <v>0.56556556556556559</v>
      </c>
      <c r="R503" s="80">
        <f t="shared" si="131"/>
        <v>0.38438438438438438</v>
      </c>
    </row>
    <row r="504" spans="1:20" x14ac:dyDescent="0.25">
      <c r="A504" s="13" t="s">
        <v>19</v>
      </c>
      <c r="B504" s="28">
        <v>100</v>
      </c>
      <c r="C504" s="28">
        <v>0</v>
      </c>
      <c r="D504" s="28">
        <v>0</v>
      </c>
      <c r="E504" s="28">
        <v>0</v>
      </c>
      <c r="F504" s="28">
        <v>0</v>
      </c>
      <c r="G504" s="28">
        <v>1160</v>
      </c>
      <c r="H504" s="28">
        <v>1275</v>
      </c>
      <c r="I504" s="69">
        <f t="shared" si="133"/>
        <v>2535</v>
      </c>
      <c r="K504" s="13" t="s">
        <v>19</v>
      </c>
      <c r="L504" s="79">
        <f t="shared" si="132"/>
        <v>3.9447731755424063E-2</v>
      </c>
      <c r="M504" s="79">
        <f t="shared" si="126"/>
        <v>0</v>
      </c>
      <c r="N504" s="79">
        <f t="shared" si="127"/>
        <v>0</v>
      </c>
      <c r="O504" s="79">
        <f t="shared" si="128"/>
        <v>0</v>
      </c>
      <c r="P504" s="79">
        <f t="shared" si="129"/>
        <v>0</v>
      </c>
      <c r="Q504" s="79">
        <f t="shared" si="130"/>
        <v>0.45759368836291914</v>
      </c>
      <c r="R504" s="80">
        <f t="shared" si="131"/>
        <v>0.50295857988165682</v>
      </c>
    </row>
    <row r="505" spans="1:20" ht="15.75" thickBot="1" x14ac:dyDescent="0.3">
      <c r="A505" s="15" t="s">
        <v>51</v>
      </c>
      <c r="B505" s="41">
        <f t="shared" ref="B505:H505" si="134">SUM(B484:B504)</f>
        <v>8061</v>
      </c>
      <c r="C505" s="41">
        <f t="shared" si="134"/>
        <v>4323</v>
      </c>
      <c r="D505" s="41">
        <f t="shared" si="134"/>
        <v>13455</v>
      </c>
      <c r="E505" s="41">
        <f t="shared" si="134"/>
        <v>20164.818200000002</v>
      </c>
      <c r="F505" s="41">
        <f t="shared" si="134"/>
        <v>77440.458039999998</v>
      </c>
      <c r="G505" s="41">
        <f t="shared" si="134"/>
        <v>187884.53714</v>
      </c>
      <c r="H505" s="41">
        <f t="shared" si="134"/>
        <v>249261.54131999999</v>
      </c>
      <c r="I505" s="94">
        <f t="shared" si="133"/>
        <v>560590.35470000003</v>
      </c>
      <c r="K505" s="66" t="s">
        <v>122</v>
      </c>
      <c r="L505" s="81">
        <f t="shared" si="132"/>
        <v>1.4379483935848031E-2</v>
      </c>
      <c r="M505" s="81">
        <f t="shared" si="126"/>
        <v>7.711513342596581E-3</v>
      </c>
      <c r="N505" s="81">
        <f t="shared" si="127"/>
        <v>2.4001483234938004E-2</v>
      </c>
      <c r="O505" s="81">
        <f t="shared" si="128"/>
        <v>3.5970683460637143E-2</v>
      </c>
      <c r="P505" s="81">
        <f t="shared" si="129"/>
        <v>0.13814090340787663</v>
      </c>
      <c r="Q505" s="81">
        <f t="shared" si="130"/>
        <v>0.33515478025044942</v>
      </c>
      <c r="R505" s="82">
        <f t="shared" si="131"/>
        <v>0.44464115236765411</v>
      </c>
    </row>
    <row r="507" spans="1:20" ht="15.75" thickBot="1" x14ac:dyDescent="0.3"/>
    <row r="508" spans="1:20" x14ac:dyDescent="0.25">
      <c r="A508" s="305" t="s">
        <v>77</v>
      </c>
      <c r="B508" s="306"/>
      <c r="C508" s="306"/>
      <c r="D508" s="306"/>
      <c r="E508" s="306"/>
      <c r="F508" s="306"/>
      <c r="G508" s="306"/>
      <c r="H508" s="307"/>
      <c r="I508" s="2"/>
      <c r="L508" s="302" t="s">
        <v>77</v>
      </c>
      <c r="M508" s="303"/>
      <c r="N508" s="303"/>
      <c r="O508" s="303"/>
      <c r="P508" s="303"/>
      <c r="Q508" s="303"/>
      <c r="R508" s="303"/>
      <c r="S508" s="303"/>
      <c r="T508" s="304"/>
    </row>
    <row r="509" spans="1:20" ht="25.5" x14ac:dyDescent="0.25">
      <c r="A509" s="25"/>
      <c r="B509" s="10" t="s">
        <v>36</v>
      </c>
      <c r="C509" s="10" t="s">
        <v>37</v>
      </c>
      <c r="D509" s="10" t="s">
        <v>38</v>
      </c>
      <c r="E509" s="10" t="s">
        <v>39</v>
      </c>
      <c r="F509" s="10" t="s">
        <v>40</v>
      </c>
      <c r="G509" s="10" t="s">
        <v>41</v>
      </c>
      <c r="H509" s="14" t="s">
        <v>0</v>
      </c>
      <c r="I509" s="6"/>
      <c r="L509" s="13"/>
      <c r="M509" s="10" t="s">
        <v>107</v>
      </c>
      <c r="N509" s="10" t="s">
        <v>36</v>
      </c>
      <c r="O509" s="10" t="s">
        <v>37</v>
      </c>
      <c r="P509" s="10" t="s">
        <v>38</v>
      </c>
      <c r="Q509" s="10" t="s">
        <v>39</v>
      </c>
      <c r="R509" s="10" t="s">
        <v>40</v>
      </c>
      <c r="S509" s="10" t="s">
        <v>41</v>
      </c>
      <c r="T509" s="14"/>
    </row>
    <row r="510" spans="1:20" x14ac:dyDescent="0.25">
      <c r="A510" s="30" t="s">
        <v>1</v>
      </c>
      <c r="B510" s="28">
        <v>0</v>
      </c>
      <c r="C510" s="28">
        <v>0</v>
      </c>
      <c r="D510" s="28">
        <v>0</v>
      </c>
      <c r="E510" s="28">
        <v>0</v>
      </c>
      <c r="F510" s="28">
        <v>210</v>
      </c>
      <c r="G510" s="28">
        <v>9123</v>
      </c>
      <c r="H510" s="69">
        <f>SUM(B510:G510)</f>
        <v>9333</v>
      </c>
      <c r="I510" s="88"/>
      <c r="L510" s="13" t="s">
        <v>1</v>
      </c>
      <c r="M510" s="79">
        <v>0</v>
      </c>
      <c r="N510" s="79">
        <f t="shared" ref="N510:N531" si="135">B510/$H510</f>
        <v>0</v>
      </c>
      <c r="O510" s="79">
        <f t="shared" ref="O510:O531" si="136">C510/$H510</f>
        <v>0</v>
      </c>
      <c r="P510" s="79">
        <f t="shared" ref="P510:P531" si="137">D510/$H510</f>
        <v>0</v>
      </c>
      <c r="Q510" s="79">
        <f t="shared" ref="Q510:Q531" si="138">E510/$H510</f>
        <v>0</v>
      </c>
      <c r="R510" s="79">
        <f t="shared" ref="R510:R531" si="139">F510/$H510</f>
        <v>2.2500803600128575E-2</v>
      </c>
      <c r="S510" s="79">
        <f t="shared" ref="S510:S531" si="140">G510/$H510</f>
        <v>0.97749919639987137</v>
      </c>
      <c r="T510" s="80"/>
    </row>
    <row r="511" spans="1:20" x14ac:dyDescent="0.25">
      <c r="A511" s="30" t="s">
        <v>2</v>
      </c>
      <c r="B511" s="28">
        <v>0</v>
      </c>
      <c r="C511" s="28">
        <v>0</v>
      </c>
      <c r="D511" s="28">
        <v>2074</v>
      </c>
      <c r="E511" s="28">
        <v>600</v>
      </c>
      <c r="F511" s="28">
        <v>5006</v>
      </c>
      <c r="G511" s="28">
        <v>3822</v>
      </c>
      <c r="H511" s="69">
        <f t="shared" ref="H511:H531" si="141">SUM(B511:G511)</f>
        <v>11502</v>
      </c>
      <c r="I511" s="88"/>
      <c r="L511" s="13" t="s">
        <v>2</v>
      </c>
      <c r="M511" s="79">
        <v>0</v>
      </c>
      <c r="N511" s="79">
        <f t="shared" si="135"/>
        <v>0</v>
      </c>
      <c r="O511" s="79">
        <f t="shared" si="136"/>
        <v>0</v>
      </c>
      <c r="P511" s="79">
        <f t="shared" si="137"/>
        <v>0.18031646670144322</v>
      </c>
      <c r="Q511" s="79">
        <f t="shared" si="138"/>
        <v>5.2164840897235262E-2</v>
      </c>
      <c r="R511" s="79">
        <f t="shared" si="139"/>
        <v>0.4352286558859329</v>
      </c>
      <c r="S511" s="79">
        <f t="shared" si="140"/>
        <v>0.33229003651538863</v>
      </c>
      <c r="T511" s="80"/>
    </row>
    <row r="512" spans="1:20" x14ac:dyDescent="0.25">
      <c r="A512" s="30" t="s">
        <v>20</v>
      </c>
      <c r="B512" s="28">
        <v>0</v>
      </c>
      <c r="C512" s="28">
        <v>0</v>
      </c>
      <c r="D512" s="28">
        <v>60</v>
      </c>
      <c r="E512" s="28">
        <v>1150</v>
      </c>
      <c r="F512" s="28">
        <v>8715</v>
      </c>
      <c r="G512" s="28">
        <v>10082</v>
      </c>
      <c r="H512" s="69">
        <f t="shared" si="141"/>
        <v>20007</v>
      </c>
      <c r="I512" s="88">
        <v>0</v>
      </c>
      <c r="L512" s="13" t="s">
        <v>20</v>
      </c>
      <c r="M512" s="79">
        <v>0</v>
      </c>
      <c r="N512" s="79">
        <f t="shared" si="135"/>
        <v>0</v>
      </c>
      <c r="O512" s="79">
        <f t="shared" si="136"/>
        <v>0</v>
      </c>
      <c r="P512" s="79">
        <f t="shared" si="137"/>
        <v>2.99895036737142E-3</v>
      </c>
      <c r="Q512" s="79">
        <f t="shared" si="138"/>
        <v>5.7479882041285547E-2</v>
      </c>
      <c r="R512" s="79">
        <f t="shared" si="139"/>
        <v>0.43559754086069874</v>
      </c>
      <c r="S512" s="79">
        <f t="shared" si="140"/>
        <v>0.50392362673064428</v>
      </c>
      <c r="T512" s="80"/>
    </row>
    <row r="513" spans="1:20" x14ac:dyDescent="0.25">
      <c r="A513" s="30" t="s">
        <v>3</v>
      </c>
      <c r="B513" s="28">
        <v>700</v>
      </c>
      <c r="C513" s="28">
        <v>0</v>
      </c>
      <c r="D513" s="28">
        <v>1440</v>
      </c>
      <c r="E513" s="28">
        <v>600</v>
      </c>
      <c r="F513" s="28">
        <v>3140</v>
      </c>
      <c r="G513" s="28">
        <v>9825</v>
      </c>
      <c r="H513" s="69">
        <f t="shared" si="141"/>
        <v>15705</v>
      </c>
      <c r="I513" s="88"/>
      <c r="L513" s="13" t="s">
        <v>3</v>
      </c>
      <c r="M513" s="79">
        <v>0</v>
      </c>
      <c r="N513" s="79">
        <f t="shared" si="135"/>
        <v>4.4571792422795291E-2</v>
      </c>
      <c r="O513" s="79">
        <f t="shared" si="136"/>
        <v>0</v>
      </c>
      <c r="P513" s="79">
        <f t="shared" si="137"/>
        <v>9.1690544412607447E-2</v>
      </c>
      <c r="Q513" s="79">
        <f t="shared" si="138"/>
        <v>3.8204393505253106E-2</v>
      </c>
      <c r="R513" s="79">
        <f t="shared" si="139"/>
        <v>0.19993632601082459</v>
      </c>
      <c r="S513" s="79">
        <f t="shared" si="140"/>
        <v>0.62559694364851959</v>
      </c>
      <c r="T513" s="80"/>
    </row>
    <row r="514" spans="1:20" x14ac:dyDescent="0.25">
      <c r="A514" s="30" t="s">
        <v>4</v>
      </c>
      <c r="B514" s="28">
        <v>0</v>
      </c>
      <c r="C514" s="28">
        <v>0</v>
      </c>
      <c r="D514" s="28">
        <v>0</v>
      </c>
      <c r="E514" s="28">
        <v>180</v>
      </c>
      <c r="F514" s="28">
        <v>1300</v>
      </c>
      <c r="G514" s="28">
        <v>7650</v>
      </c>
      <c r="H514" s="69">
        <f t="shared" si="141"/>
        <v>9130</v>
      </c>
      <c r="I514" s="88"/>
      <c r="L514" s="13" t="s">
        <v>4</v>
      </c>
      <c r="M514" s="79">
        <v>0</v>
      </c>
      <c r="N514" s="79">
        <f t="shared" si="135"/>
        <v>0</v>
      </c>
      <c r="O514" s="79">
        <f t="shared" si="136"/>
        <v>0</v>
      </c>
      <c r="P514" s="79">
        <f t="shared" si="137"/>
        <v>0</v>
      </c>
      <c r="Q514" s="79">
        <f t="shared" si="138"/>
        <v>1.9715224534501644E-2</v>
      </c>
      <c r="R514" s="79">
        <f t="shared" si="139"/>
        <v>0.14238773274917854</v>
      </c>
      <c r="S514" s="79">
        <f t="shared" si="140"/>
        <v>0.83789704271631982</v>
      </c>
      <c r="T514" s="80"/>
    </row>
    <row r="515" spans="1:20" x14ac:dyDescent="0.25">
      <c r="A515" s="30" t="s">
        <v>5</v>
      </c>
      <c r="B515" s="28">
        <v>0</v>
      </c>
      <c r="C515" s="28">
        <v>0</v>
      </c>
      <c r="D515" s="28">
        <v>600</v>
      </c>
      <c r="E515" s="28">
        <v>0</v>
      </c>
      <c r="F515" s="28">
        <v>2490</v>
      </c>
      <c r="G515" s="28">
        <v>10107</v>
      </c>
      <c r="H515" s="69">
        <f t="shared" si="141"/>
        <v>13197</v>
      </c>
      <c r="I515" s="88"/>
      <c r="L515" s="13" t="s">
        <v>5</v>
      </c>
      <c r="M515" s="79">
        <v>0</v>
      </c>
      <c r="N515" s="79">
        <f t="shared" si="135"/>
        <v>0</v>
      </c>
      <c r="O515" s="79">
        <f t="shared" si="136"/>
        <v>0</v>
      </c>
      <c r="P515" s="79">
        <f t="shared" si="137"/>
        <v>4.546487838145033E-2</v>
      </c>
      <c r="Q515" s="79">
        <f t="shared" si="138"/>
        <v>0</v>
      </c>
      <c r="R515" s="79">
        <f t="shared" si="139"/>
        <v>0.18867924528301888</v>
      </c>
      <c r="S515" s="79">
        <f t="shared" si="140"/>
        <v>0.76585587633553076</v>
      </c>
      <c r="T515" s="80"/>
    </row>
    <row r="516" spans="1:20" x14ac:dyDescent="0.25">
      <c r="A516" s="30" t="s">
        <v>6</v>
      </c>
      <c r="B516" s="28">
        <v>0</v>
      </c>
      <c r="C516" s="28">
        <v>0</v>
      </c>
      <c r="D516" s="28">
        <v>250</v>
      </c>
      <c r="E516" s="28">
        <v>1250</v>
      </c>
      <c r="F516" s="28">
        <v>2490</v>
      </c>
      <c r="G516" s="28">
        <v>11064</v>
      </c>
      <c r="H516" s="69">
        <f t="shared" si="141"/>
        <v>15054</v>
      </c>
      <c r="I516" s="88"/>
      <c r="L516" s="13" t="s">
        <v>6</v>
      </c>
      <c r="M516" s="79">
        <v>0</v>
      </c>
      <c r="N516" s="79">
        <f t="shared" si="135"/>
        <v>0</v>
      </c>
      <c r="O516" s="79">
        <f t="shared" si="136"/>
        <v>0</v>
      </c>
      <c r="P516" s="79">
        <f t="shared" si="137"/>
        <v>1.6606881891855985E-2</v>
      </c>
      <c r="Q516" s="79">
        <f t="shared" si="138"/>
        <v>8.3034409459279923E-2</v>
      </c>
      <c r="R516" s="79">
        <f t="shared" si="139"/>
        <v>0.16540454364288562</v>
      </c>
      <c r="S516" s="79">
        <f t="shared" si="140"/>
        <v>0.73495416500597843</v>
      </c>
      <c r="T516" s="80"/>
    </row>
    <row r="517" spans="1:20" x14ac:dyDescent="0.25">
      <c r="A517" s="30" t="s">
        <v>7</v>
      </c>
      <c r="B517" s="28">
        <v>0</v>
      </c>
      <c r="C517" s="28">
        <v>3060</v>
      </c>
      <c r="D517" s="28">
        <v>280</v>
      </c>
      <c r="E517" s="28">
        <v>2929</v>
      </c>
      <c r="F517" s="28">
        <v>8273</v>
      </c>
      <c r="G517" s="28">
        <v>14824</v>
      </c>
      <c r="H517" s="69">
        <f t="shared" si="141"/>
        <v>29366</v>
      </c>
      <c r="I517" s="88"/>
      <c r="L517" s="13" t="s">
        <v>7</v>
      </c>
      <c r="M517" s="79">
        <v>0</v>
      </c>
      <c r="N517" s="79">
        <f t="shared" si="135"/>
        <v>0</v>
      </c>
      <c r="O517" s="79">
        <f t="shared" si="136"/>
        <v>0.10420213852754887</v>
      </c>
      <c r="P517" s="79">
        <f t="shared" si="137"/>
        <v>9.5348362051351897E-3</v>
      </c>
      <c r="Q517" s="79">
        <f t="shared" si="138"/>
        <v>9.9741197303003473E-2</v>
      </c>
      <c r="R517" s="79">
        <f t="shared" si="139"/>
        <v>0.28172035687529795</v>
      </c>
      <c r="S517" s="79">
        <f t="shared" si="140"/>
        <v>0.50480147108901452</v>
      </c>
      <c r="T517" s="80"/>
    </row>
    <row r="518" spans="1:20" x14ac:dyDescent="0.25">
      <c r="A518" s="30" t="s">
        <v>8</v>
      </c>
      <c r="B518" s="28">
        <v>0</v>
      </c>
      <c r="C518" s="28">
        <v>0</v>
      </c>
      <c r="D518" s="28">
        <v>1190</v>
      </c>
      <c r="E518" s="28">
        <v>709</v>
      </c>
      <c r="F518" s="28">
        <v>2508</v>
      </c>
      <c r="G518" s="28">
        <v>1588</v>
      </c>
      <c r="H518" s="69">
        <f t="shared" si="141"/>
        <v>5995</v>
      </c>
      <c r="I518" s="88"/>
      <c r="L518" s="13" t="s">
        <v>8</v>
      </c>
      <c r="M518" s="79">
        <v>0</v>
      </c>
      <c r="N518" s="79">
        <f t="shared" si="135"/>
        <v>0</v>
      </c>
      <c r="O518" s="79">
        <f t="shared" si="136"/>
        <v>0</v>
      </c>
      <c r="P518" s="79">
        <f t="shared" si="137"/>
        <v>0.19849874895746455</v>
      </c>
      <c r="Q518" s="79">
        <f t="shared" si="138"/>
        <v>0.11826522101751459</v>
      </c>
      <c r="R518" s="79">
        <f t="shared" si="139"/>
        <v>0.41834862385321103</v>
      </c>
      <c r="S518" s="79">
        <f t="shared" si="140"/>
        <v>0.26488740617180984</v>
      </c>
      <c r="T518" s="80"/>
    </row>
    <row r="519" spans="1:20" x14ac:dyDescent="0.25">
      <c r="A519" s="30" t="s">
        <v>9</v>
      </c>
      <c r="B519" s="28">
        <v>0</v>
      </c>
      <c r="C519" s="28">
        <v>0</v>
      </c>
      <c r="D519" s="28">
        <v>30</v>
      </c>
      <c r="E519" s="28">
        <v>2250</v>
      </c>
      <c r="F519" s="28">
        <v>600</v>
      </c>
      <c r="G519" s="28">
        <v>3635</v>
      </c>
      <c r="H519" s="69">
        <f t="shared" si="141"/>
        <v>6515</v>
      </c>
      <c r="I519" s="88"/>
      <c r="L519" s="13" t="s">
        <v>9</v>
      </c>
      <c r="M519" s="79">
        <v>0</v>
      </c>
      <c r="N519" s="79">
        <f t="shared" si="135"/>
        <v>0</v>
      </c>
      <c r="O519" s="79">
        <f t="shared" si="136"/>
        <v>0</v>
      </c>
      <c r="P519" s="79">
        <f t="shared" si="137"/>
        <v>4.6047582501918651E-3</v>
      </c>
      <c r="Q519" s="79">
        <f t="shared" si="138"/>
        <v>0.34535686876438987</v>
      </c>
      <c r="R519" s="79">
        <f t="shared" si="139"/>
        <v>9.2095165003837298E-2</v>
      </c>
      <c r="S519" s="79">
        <f t="shared" si="140"/>
        <v>0.55794320798158092</v>
      </c>
      <c r="T519" s="80"/>
    </row>
    <row r="520" spans="1:20" x14ac:dyDescent="0.25">
      <c r="A520" s="30" t="s">
        <v>10</v>
      </c>
      <c r="B520" s="28">
        <v>0</v>
      </c>
      <c r="C520" s="28">
        <v>0</v>
      </c>
      <c r="D520" s="28">
        <v>0</v>
      </c>
      <c r="E520" s="28">
        <v>0</v>
      </c>
      <c r="F520" s="28">
        <v>900</v>
      </c>
      <c r="G520" s="28">
        <v>7889</v>
      </c>
      <c r="H520" s="69">
        <f t="shared" si="141"/>
        <v>8789</v>
      </c>
      <c r="I520" s="88"/>
      <c r="L520" s="13" t="s">
        <v>10</v>
      </c>
      <c r="M520" s="79">
        <v>0</v>
      </c>
      <c r="N520" s="79">
        <f t="shared" si="135"/>
        <v>0</v>
      </c>
      <c r="O520" s="79">
        <f t="shared" si="136"/>
        <v>0</v>
      </c>
      <c r="P520" s="79">
        <f t="shared" si="137"/>
        <v>0</v>
      </c>
      <c r="Q520" s="79">
        <f t="shared" si="138"/>
        <v>0</v>
      </c>
      <c r="R520" s="79">
        <f t="shared" si="139"/>
        <v>0.10240072818295597</v>
      </c>
      <c r="S520" s="79">
        <f t="shared" si="140"/>
        <v>0.89759927181704402</v>
      </c>
      <c r="T520" s="80"/>
    </row>
    <row r="521" spans="1:20" x14ac:dyDescent="0.25">
      <c r="A521" s="30" t="s">
        <v>11</v>
      </c>
      <c r="B521" s="28">
        <v>0</v>
      </c>
      <c r="C521" s="28">
        <v>0</v>
      </c>
      <c r="D521" s="28">
        <v>0</v>
      </c>
      <c r="E521" s="28">
        <v>0</v>
      </c>
      <c r="F521" s="28">
        <v>14805.928</v>
      </c>
      <c r="G521" s="28">
        <v>18546.034159999999</v>
      </c>
      <c r="H521" s="69">
        <f t="shared" si="141"/>
        <v>33351.962159999995</v>
      </c>
      <c r="I521" s="88"/>
      <c r="L521" s="13" t="s">
        <v>11</v>
      </c>
      <c r="M521" s="79">
        <v>0</v>
      </c>
      <c r="N521" s="79">
        <f t="shared" si="135"/>
        <v>0</v>
      </c>
      <c r="O521" s="79">
        <f t="shared" si="136"/>
        <v>0</v>
      </c>
      <c r="P521" s="79">
        <f t="shared" si="137"/>
        <v>0</v>
      </c>
      <c r="Q521" s="79">
        <f t="shared" si="138"/>
        <v>0</v>
      </c>
      <c r="R521" s="79">
        <f t="shared" si="139"/>
        <v>0.44392974329280066</v>
      </c>
      <c r="S521" s="79">
        <f t="shared" si="140"/>
        <v>0.55607025670719945</v>
      </c>
      <c r="T521" s="80"/>
    </row>
    <row r="522" spans="1:20" x14ac:dyDescent="0.25">
      <c r="A522" s="30" t="s">
        <v>12</v>
      </c>
      <c r="B522" s="28">
        <v>0</v>
      </c>
      <c r="C522" s="28">
        <v>0</v>
      </c>
      <c r="D522" s="28">
        <v>240</v>
      </c>
      <c r="E522" s="28">
        <v>0</v>
      </c>
      <c r="F522" s="28">
        <v>3630</v>
      </c>
      <c r="G522" s="28">
        <v>4425</v>
      </c>
      <c r="H522" s="69">
        <f t="shared" si="141"/>
        <v>8295</v>
      </c>
      <c r="I522" s="88"/>
      <c r="L522" s="13" t="s">
        <v>12</v>
      </c>
      <c r="M522" s="79">
        <v>0</v>
      </c>
      <c r="N522" s="79">
        <f t="shared" si="135"/>
        <v>0</v>
      </c>
      <c r="O522" s="79">
        <f t="shared" si="136"/>
        <v>0</v>
      </c>
      <c r="P522" s="79">
        <f t="shared" si="137"/>
        <v>2.8933092224231464E-2</v>
      </c>
      <c r="Q522" s="79">
        <f t="shared" si="138"/>
        <v>0</v>
      </c>
      <c r="R522" s="79">
        <f t="shared" si="139"/>
        <v>0.43761301989150092</v>
      </c>
      <c r="S522" s="79">
        <f t="shared" si="140"/>
        <v>0.53345388788426762</v>
      </c>
      <c r="T522" s="80"/>
    </row>
    <row r="523" spans="1:20" x14ac:dyDescent="0.25">
      <c r="A523" s="30" t="s">
        <v>21</v>
      </c>
      <c r="B523" s="28">
        <v>0</v>
      </c>
      <c r="C523" s="28">
        <v>20</v>
      </c>
      <c r="D523" s="28">
        <v>400</v>
      </c>
      <c r="E523" s="28">
        <v>930</v>
      </c>
      <c r="F523" s="28">
        <v>4070</v>
      </c>
      <c r="G523" s="28">
        <v>2285</v>
      </c>
      <c r="H523" s="69">
        <f t="shared" si="141"/>
        <v>7705</v>
      </c>
      <c r="I523" s="88"/>
      <c r="L523" s="13" t="s">
        <v>21</v>
      </c>
      <c r="M523" s="79">
        <v>0</v>
      </c>
      <c r="N523" s="79">
        <f t="shared" si="135"/>
        <v>0</v>
      </c>
      <c r="O523" s="79">
        <f t="shared" si="136"/>
        <v>2.5957170668397143E-3</v>
      </c>
      <c r="P523" s="79">
        <f t="shared" si="137"/>
        <v>5.191434133679429E-2</v>
      </c>
      <c r="Q523" s="79">
        <f t="shared" si="138"/>
        <v>0.12070084360804673</v>
      </c>
      <c r="R523" s="79">
        <f t="shared" si="139"/>
        <v>0.52822842310188189</v>
      </c>
      <c r="S523" s="79">
        <f t="shared" si="140"/>
        <v>0.29656067488643739</v>
      </c>
      <c r="T523" s="80"/>
    </row>
    <row r="524" spans="1:20" x14ac:dyDescent="0.25">
      <c r="A524" s="30" t="s">
        <v>13</v>
      </c>
      <c r="B524" s="28">
        <v>0</v>
      </c>
      <c r="C524" s="28">
        <v>0</v>
      </c>
      <c r="D524" s="28">
        <v>0</v>
      </c>
      <c r="E524" s="28">
        <v>750</v>
      </c>
      <c r="F524" s="28">
        <v>4757</v>
      </c>
      <c r="G524" s="28">
        <v>22820</v>
      </c>
      <c r="H524" s="69">
        <f t="shared" si="141"/>
        <v>28327</v>
      </c>
      <c r="I524" s="88"/>
      <c r="L524" s="13" t="s">
        <v>13</v>
      </c>
      <c r="M524" s="79">
        <v>0</v>
      </c>
      <c r="N524" s="79">
        <f t="shared" si="135"/>
        <v>0</v>
      </c>
      <c r="O524" s="79">
        <f t="shared" si="136"/>
        <v>0</v>
      </c>
      <c r="P524" s="79">
        <f t="shared" si="137"/>
        <v>0</v>
      </c>
      <c r="Q524" s="79">
        <f t="shared" si="138"/>
        <v>2.6476506513220602E-2</v>
      </c>
      <c r="R524" s="79">
        <f t="shared" si="139"/>
        <v>0.1679316553111872</v>
      </c>
      <c r="S524" s="79">
        <f t="shared" si="140"/>
        <v>0.80559183817559221</v>
      </c>
      <c r="T524" s="80"/>
    </row>
    <row r="525" spans="1:20" x14ac:dyDescent="0.25">
      <c r="A525" s="30" t="s">
        <v>14</v>
      </c>
      <c r="B525" s="28">
        <v>0</v>
      </c>
      <c r="C525" s="28">
        <v>0</v>
      </c>
      <c r="D525" s="28">
        <v>0</v>
      </c>
      <c r="E525" s="28">
        <v>0</v>
      </c>
      <c r="F525" s="28">
        <v>500</v>
      </c>
      <c r="G525" s="28">
        <v>2081</v>
      </c>
      <c r="H525" s="69">
        <f t="shared" si="141"/>
        <v>2581</v>
      </c>
      <c r="I525" s="88"/>
      <c r="L525" s="13" t="s">
        <v>14</v>
      </c>
      <c r="M525" s="79">
        <v>0</v>
      </c>
      <c r="N525" s="79">
        <f t="shared" si="135"/>
        <v>0</v>
      </c>
      <c r="O525" s="79">
        <f t="shared" si="136"/>
        <v>0</v>
      </c>
      <c r="P525" s="79">
        <f t="shared" si="137"/>
        <v>0</v>
      </c>
      <c r="Q525" s="79">
        <f t="shared" si="138"/>
        <v>0</v>
      </c>
      <c r="R525" s="79">
        <f t="shared" si="139"/>
        <v>0.19372336303758234</v>
      </c>
      <c r="S525" s="79">
        <f t="shared" si="140"/>
        <v>0.80627663696241769</v>
      </c>
      <c r="T525" s="80"/>
    </row>
    <row r="526" spans="1:20" x14ac:dyDescent="0.25">
      <c r="A526" s="30" t="s">
        <v>15</v>
      </c>
      <c r="B526" s="28">
        <v>0</v>
      </c>
      <c r="C526" s="28">
        <v>0</v>
      </c>
      <c r="D526" s="28">
        <v>0</v>
      </c>
      <c r="E526" s="28">
        <v>0</v>
      </c>
      <c r="F526" s="28">
        <v>7500</v>
      </c>
      <c r="G526" s="28">
        <v>1670</v>
      </c>
      <c r="H526" s="69">
        <f t="shared" si="141"/>
        <v>9170</v>
      </c>
      <c r="I526" s="88"/>
      <c r="L526" s="13" t="s">
        <v>15</v>
      </c>
      <c r="M526" s="79">
        <v>0</v>
      </c>
      <c r="N526" s="79">
        <f t="shared" si="135"/>
        <v>0</v>
      </c>
      <c r="O526" s="79">
        <f t="shared" si="136"/>
        <v>0</v>
      </c>
      <c r="P526" s="79">
        <f t="shared" si="137"/>
        <v>0</v>
      </c>
      <c r="Q526" s="79">
        <f t="shared" si="138"/>
        <v>0</v>
      </c>
      <c r="R526" s="79">
        <f t="shared" si="139"/>
        <v>0.81788440567066523</v>
      </c>
      <c r="S526" s="79">
        <f t="shared" si="140"/>
        <v>0.1821155943293348</v>
      </c>
      <c r="T526" s="80"/>
    </row>
    <row r="527" spans="1:20" x14ac:dyDescent="0.25">
      <c r="A527" s="30" t="s">
        <v>16</v>
      </c>
      <c r="B527" s="28">
        <v>0</v>
      </c>
      <c r="C527" s="28">
        <v>0</v>
      </c>
      <c r="D527" s="28">
        <v>0</v>
      </c>
      <c r="E527" s="28">
        <v>500</v>
      </c>
      <c r="F527" s="28">
        <v>150</v>
      </c>
      <c r="G527" s="28">
        <v>17916</v>
      </c>
      <c r="H527" s="69">
        <f t="shared" si="141"/>
        <v>18566</v>
      </c>
      <c r="I527" s="88"/>
      <c r="L527" s="13" t="s">
        <v>16</v>
      </c>
      <c r="M527" s="79">
        <v>0</v>
      </c>
      <c r="N527" s="79">
        <f t="shared" si="135"/>
        <v>0</v>
      </c>
      <c r="O527" s="79">
        <f t="shared" si="136"/>
        <v>0</v>
      </c>
      <c r="P527" s="79">
        <f t="shared" si="137"/>
        <v>0</v>
      </c>
      <c r="Q527" s="79">
        <f t="shared" si="138"/>
        <v>2.6930949046644403E-2</v>
      </c>
      <c r="R527" s="79">
        <f t="shared" si="139"/>
        <v>8.0792847139933219E-3</v>
      </c>
      <c r="S527" s="79">
        <f t="shared" si="140"/>
        <v>0.96498976623936228</v>
      </c>
      <c r="T527" s="80"/>
    </row>
    <row r="528" spans="1:20" x14ac:dyDescent="0.25">
      <c r="A528" s="30" t="s">
        <v>17</v>
      </c>
      <c r="B528" s="28">
        <v>0</v>
      </c>
      <c r="C528" s="28">
        <v>0</v>
      </c>
      <c r="D528" s="28">
        <v>0</v>
      </c>
      <c r="E528" s="28">
        <v>0</v>
      </c>
      <c r="F528" s="28">
        <v>2725</v>
      </c>
      <c r="G528" s="28">
        <v>16964</v>
      </c>
      <c r="H528" s="69">
        <f t="shared" si="141"/>
        <v>19689</v>
      </c>
      <c r="I528" s="88"/>
      <c r="L528" s="13" t="s">
        <v>17</v>
      </c>
      <c r="M528" s="79">
        <v>0</v>
      </c>
      <c r="N528" s="79">
        <f t="shared" si="135"/>
        <v>0</v>
      </c>
      <c r="O528" s="79">
        <f t="shared" si="136"/>
        <v>0</v>
      </c>
      <c r="P528" s="79">
        <f t="shared" si="137"/>
        <v>0</v>
      </c>
      <c r="Q528" s="79">
        <f t="shared" si="138"/>
        <v>0</v>
      </c>
      <c r="R528" s="79">
        <f t="shared" si="139"/>
        <v>0.13840215348671847</v>
      </c>
      <c r="S528" s="79">
        <f t="shared" si="140"/>
        <v>0.86159784651328153</v>
      </c>
      <c r="T528" s="80"/>
    </row>
    <row r="529" spans="1:31" x14ac:dyDescent="0.25">
      <c r="A529" s="30" t="s">
        <v>18</v>
      </c>
      <c r="B529" s="28">
        <v>0</v>
      </c>
      <c r="C529" s="28">
        <v>0</v>
      </c>
      <c r="D529" s="28">
        <v>0</v>
      </c>
      <c r="E529" s="28">
        <v>0</v>
      </c>
      <c r="F529" s="28">
        <v>0</v>
      </c>
      <c r="G529" s="28">
        <v>1417</v>
      </c>
      <c r="H529" s="69">
        <f t="shared" si="141"/>
        <v>1417</v>
      </c>
      <c r="I529" s="88"/>
      <c r="L529" s="13" t="s">
        <v>18</v>
      </c>
      <c r="M529" s="79">
        <v>0</v>
      </c>
      <c r="N529" s="79">
        <f t="shared" si="135"/>
        <v>0</v>
      </c>
      <c r="O529" s="79">
        <f t="shared" si="136"/>
        <v>0</v>
      </c>
      <c r="P529" s="79">
        <f t="shared" si="137"/>
        <v>0</v>
      </c>
      <c r="Q529" s="79">
        <f t="shared" si="138"/>
        <v>0</v>
      </c>
      <c r="R529" s="79">
        <f t="shared" si="139"/>
        <v>0</v>
      </c>
      <c r="S529" s="79">
        <f t="shared" si="140"/>
        <v>1</v>
      </c>
      <c r="T529" s="80"/>
    </row>
    <row r="530" spans="1:31" x14ac:dyDescent="0.25">
      <c r="A530" s="30" t="s">
        <v>19</v>
      </c>
      <c r="B530" s="28">
        <v>0</v>
      </c>
      <c r="C530" s="28">
        <v>0</v>
      </c>
      <c r="D530" s="28">
        <v>0</v>
      </c>
      <c r="E530" s="28">
        <v>0</v>
      </c>
      <c r="F530" s="28">
        <v>0</v>
      </c>
      <c r="G530" s="28">
        <v>1000</v>
      </c>
      <c r="H530" s="69">
        <f t="shared" si="141"/>
        <v>1000</v>
      </c>
      <c r="I530" s="88"/>
      <c r="L530" s="13" t="s">
        <v>19</v>
      </c>
      <c r="M530" s="79">
        <v>0</v>
      </c>
      <c r="N530" s="79">
        <f t="shared" si="135"/>
        <v>0</v>
      </c>
      <c r="O530" s="79">
        <f t="shared" si="136"/>
        <v>0</v>
      </c>
      <c r="P530" s="79">
        <f t="shared" si="137"/>
        <v>0</v>
      </c>
      <c r="Q530" s="79">
        <f t="shared" si="138"/>
        <v>0</v>
      </c>
      <c r="R530" s="79">
        <f t="shared" si="139"/>
        <v>0</v>
      </c>
      <c r="S530" s="79">
        <f t="shared" si="140"/>
        <v>1</v>
      </c>
      <c r="T530" s="80"/>
    </row>
    <row r="531" spans="1:31" ht="15.75" thickBot="1" x14ac:dyDescent="0.3">
      <c r="A531" s="31" t="s">
        <v>51</v>
      </c>
      <c r="B531" s="41">
        <f t="shared" ref="B531:G531" si="142">SUM(B510:B530)</f>
        <v>700</v>
      </c>
      <c r="C531" s="41">
        <f t="shared" si="142"/>
        <v>3080</v>
      </c>
      <c r="D531" s="41">
        <f t="shared" si="142"/>
        <v>6564</v>
      </c>
      <c r="E531" s="41">
        <f t="shared" si="142"/>
        <v>11848</v>
      </c>
      <c r="F531" s="41">
        <f t="shared" si="142"/>
        <v>73769.928</v>
      </c>
      <c r="G531" s="41">
        <f t="shared" si="142"/>
        <v>178733.03415999998</v>
      </c>
      <c r="H531" s="94">
        <f t="shared" si="141"/>
        <v>274694.96216</v>
      </c>
      <c r="I531" s="89"/>
      <c r="L531" s="66" t="s">
        <v>122</v>
      </c>
      <c r="M531" s="79">
        <v>0</v>
      </c>
      <c r="N531" s="81">
        <f t="shared" si="135"/>
        <v>2.5482811715792407E-3</v>
      </c>
      <c r="O531" s="81">
        <f t="shared" si="136"/>
        <v>1.121243715494866E-2</v>
      </c>
      <c r="P531" s="81">
        <f t="shared" si="137"/>
        <v>2.3895596586065909E-2</v>
      </c>
      <c r="Q531" s="81">
        <f t="shared" si="138"/>
        <v>4.3131479029815491E-2</v>
      </c>
      <c r="R531" s="81">
        <f t="shared" si="139"/>
        <v>0.26855216935879461</v>
      </c>
      <c r="S531" s="81">
        <f t="shared" si="140"/>
        <v>0.65066003669879602</v>
      </c>
      <c r="T531" s="82"/>
    </row>
    <row r="533" spans="1:31" ht="15.75" thickBot="1" x14ac:dyDescent="0.3">
      <c r="A533" s="310"/>
      <c r="B533" s="310"/>
    </row>
    <row r="534" spans="1:31" ht="14.65" customHeight="1" x14ac:dyDescent="0.25">
      <c r="A534" s="302" t="s">
        <v>46</v>
      </c>
      <c r="B534" s="303"/>
      <c r="C534" s="303"/>
      <c r="D534" s="303"/>
      <c r="E534" s="303"/>
      <c r="F534" s="303"/>
      <c r="G534" s="303"/>
      <c r="H534" s="303"/>
      <c r="I534" s="303"/>
      <c r="J534" s="303"/>
      <c r="K534" s="303"/>
      <c r="L534" s="303"/>
      <c r="M534" s="303"/>
      <c r="N534" s="303"/>
      <c r="O534" s="304"/>
      <c r="R534" s="302" t="s">
        <v>46</v>
      </c>
      <c r="S534" s="303"/>
      <c r="T534" s="303"/>
      <c r="U534" s="303"/>
      <c r="V534" s="303"/>
      <c r="W534" s="303"/>
      <c r="X534" s="303"/>
      <c r="Y534" s="303"/>
      <c r="Z534" s="303"/>
      <c r="AA534" s="303"/>
      <c r="AB534" s="303"/>
      <c r="AC534" s="303"/>
      <c r="AD534" s="303"/>
      <c r="AE534" s="304"/>
    </row>
    <row r="535" spans="1:31" x14ac:dyDescent="0.25">
      <c r="A535" s="83"/>
      <c r="B535" s="16">
        <v>0</v>
      </c>
      <c r="C535" s="17">
        <v>1</v>
      </c>
      <c r="D535" s="17">
        <v>2</v>
      </c>
      <c r="E535" s="17">
        <v>3</v>
      </c>
      <c r="F535" s="17">
        <v>4</v>
      </c>
      <c r="G535" s="17">
        <v>5</v>
      </c>
      <c r="H535" s="17">
        <v>6</v>
      </c>
      <c r="I535" s="17">
        <v>7</v>
      </c>
      <c r="J535" s="17">
        <v>8</v>
      </c>
      <c r="K535" s="18">
        <v>9</v>
      </c>
      <c r="L535" s="19">
        <v>10</v>
      </c>
      <c r="M535" s="19" t="s">
        <v>53</v>
      </c>
      <c r="N535" s="19" t="s">
        <v>52</v>
      </c>
      <c r="O535" s="23" t="s">
        <v>0</v>
      </c>
      <c r="R535" s="83"/>
      <c r="S535" s="16">
        <v>0</v>
      </c>
      <c r="T535" s="17">
        <v>1</v>
      </c>
      <c r="U535" s="17">
        <v>2</v>
      </c>
      <c r="V535" s="17">
        <v>3</v>
      </c>
      <c r="W535" s="17">
        <v>4</v>
      </c>
      <c r="X535" s="17">
        <v>5</v>
      </c>
      <c r="Y535" s="17">
        <v>6</v>
      </c>
      <c r="Z535" s="17">
        <v>7</v>
      </c>
      <c r="AA535" s="17">
        <v>8</v>
      </c>
      <c r="AB535" s="18">
        <v>9</v>
      </c>
      <c r="AC535" s="19">
        <v>10</v>
      </c>
      <c r="AD535" s="19" t="s">
        <v>53</v>
      </c>
      <c r="AE535" s="23" t="s">
        <v>52</v>
      </c>
    </row>
    <row r="536" spans="1:31" x14ac:dyDescent="0.25">
      <c r="A536" s="13" t="s">
        <v>1</v>
      </c>
      <c r="B536" s="106">
        <v>670</v>
      </c>
      <c r="C536" s="106">
        <v>2855</v>
      </c>
      <c r="D536" s="106">
        <v>4160</v>
      </c>
      <c r="E536" s="106">
        <v>7881</v>
      </c>
      <c r="F536" s="106">
        <v>3280</v>
      </c>
      <c r="G536" s="106">
        <v>3020</v>
      </c>
      <c r="H536" s="106">
        <v>558</v>
      </c>
      <c r="I536" s="106">
        <v>225</v>
      </c>
      <c r="J536" s="106">
        <v>550</v>
      </c>
      <c r="K536" s="106">
        <v>0</v>
      </c>
      <c r="L536" s="106">
        <v>390</v>
      </c>
      <c r="M536" s="106">
        <v>0</v>
      </c>
      <c r="N536" s="106">
        <v>235</v>
      </c>
      <c r="O536" s="107">
        <v>23824</v>
      </c>
      <c r="R536" s="13" t="s">
        <v>1</v>
      </c>
      <c r="S536" s="79">
        <f>B536/$O536</f>
        <v>2.8122901276024178E-2</v>
      </c>
      <c r="T536" s="79">
        <f t="shared" ref="T536:T557" si="143">C536/$O536</f>
        <v>0.11983713901947615</v>
      </c>
      <c r="U536" s="79">
        <f t="shared" ref="U536:U557" si="144">D536/$O536</f>
        <v>0.17461383478844864</v>
      </c>
      <c r="V536" s="79">
        <f t="shared" ref="V536:V557" si="145">E536/$O536</f>
        <v>0.33080087306917394</v>
      </c>
      <c r="W536" s="79">
        <f t="shared" ref="W536:W557" si="146">F536/$O536</f>
        <v>0.13767629281396912</v>
      </c>
      <c r="X536" s="79">
        <f t="shared" ref="X536:X557" si="147">G536/$O536</f>
        <v>0.12676292813969106</v>
      </c>
      <c r="Y536" s="79">
        <f t="shared" ref="Y536:Y557" si="148">H536/$O536</f>
        <v>2.342175957018133E-2</v>
      </c>
      <c r="Z536" s="79">
        <f t="shared" ref="Z536:Z557" si="149">I536/$O536</f>
        <v>9.4442578912021496E-3</v>
      </c>
      <c r="AA536" s="79">
        <f t="shared" ref="AA536:AA557" si="150">J536/$O536</f>
        <v>2.3085963734049697E-2</v>
      </c>
      <c r="AB536" s="79">
        <f t="shared" ref="AB536:AB557" si="151">K536/$O536</f>
        <v>0</v>
      </c>
      <c r="AC536" s="79">
        <f t="shared" ref="AC536:AC557" si="152">L536/$O536</f>
        <v>1.6370047011417057E-2</v>
      </c>
      <c r="AD536" s="79">
        <f t="shared" ref="AD536:AD557" si="153">M536/$O536</f>
        <v>0</v>
      </c>
      <c r="AE536" s="80">
        <f t="shared" ref="AE536:AE557" si="154">N536/$O536</f>
        <v>9.8640026863666894E-3</v>
      </c>
    </row>
    <row r="537" spans="1:31" x14ac:dyDescent="0.25">
      <c r="A537" s="13" t="s">
        <v>2</v>
      </c>
      <c r="B537" s="106">
        <v>0</v>
      </c>
      <c r="C537" s="106">
        <v>1845</v>
      </c>
      <c r="D537" s="106">
        <v>4438</v>
      </c>
      <c r="E537" s="106">
        <v>6483</v>
      </c>
      <c r="F537" s="106">
        <v>8751</v>
      </c>
      <c r="G537" s="106">
        <v>7630</v>
      </c>
      <c r="H537" s="106">
        <v>2075</v>
      </c>
      <c r="I537" s="106">
        <v>372</v>
      </c>
      <c r="J537" s="106">
        <v>1505</v>
      </c>
      <c r="K537" s="106">
        <v>930</v>
      </c>
      <c r="L537" s="106">
        <v>2443</v>
      </c>
      <c r="M537" s="106">
        <v>10056</v>
      </c>
      <c r="N537" s="106">
        <v>11609</v>
      </c>
      <c r="O537" s="107">
        <v>58137</v>
      </c>
      <c r="R537" s="13" t="s">
        <v>2</v>
      </c>
      <c r="S537" s="79">
        <f t="shared" ref="S537:S557" si="155">B537/$O537</f>
        <v>0</v>
      </c>
      <c r="T537" s="79">
        <f t="shared" si="143"/>
        <v>3.1735383662727698E-2</v>
      </c>
      <c r="U537" s="79">
        <f t="shared" si="144"/>
        <v>7.633692829007345E-2</v>
      </c>
      <c r="V537" s="79">
        <f t="shared" si="145"/>
        <v>0.11151246194334073</v>
      </c>
      <c r="W537" s="79">
        <f t="shared" si="146"/>
        <v>0.15052376283605964</v>
      </c>
      <c r="X537" s="79">
        <f t="shared" si="147"/>
        <v>0.13124172213908528</v>
      </c>
      <c r="Y537" s="79">
        <f t="shared" si="148"/>
        <v>3.5691556151848221E-2</v>
      </c>
      <c r="Z537" s="79">
        <f t="shared" si="149"/>
        <v>6.3986789824036329E-3</v>
      </c>
      <c r="AA537" s="79">
        <f t="shared" si="150"/>
        <v>2.5887128678810396E-2</v>
      </c>
      <c r="AB537" s="79">
        <f t="shared" si="151"/>
        <v>1.5996697456009082E-2</v>
      </c>
      <c r="AC537" s="79">
        <f t="shared" si="152"/>
        <v>4.202143213444106E-2</v>
      </c>
      <c r="AD537" s="79">
        <f t="shared" si="153"/>
        <v>0.17297074152433045</v>
      </c>
      <c r="AE537" s="80">
        <f t="shared" si="154"/>
        <v>0.19968350620087036</v>
      </c>
    </row>
    <row r="538" spans="1:31" x14ac:dyDescent="0.25">
      <c r="A538" s="13" t="s">
        <v>20</v>
      </c>
      <c r="B538" s="106">
        <v>0</v>
      </c>
      <c r="C538" s="106">
        <v>4415</v>
      </c>
      <c r="D538" s="106">
        <v>13072</v>
      </c>
      <c r="E538" s="106">
        <v>10955</v>
      </c>
      <c r="F538" s="106">
        <v>5835</v>
      </c>
      <c r="G538" s="106">
        <v>12480</v>
      </c>
      <c r="H538" s="106">
        <v>3330</v>
      </c>
      <c r="I538" s="106">
        <v>970</v>
      </c>
      <c r="J538" s="106">
        <v>2740</v>
      </c>
      <c r="K538" s="106">
        <v>1660</v>
      </c>
      <c r="L538" s="106">
        <v>4110</v>
      </c>
      <c r="M538" s="106">
        <v>320</v>
      </c>
      <c r="N538" s="106">
        <v>330</v>
      </c>
      <c r="O538" s="107">
        <v>60217</v>
      </c>
      <c r="R538" s="13" t="s">
        <v>20</v>
      </c>
      <c r="S538" s="79">
        <f t="shared" si="155"/>
        <v>0</v>
      </c>
      <c r="T538" s="79">
        <f t="shared" si="143"/>
        <v>7.3318165966421447E-2</v>
      </c>
      <c r="U538" s="79">
        <f t="shared" si="144"/>
        <v>0.21708155504259594</v>
      </c>
      <c r="V538" s="79">
        <f t="shared" si="145"/>
        <v>0.18192536991215105</v>
      </c>
      <c r="W538" s="79">
        <f t="shared" si="146"/>
        <v>9.689954663965325E-2</v>
      </c>
      <c r="X538" s="79">
        <f t="shared" si="147"/>
        <v>0.20725044422671338</v>
      </c>
      <c r="Y538" s="79">
        <f t="shared" si="148"/>
        <v>5.5299998339339386E-2</v>
      </c>
      <c r="Z538" s="79">
        <f t="shared" si="149"/>
        <v>1.6108407924672434E-2</v>
      </c>
      <c r="AA538" s="79">
        <f t="shared" si="150"/>
        <v>4.5502100735672651E-2</v>
      </c>
      <c r="AB538" s="79">
        <f t="shared" si="151"/>
        <v>2.7566966139130147E-2</v>
      </c>
      <c r="AC538" s="79">
        <f t="shared" si="152"/>
        <v>6.8253151103508977E-2</v>
      </c>
      <c r="AD538" s="79">
        <f t="shared" si="153"/>
        <v>5.3141139545311127E-3</v>
      </c>
      <c r="AE538" s="80">
        <f t="shared" si="154"/>
        <v>5.4801800156102096E-3</v>
      </c>
    </row>
    <row r="539" spans="1:31" x14ac:dyDescent="0.25">
      <c r="A539" s="13" t="s">
        <v>3</v>
      </c>
      <c r="B539" s="106">
        <v>0</v>
      </c>
      <c r="C539" s="106">
        <v>5000</v>
      </c>
      <c r="D539" s="106">
        <v>7420</v>
      </c>
      <c r="E539" s="106">
        <v>4420</v>
      </c>
      <c r="F539" s="106">
        <v>10090</v>
      </c>
      <c r="G539" s="106">
        <v>18775</v>
      </c>
      <c r="H539" s="106">
        <v>4680</v>
      </c>
      <c r="I539" s="106">
        <v>1670</v>
      </c>
      <c r="J539" s="106">
        <v>6910</v>
      </c>
      <c r="K539" s="106">
        <v>390</v>
      </c>
      <c r="L539" s="106">
        <v>3300</v>
      </c>
      <c r="M539" s="106">
        <v>3390</v>
      </c>
      <c r="N539" s="106">
        <v>1760</v>
      </c>
      <c r="O539" s="107">
        <v>67805</v>
      </c>
      <c r="R539" s="13" t="s">
        <v>3</v>
      </c>
      <c r="S539" s="79">
        <f t="shared" si="155"/>
        <v>0</v>
      </c>
      <c r="T539" s="79">
        <f t="shared" si="143"/>
        <v>7.3740874566772363E-2</v>
      </c>
      <c r="U539" s="79">
        <f t="shared" si="144"/>
        <v>0.10943145785709019</v>
      </c>
      <c r="V539" s="79">
        <f t="shared" si="145"/>
        <v>6.5186933117026766E-2</v>
      </c>
      <c r="W539" s="79">
        <f t="shared" si="146"/>
        <v>0.14880908487574662</v>
      </c>
      <c r="X539" s="79">
        <f t="shared" si="147"/>
        <v>0.27689698399823021</v>
      </c>
      <c r="Y539" s="79">
        <f t="shared" si="148"/>
        <v>6.902145859449893E-2</v>
      </c>
      <c r="Z539" s="79">
        <f t="shared" si="149"/>
        <v>2.4629452105301968E-2</v>
      </c>
      <c r="AA539" s="79">
        <f t="shared" si="150"/>
        <v>0.10190988865127941</v>
      </c>
      <c r="AB539" s="79">
        <f t="shared" si="151"/>
        <v>5.7517882162082439E-3</v>
      </c>
      <c r="AC539" s="79">
        <f t="shared" si="152"/>
        <v>4.8668977214069757E-2</v>
      </c>
      <c r="AD539" s="79">
        <f t="shared" si="153"/>
        <v>4.999631295627166E-2</v>
      </c>
      <c r="AE539" s="80">
        <f t="shared" si="154"/>
        <v>2.5956787847503871E-2</v>
      </c>
    </row>
    <row r="540" spans="1:31" x14ac:dyDescent="0.25">
      <c r="A540" s="13" t="s">
        <v>4</v>
      </c>
      <c r="B540" s="106">
        <v>0</v>
      </c>
      <c r="C540" s="106">
        <v>1635</v>
      </c>
      <c r="D540" s="106">
        <v>13940</v>
      </c>
      <c r="E540" s="106">
        <v>5167</v>
      </c>
      <c r="F540" s="106">
        <v>1605</v>
      </c>
      <c r="G540" s="106">
        <v>1810</v>
      </c>
      <c r="H540" s="106">
        <v>200</v>
      </c>
      <c r="I540" s="106">
        <v>0</v>
      </c>
      <c r="J540" s="106">
        <v>1870</v>
      </c>
      <c r="K540" s="106">
        <v>150</v>
      </c>
      <c r="L540" s="106">
        <v>44</v>
      </c>
      <c r="M540" s="106">
        <v>0</v>
      </c>
      <c r="N540" s="106">
        <v>1315</v>
      </c>
      <c r="O540" s="107">
        <v>27736</v>
      </c>
      <c r="R540" s="13" t="s">
        <v>4</v>
      </c>
      <c r="S540" s="79">
        <f t="shared" si="155"/>
        <v>0</v>
      </c>
      <c r="T540" s="79">
        <f t="shared" si="143"/>
        <v>5.8948658782809346E-2</v>
      </c>
      <c r="U540" s="79">
        <f t="shared" si="144"/>
        <v>0.50259590423997691</v>
      </c>
      <c r="V540" s="79">
        <f t="shared" si="145"/>
        <v>0.18629218344389961</v>
      </c>
      <c r="W540" s="79">
        <f t="shared" si="146"/>
        <v>5.7867032016152294E-2</v>
      </c>
      <c r="X540" s="79">
        <f t="shared" si="147"/>
        <v>6.5258148254975487E-2</v>
      </c>
      <c r="Y540" s="79">
        <f t="shared" si="148"/>
        <v>7.2108451110470149E-3</v>
      </c>
      <c r="Z540" s="79">
        <f t="shared" si="149"/>
        <v>0</v>
      </c>
      <c r="AA540" s="79">
        <f t="shared" si="150"/>
        <v>6.7421401788289592E-2</v>
      </c>
      <c r="AB540" s="79">
        <f t="shared" si="151"/>
        <v>5.408133833285261E-3</v>
      </c>
      <c r="AC540" s="79">
        <f t="shared" si="152"/>
        <v>1.5863859244303433E-3</v>
      </c>
      <c r="AD540" s="79">
        <f t="shared" si="153"/>
        <v>0</v>
      </c>
      <c r="AE540" s="80">
        <f t="shared" si="154"/>
        <v>4.7411306605134124E-2</v>
      </c>
    </row>
    <row r="541" spans="1:31" x14ac:dyDescent="0.25">
      <c r="A541" s="13" t="s">
        <v>5</v>
      </c>
      <c r="B541" s="106">
        <v>0</v>
      </c>
      <c r="C541" s="106">
        <v>2545</v>
      </c>
      <c r="D541" s="106">
        <v>14923</v>
      </c>
      <c r="E541" s="106">
        <v>8020</v>
      </c>
      <c r="F541" s="106">
        <v>2597</v>
      </c>
      <c r="G541" s="106">
        <v>3810</v>
      </c>
      <c r="H541" s="106">
        <v>906</v>
      </c>
      <c r="I541" s="106">
        <v>530</v>
      </c>
      <c r="J541" s="106">
        <v>30</v>
      </c>
      <c r="K541" s="106">
        <v>0</v>
      </c>
      <c r="L541" s="106">
        <v>680</v>
      </c>
      <c r="M541" s="106">
        <v>0</v>
      </c>
      <c r="N541" s="106">
        <v>200</v>
      </c>
      <c r="O541" s="107">
        <v>34241</v>
      </c>
      <c r="R541" s="13" t="s">
        <v>5</v>
      </c>
      <c r="S541" s="79">
        <f t="shared" si="155"/>
        <v>0</v>
      </c>
      <c r="T541" s="79">
        <f t="shared" si="143"/>
        <v>7.4326100289127076E-2</v>
      </c>
      <c r="U541" s="79">
        <f t="shared" si="144"/>
        <v>0.43582255191145119</v>
      </c>
      <c r="V541" s="79">
        <f t="shared" si="145"/>
        <v>0.23422213136298589</v>
      </c>
      <c r="W541" s="79">
        <f t="shared" si="146"/>
        <v>7.5844747524897047E-2</v>
      </c>
      <c r="X541" s="79">
        <f t="shared" si="147"/>
        <v>0.11127011477468532</v>
      </c>
      <c r="Y541" s="79">
        <f t="shared" si="148"/>
        <v>2.6459507607838557E-2</v>
      </c>
      <c r="Z541" s="79">
        <f t="shared" si="149"/>
        <v>1.5478519903040215E-2</v>
      </c>
      <c r="AA541" s="79">
        <f t="shared" si="150"/>
        <v>8.7614263602114428E-4</v>
      </c>
      <c r="AB541" s="79">
        <f t="shared" si="151"/>
        <v>0</v>
      </c>
      <c r="AC541" s="79">
        <f t="shared" si="152"/>
        <v>1.9859233083145935E-2</v>
      </c>
      <c r="AD541" s="79">
        <f t="shared" si="153"/>
        <v>0</v>
      </c>
      <c r="AE541" s="80">
        <f t="shared" si="154"/>
        <v>5.8409509068076283E-3</v>
      </c>
    </row>
    <row r="542" spans="1:31" x14ac:dyDescent="0.25">
      <c r="A542" s="13" t="s">
        <v>6</v>
      </c>
      <c r="B542" s="106">
        <v>1187</v>
      </c>
      <c r="C542" s="106">
        <v>2780</v>
      </c>
      <c r="D542" s="106">
        <v>10559</v>
      </c>
      <c r="E542" s="106">
        <v>8132</v>
      </c>
      <c r="F542" s="106">
        <v>10756</v>
      </c>
      <c r="G542" s="106">
        <v>7184</v>
      </c>
      <c r="H542" s="106">
        <v>4490</v>
      </c>
      <c r="I542" s="106">
        <v>2656</v>
      </c>
      <c r="J542" s="106">
        <v>110</v>
      </c>
      <c r="K542" s="106">
        <v>2950</v>
      </c>
      <c r="L542" s="106">
        <v>1370</v>
      </c>
      <c r="M542" s="106">
        <v>3235</v>
      </c>
      <c r="N542" s="106">
        <v>50</v>
      </c>
      <c r="O542" s="107">
        <v>55459</v>
      </c>
      <c r="R542" s="13" t="s">
        <v>6</v>
      </c>
      <c r="S542" s="79">
        <f t="shared" si="155"/>
        <v>2.1403198759443912E-2</v>
      </c>
      <c r="T542" s="79">
        <f t="shared" si="143"/>
        <v>5.012712093618709E-2</v>
      </c>
      <c r="U542" s="79">
        <f t="shared" si="144"/>
        <v>0.19039290286517968</v>
      </c>
      <c r="V542" s="79">
        <f t="shared" si="145"/>
        <v>0.14663084440758037</v>
      </c>
      <c r="W542" s="79">
        <f t="shared" si="146"/>
        <v>0.19394507654303178</v>
      </c>
      <c r="X542" s="79">
        <f t="shared" si="147"/>
        <v>0.12953713554157126</v>
      </c>
      <c r="Y542" s="79">
        <f t="shared" si="148"/>
        <v>8.0960709713482029E-2</v>
      </c>
      <c r="Z542" s="79">
        <f t="shared" si="149"/>
        <v>4.7891234966371557E-2</v>
      </c>
      <c r="AA542" s="79">
        <f t="shared" si="150"/>
        <v>1.9834472312879785E-3</v>
      </c>
      <c r="AB542" s="79">
        <f t="shared" si="151"/>
        <v>5.3192448475450335E-2</v>
      </c>
      <c r="AC542" s="79">
        <f t="shared" si="152"/>
        <v>2.470293369876846E-2</v>
      </c>
      <c r="AD542" s="79">
        <f t="shared" si="153"/>
        <v>5.8331379938332824E-2</v>
      </c>
      <c r="AE542" s="80">
        <f t="shared" si="154"/>
        <v>9.0156692331271754E-4</v>
      </c>
    </row>
    <row r="543" spans="1:31" x14ac:dyDescent="0.25">
      <c r="A543" s="13" t="s">
        <v>7</v>
      </c>
      <c r="B543" s="106">
        <v>0</v>
      </c>
      <c r="C543" s="106">
        <v>1989</v>
      </c>
      <c r="D543" s="106">
        <v>5780</v>
      </c>
      <c r="E543" s="106">
        <v>4685</v>
      </c>
      <c r="F543" s="106">
        <v>9114</v>
      </c>
      <c r="G543" s="106">
        <v>9921</v>
      </c>
      <c r="H543" s="106">
        <v>3590</v>
      </c>
      <c r="I543" s="106">
        <v>480</v>
      </c>
      <c r="J543" s="106">
        <v>950</v>
      </c>
      <c r="K543" s="106">
        <v>1135</v>
      </c>
      <c r="L543" s="106">
        <v>4114</v>
      </c>
      <c r="M543" s="106">
        <v>11734</v>
      </c>
      <c r="N543" s="106">
        <v>428</v>
      </c>
      <c r="O543" s="107">
        <v>53920</v>
      </c>
      <c r="R543" s="13" t="s">
        <v>7</v>
      </c>
      <c r="S543" s="79">
        <f t="shared" si="155"/>
        <v>0</v>
      </c>
      <c r="T543" s="79">
        <f t="shared" si="143"/>
        <v>3.68879821958457E-2</v>
      </c>
      <c r="U543" s="79">
        <f t="shared" si="144"/>
        <v>0.10719584569732937</v>
      </c>
      <c r="V543" s="79">
        <f t="shared" si="145"/>
        <v>8.6887982195845703E-2</v>
      </c>
      <c r="W543" s="79">
        <f t="shared" si="146"/>
        <v>0.16902818991097923</v>
      </c>
      <c r="X543" s="79">
        <f t="shared" si="147"/>
        <v>0.18399480712166172</v>
      </c>
      <c r="Y543" s="79">
        <f t="shared" si="148"/>
        <v>6.658011869436202E-2</v>
      </c>
      <c r="Z543" s="79">
        <f t="shared" si="149"/>
        <v>8.9020771513353119E-3</v>
      </c>
      <c r="AA543" s="79">
        <f t="shared" si="150"/>
        <v>1.7618694362017805E-2</v>
      </c>
      <c r="AB543" s="79">
        <f t="shared" si="151"/>
        <v>2.1049703264094957E-2</v>
      </c>
      <c r="AC543" s="79">
        <f t="shared" si="152"/>
        <v>7.6298219584569726E-2</v>
      </c>
      <c r="AD543" s="79">
        <f t="shared" si="153"/>
        <v>0.21761869436201781</v>
      </c>
      <c r="AE543" s="80">
        <f t="shared" si="154"/>
        <v>7.9376854599406532E-3</v>
      </c>
    </row>
    <row r="544" spans="1:31" x14ac:dyDescent="0.25">
      <c r="A544" s="13" t="s">
        <v>8</v>
      </c>
      <c r="B544" s="106">
        <v>250</v>
      </c>
      <c r="C544" s="106">
        <v>2242</v>
      </c>
      <c r="D544" s="106">
        <v>3282</v>
      </c>
      <c r="E544" s="106">
        <v>3554</v>
      </c>
      <c r="F544" s="106">
        <v>5651</v>
      </c>
      <c r="G544" s="106">
        <v>4995</v>
      </c>
      <c r="H544" s="106">
        <v>2692</v>
      </c>
      <c r="I544" s="106">
        <v>5020</v>
      </c>
      <c r="J544" s="106">
        <v>1484</v>
      </c>
      <c r="K544" s="106">
        <v>349</v>
      </c>
      <c r="L544" s="106">
        <v>9109</v>
      </c>
      <c r="M544" s="106">
        <v>5618</v>
      </c>
      <c r="N544" s="106">
        <v>905</v>
      </c>
      <c r="O544" s="107">
        <v>45151</v>
      </c>
      <c r="R544" s="13" t="s">
        <v>8</v>
      </c>
      <c r="S544" s="79">
        <f t="shared" si="155"/>
        <v>5.5369759252286771E-3</v>
      </c>
      <c r="T544" s="79">
        <f t="shared" si="143"/>
        <v>4.9655600097450778E-2</v>
      </c>
      <c r="U544" s="79">
        <f t="shared" si="144"/>
        <v>7.2689419946402073E-2</v>
      </c>
      <c r="V544" s="79">
        <f t="shared" si="145"/>
        <v>7.8713649753050868E-2</v>
      </c>
      <c r="W544" s="79">
        <f t="shared" si="146"/>
        <v>0.12515780381386901</v>
      </c>
      <c r="X544" s="79">
        <f t="shared" si="147"/>
        <v>0.11062877898606897</v>
      </c>
      <c r="Y544" s="79">
        <f t="shared" si="148"/>
        <v>5.9622156762862394E-2</v>
      </c>
      <c r="Z544" s="79">
        <f t="shared" si="149"/>
        <v>0.11118247657859183</v>
      </c>
      <c r="AA544" s="79">
        <f t="shared" si="150"/>
        <v>3.2867489092157427E-2</v>
      </c>
      <c r="AB544" s="79">
        <f t="shared" si="151"/>
        <v>7.7296183916192333E-3</v>
      </c>
      <c r="AC544" s="79">
        <f t="shared" si="152"/>
        <v>0.20174525481163208</v>
      </c>
      <c r="AD544" s="79">
        <f t="shared" si="153"/>
        <v>0.12442692299173883</v>
      </c>
      <c r="AE544" s="80">
        <f t="shared" si="154"/>
        <v>2.004385284932781E-2</v>
      </c>
    </row>
    <row r="545" spans="1:31" x14ac:dyDescent="0.25">
      <c r="A545" s="13" t="s">
        <v>9</v>
      </c>
      <c r="B545" s="106">
        <v>285</v>
      </c>
      <c r="C545" s="106">
        <v>2310</v>
      </c>
      <c r="D545" s="106">
        <v>6665</v>
      </c>
      <c r="E545" s="106">
        <v>9567</v>
      </c>
      <c r="F545" s="106">
        <v>11795</v>
      </c>
      <c r="G545" s="106">
        <v>7195</v>
      </c>
      <c r="H545" s="106">
        <v>1104</v>
      </c>
      <c r="I545" s="106">
        <v>150</v>
      </c>
      <c r="J545" s="106">
        <v>500</v>
      </c>
      <c r="K545" s="106">
        <v>60</v>
      </c>
      <c r="L545" s="106">
        <v>1588</v>
      </c>
      <c r="M545" s="106">
        <v>4864</v>
      </c>
      <c r="N545" s="106">
        <v>5</v>
      </c>
      <c r="O545" s="107">
        <v>46088</v>
      </c>
      <c r="R545" s="13" t="s">
        <v>9</v>
      </c>
      <c r="S545" s="79">
        <f t="shared" si="155"/>
        <v>6.1838222530810625E-3</v>
      </c>
      <c r="T545" s="79">
        <f t="shared" si="143"/>
        <v>5.0121506682867557E-2</v>
      </c>
      <c r="U545" s="79">
        <f t="shared" si="144"/>
        <v>0.14461465023433431</v>
      </c>
      <c r="V545" s="79">
        <f t="shared" si="145"/>
        <v>0.20758114910605799</v>
      </c>
      <c r="W545" s="79">
        <f t="shared" si="146"/>
        <v>0.25592345078979345</v>
      </c>
      <c r="X545" s="79">
        <f t="shared" si="147"/>
        <v>0.15611438986287102</v>
      </c>
      <c r="Y545" s="79">
        <f t="shared" si="148"/>
        <v>2.3954174622461379E-2</v>
      </c>
      <c r="Z545" s="79">
        <f t="shared" si="149"/>
        <v>3.2546432910952961E-3</v>
      </c>
      <c r="AA545" s="79">
        <f t="shared" si="150"/>
        <v>1.0848810970317653E-2</v>
      </c>
      <c r="AB545" s="79">
        <f t="shared" si="151"/>
        <v>1.3018573164381183E-3</v>
      </c>
      <c r="AC545" s="79">
        <f t="shared" si="152"/>
        <v>3.4455823641728868E-2</v>
      </c>
      <c r="AD545" s="79">
        <f t="shared" si="153"/>
        <v>0.10553723311925013</v>
      </c>
      <c r="AE545" s="80">
        <f t="shared" si="154"/>
        <v>1.0848810970317654E-4</v>
      </c>
    </row>
    <row r="546" spans="1:31" x14ac:dyDescent="0.25">
      <c r="A546" s="13" t="s">
        <v>10</v>
      </c>
      <c r="B546" s="106">
        <v>0</v>
      </c>
      <c r="C546" s="106">
        <v>5477</v>
      </c>
      <c r="D546" s="106">
        <v>18484</v>
      </c>
      <c r="E546" s="106">
        <v>4185</v>
      </c>
      <c r="F546" s="106">
        <v>2900</v>
      </c>
      <c r="G546" s="106">
        <v>4126</v>
      </c>
      <c r="H546" s="106">
        <v>0</v>
      </c>
      <c r="I546" s="106">
        <v>375</v>
      </c>
      <c r="J546" s="106">
        <v>900</v>
      </c>
      <c r="K546" s="106">
        <v>324</v>
      </c>
      <c r="L546" s="106">
        <v>0</v>
      </c>
      <c r="M546" s="106">
        <v>0</v>
      </c>
      <c r="N546" s="106">
        <v>0</v>
      </c>
      <c r="O546" s="107">
        <v>36771</v>
      </c>
      <c r="R546" s="13" t="s">
        <v>10</v>
      </c>
      <c r="S546" s="79">
        <f t="shared" si="155"/>
        <v>0</v>
      </c>
      <c r="T546" s="79">
        <f t="shared" si="143"/>
        <v>0.14894889994832886</v>
      </c>
      <c r="U546" s="79">
        <f t="shared" si="144"/>
        <v>0.50267874139947244</v>
      </c>
      <c r="V546" s="79">
        <f t="shared" si="145"/>
        <v>0.11381251529738109</v>
      </c>
      <c r="W546" s="79">
        <f t="shared" si="146"/>
        <v>7.8866498055532891E-2</v>
      </c>
      <c r="X546" s="79">
        <f t="shared" si="147"/>
        <v>0.11220798999211334</v>
      </c>
      <c r="Y546" s="79">
        <f t="shared" si="148"/>
        <v>0</v>
      </c>
      <c r="Z546" s="79">
        <f t="shared" si="149"/>
        <v>1.0198254058905116E-2</v>
      </c>
      <c r="AA546" s="79">
        <f t="shared" si="150"/>
        <v>2.4475809741372277E-2</v>
      </c>
      <c r="AB546" s="79">
        <f t="shared" si="151"/>
        <v>8.8112915068940204E-3</v>
      </c>
      <c r="AC546" s="79">
        <f t="shared" si="152"/>
        <v>0</v>
      </c>
      <c r="AD546" s="79">
        <f t="shared" si="153"/>
        <v>0</v>
      </c>
      <c r="AE546" s="80">
        <f t="shared" si="154"/>
        <v>0</v>
      </c>
    </row>
    <row r="547" spans="1:31" x14ac:dyDescent="0.25">
      <c r="A547" s="13" t="s">
        <v>11</v>
      </c>
      <c r="B547" s="106">
        <v>1504.7329</v>
      </c>
      <c r="C547" s="106">
        <v>3907.4775199999999</v>
      </c>
      <c r="D547" s="106">
        <v>6007.6662200000001</v>
      </c>
      <c r="E547" s="106">
        <v>6953.9581399999997</v>
      </c>
      <c r="F547" s="106">
        <v>14128.395860000001</v>
      </c>
      <c r="G547" s="106">
        <v>23079.54494</v>
      </c>
      <c r="H547" s="106">
        <v>848.12217999999996</v>
      </c>
      <c r="I547" s="106">
        <v>885.13699999999994</v>
      </c>
      <c r="J547" s="106">
        <v>48.280200000000001</v>
      </c>
      <c r="K547" s="106">
        <v>872.26228000000003</v>
      </c>
      <c r="L547" s="106">
        <v>645.34533999999996</v>
      </c>
      <c r="M547" s="106">
        <v>376.58555999999999</v>
      </c>
      <c r="N547" s="106">
        <v>439.34982000000002</v>
      </c>
      <c r="O547" s="107">
        <v>59696.857960000001</v>
      </c>
      <c r="R547" s="13" t="s">
        <v>11</v>
      </c>
      <c r="S547" s="79">
        <f t="shared" si="155"/>
        <v>2.520623281393217E-2</v>
      </c>
      <c r="T547" s="79">
        <f t="shared" si="143"/>
        <v>6.5455329702916912E-2</v>
      </c>
      <c r="U547" s="79">
        <f t="shared" si="144"/>
        <v>0.10063622149134631</v>
      </c>
      <c r="V547" s="79">
        <f t="shared" si="145"/>
        <v>0.11648784169946622</v>
      </c>
      <c r="W547" s="79">
        <f t="shared" si="146"/>
        <v>0.23666900307327332</v>
      </c>
      <c r="X547" s="79">
        <f t="shared" si="147"/>
        <v>0.3866123901439586</v>
      </c>
      <c r="Y547" s="79">
        <f t="shared" si="148"/>
        <v>1.4207149404216314E-2</v>
      </c>
      <c r="Z547" s="79">
        <f t="shared" si="149"/>
        <v>1.4827195772901277E-2</v>
      </c>
      <c r="AA547" s="79">
        <f t="shared" si="150"/>
        <v>8.087561330673424E-4</v>
      </c>
      <c r="AB547" s="79">
        <f t="shared" si="151"/>
        <v>1.4611527470749987E-2</v>
      </c>
      <c r="AC547" s="79">
        <f t="shared" si="152"/>
        <v>1.0810373645333476E-2</v>
      </c>
      <c r="AD547" s="79">
        <f t="shared" si="153"/>
        <v>6.3082978379252709E-3</v>
      </c>
      <c r="AE547" s="80">
        <f t="shared" si="154"/>
        <v>7.3596808109128165E-3</v>
      </c>
    </row>
    <row r="548" spans="1:31" ht="16.149999999999999" customHeight="1" x14ac:dyDescent="0.25">
      <c r="A548" s="13" t="s">
        <v>12</v>
      </c>
      <c r="B548" s="106">
        <v>0</v>
      </c>
      <c r="C548" s="106">
        <v>2168</v>
      </c>
      <c r="D548" s="106">
        <v>8171</v>
      </c>
      <c r="E548" s="106">
        <v>10701</v>
      </c>
      <c r="F548" s="106">
        <v>15171</v>
      </c>
      <c r="G548" s="106">
        <v>2046</v>
      </c>
      <c r="H548" s="106">
        <v>806</v>
      </c>
      <c r="I548" s="106">
        <v>2595</v>
      </c>
      <c r="J548" s="106">
        <v>2736</v>
      </c>
      <c r="K548" s="106">
        <v>710</v>
      </c>
      <c r="L548" s="106">
        <v>1630</v>
      </c>
      <c r="M548" s="106">
        <v>2640</v>
      </c>
      <c r="N548" s="106">
        <v>3472</v>
      </c>
      <c r="O548" s="107">
        <v>52846</v>
      </c>
      <c r="R548" s="13" t="s">
        <v>12</v>
      </c>
      <c r="S548" s="79">
        <f t="shared" si="155"/>
        <v>0</v>
      </c>
      <c r="T548" s="79">
        <f t="shared" si="143"/>
        <v>4.1024864701207281E-2</v>
      </c>
      <c r="U548" s="79">
        <f t="shared" si="144"/>
        <v>0.15461908186050033</v>
      </c>
      <c r="V548" s="79">
        <f t="shared" si="145"/>
        <v>0.20249403928395715</v>
      </c>
      <c r="W548" s="79">
        <f t="shared" si="146"/>
        <v>0.28707943836808841</v>
      </c>
      <c r="X548" s="79">
        <f t="shared" si="147"/>
        <v>3.8716269916360749E-2</v>
      </c>
      <c r="Y548" s="79">
        <f t="shared" si="148"/>
        <v>1.5251863906445142E-2</v>
      </c>
      <c r="Z548" s="79">
        <f t="shared" si="149"/>
        <v>4.9104946448170157E-2</v>
      </c>
      <c r="AA548" s="79">
        <f t="shared" si="150"/>
        <v>5.1773076486394426E-2</v>
      </c>
      <c r="AB548" s="79">
        <f t="shared" si="151"/>
        <v>1.3435264731483935E-2</v>
      </c>
      <c r="AC548" s="79">
        <f t="shared" si="152"/>
        <v>3.084434015819551E-2</v>
      </c>
      <c r="AD548" s="79">
        <f t="shared" si="153"/>
        <v>4.9956477311433219E-2</v>
      </c>
      <c r="AE548" s="80">
        <f t="shared" si="154"/>
        <v>6.5700336827763689E-2</v>
      </c>
    </row>
    <row r="549" spans="1:31" x14ac:dyDescent="0.25">
      <c r="A549" s="13" t="s">
        <v>21</v>
      </c>
      <c r="B549" s="106">
        <v>0</v>
      </c>
      <c r="C549" s="106">
        <v>2416</v>
      </c>
      <c r="D549" s="106">
        <v>5995</v>
      </c>
      <c r="E549" s="106">
        <v>595</v>
      </c>
      <c r="F549" s="106">
        <v>1675</v>
      </c>
      <c r="G549" s="106">
        <v>6300</v>
      </c>
      <c r="H549" s="106">
        <v>1640</v>
      </c>
      <c r="I549" s="106">
        <v>580</v>
      </c>
      <c r="J549" s="106">
        <v>420</v>
      </c>
      <c r="K549" s="106">
        <v>1765</v>
      </c>
      <c r="L549" s="106">
        <v>9105</v>
      </c>
      <c r="M549" s="106">
        <v>17401</v>
      </c>
      <c r="N549" s="106">
        <v>580</v>
      </c>
      <c r="O549" s="107">
        <v>48472</v>
      </c>
      <c r="R549" s="13" t="s">
        <v>21</v>
      </c>
      <c r="S549" s="79">
        <f t="shared" si="155"/>
        <v>0</v>
      </c>
      <c r="T549" s="79">
        <f t="shared" si="143"/>
        <v>4.9843208450239311E-2</v>
      </c>
      <c r="U549" s="79">
        <f t="shared" si="144"/>
        <v>0.12367965010727842</v>
      </c>
      <c r="V549" s="79">
        <f t="shared" si="145"/>
        <v>1.2275127908895858E-2</v>
      </c>
      <c r="W549" s="79">
        <f t="shared" si="146"/>
        <v>3.4556032348572373E-2</v>
      </c>
      <c r="X549" s="79">
        <f t="shared" si="147"/>
        <v>0.12997194256477967</v>
      </c>
      <c r="Y549" s="79">
        <f t="shared" si="148"/>
        <v>3.3833966000990263E-2</v>
      </c>
      <c r="Z549" s="79">
        <f t="shared" si="149"/>
        <v>1.1965670902789239E-2</v>
      </c>
      <c r="AA549" s="79">
        <f t="shared" si="150"/>
        <v>8.6647961709853116E-3</v>
      </c>
      <c r="AB549" s="79">
        <f t="shared" si="151"/>
        <v>3.6412774385212079E-2</v>
      </c>
      <c r="AC549" s="79">
        <f t="shared" si="152"/>
        <v>0.18784040270671729</v>
      </c>
      <c r="AD549" s="79">
        <f t="shared" si="153"/>
        <v>0.35899075755075094</v>
      </c>
      <c r="AE549" s="80">
        <f t="shared" si="154"/>
        <v>1.1965670902789239E-2</v>
      </c>
    </row>
    <row r="550" spans="1:31" x14ac:dyDescent="0.25">
      <c r="A550" s="13" t="s">
        <v>13</v>
      </c>
      <c r="B550" s="106">
        <v>0</v>
      </c>
      <c r="C550" s="106">
        <v>6405</v>
      </c>
      <c r="D550" s="106">
        <v>14458</v>
      </c>
      <c r="E550" s="106">
        <v>10079</v>
      </c>
      <c r="F550" s="106">
        <v>5947</v>
      </c>
      <c r="G550" s="106">
        <v>15049</v>
      </c>
      <c r="H550" s="106">
        <v>1285</v>
      </c>
      <c r="I550" s="106">
        <v>590</v>
      </c>
      <c r="J550" s="106">
        <v>1873</v>
      </c>
      <c r="K550" s="106">
        <v>1260</v>
      </c>
      <c r="L550" s="106">
        <v>4649</v>
      </c>
      <c r="M550" s="106">
        <v>1190</v>
      </c>
      <c r="N550" s="106">
        <v>414</v>
      </c>
      <c r="O550" s="107">
        <v>63199</v>
      </c>
      <c r="R550" s="13" t="s">
        <v>13</v>
      </c>
      <c r="S550" s="79">
        <f t="shared" si="155"/>
        <v>0</v>
      </c>
      <c r="T550" s="79">
        <f t="shared" si="143"/>
        <v>0.10134654029335907</v>
      </c>
      <c r="U550" s="79">
        <f t="shared" si="144"/>
        <v>0.22876944255447079</v>
      </c>
      <c r="V550" s="79">
        <f t="shared" si="145"/>
        <v>0.15948037152486591</v>
      </c>
      <c r="W550" s="79">
        <f t="shared" si="146"/>
        <v>9.4099590183388981E-2</v>
      </c>
      <c r="X550" s="79">
        <f t="shared" si="147"/>
        <v>0.23812085634266364</v>
      </c>
      <c r="Y550" s="79">
        <f t="shared" si="148"/>
        <v>2.0332600199370242E-2</v>
      </c>
      <c r="Z550" s="79">
        <f t="shared" si="149"/>
        <v>9.3355907530182445E-3</v>
      </c>
      <c r="AA550" s="79">
        <f t="shared" si="150"/>
        <v>2.9636544882039272E-2</v>
      </c>
      <c r="AB550" s="79">
        <f t="shared" si="151"/>
        <v>1.9937024320005062E-2</v>
      </c>
      <c r="AC550" s="79">
        <f t="shared" si="152"/>
        <v>7.356129052674884E-2</v>
      </c>
      <c r="AD550" s="79">
        <f t="shared" si="153"/>
        <v>1.8829411857782561E-2</v>
      </c>
      <c r="AE550" s="80">
        <f t="shared" si="154"/>
        <v>6.5507365622873778E-3</v>
      </c>
    </row>
    <row r="551" spans="1:31" x14ac:dyDescent="0.25">
      <c r="A551" s="13" t="s">
        <v>14</v>
      </c>
      <c r="B551" s="106">
        <v>0</v>
      </c>
      <c r="C551" s="106">
        <v>3934</v>
      </c>
      <c r="D551" s="106">
        <v>18253</v>
      </c>
      <c r="E551" s="106">
        <v>6436</v>
      </c>
      <c r="F551" s="106">
        <v>4660</v>
      </c>
      <c r="G551" s="106">
        <v>4622</v>
      </c>
      <c r="H551" s="106">
        <v>918</v>
      </c>
      <c r="I551" s="106">
        <v>1050</v>
      </c>
      <c r="J551" s="106">
        <v>500</v>
      </c>
      <c r="K551" s="106">
        <v>0</v>
      </c>
      <c r="L551" s="106">
        <v>0</v>
      </c>
      <c r="M551" s="106">
        <v>5</v>
      </c>
      <c r="N551" s="106">
        <v>30</v>
      </c>
      <c r="O551" s="107">
        <v>40408</v>
      </c>
      <c r="R551" s="13" t="s">
        <v>14</v>
      </c>
      <c r="S551" s="79">
        <f t="shared" si="155"/>
        <v>0</v>
      </c>
      <c r="T551" s="79">
        <f t="shared" si="143"/>
        <v>9.7356959018016234E-2</v>
      </c>
      <c r="U551" s="79">
        <f t="shared" si="144"/>
        <v>0.45171748168679471</v>
      </c>
      <c r="V551" s="79">
        <f t="shared" si="145"/>
        <v>0.15927539101168087</v>
      </c>
      <c r="W551" s="79">
        <f t="shared" si="146"/>
        <v>0.1153236982775688</v>
      </c>
      <c r="X551" s="79">
        <f t="shared" si="147"/>
        <v>0.11438329043753712</v>
      </c>
      <c r="Y551" s="79">
        <f t="shared" si="148"/>
        <v>2.2718273609186299E-2</v>
      </c>
      <c r="Z551" s="79">
        <f t="shared" si="149"/>
        <v>2.5984953474559494E-2</v>
      </c>
      <c r="AA551" s="79">
        <f t="shared" si="150"/>
        <v>1.2373787368837853E-2</v>
      </c>
      <c r="AB551" s="79">
        <f t="shared" si="151"/>
        <v>0</v>
      </c>
      <c r="AC551" s="79">
        <f t="shared" si="152"/>
        <v>0</v>
      </c>
      <c r="AD551" s="79">
        <f t="shared" si="153"/>
        <v>1.2373787368837855E-4</v>
      </c>
      <c r="AE551" s="80">
        <f t="shared" si="154"/>
        <v>7.4242724213027128E-4</v>
      </c>
    </row>
    <row r="552" spans="1:31" x14ac:dyDescent="0.25">
      <c r="A552" s="13" t="s">
        <v>15</v>
      </c>
      <c r="B552" s="106">
        <v>0</v>
      </c>
      <c r="C552" s="106">
        <v>480</v>
      </c>
      <c r="D552" s="106">
        <v>190</v>
      </c>
      <c r="E552" s="106">
        <v>10560</v>
      </c>
      <c r="F552" s="106">
        <v>835</v>
      </c>
      <c r="G552" s="106">
        <v>1188</v>
      </c>
      <c r="H552" s="106">
        <v>1705</v>
      </c>
      <c r="I552" s="106">
        <v>1420</v>
      </c>
      <c r="J552" s="106">
        <v>8200</v>
      </c>
      <c r="K552" s="106">
        <v>0</v>
      </c>
      <c r="L552" s="106">
        <v>243</v>
      </c>
      <c r="M552" s="106">
        <v>2500</v>
      </c>
      <c r="N552" s="106">
        <v>0</v>
      </c>
      <c r="O552" s="107">
        <v>27321</v>
      </c>
      <c r="R552" s="13" t="s">
        <v>15</v>
      </c>
      <c r="S552" s="79">
        <f t="shared" si="155"/>
        <v>0</v>
      </c>
      <c r="T552" s="79">
        <f t="shared" si="143"/>
        <v>1.7568903041616339E-2</v>
      </c>
      <c r="U552" s="79">
        <f t="shared" si="144"/>
        <v>6.9543574539731338E-3</v>
      </c>
      <c r="V552" s="79">
        <f t="shared" si="145"/>
        <v>0.38651586691555945</v>
      </c>
      <c r="W552" s="79">
        <f t="shared" si="146"/>
        <v>3.0562570916145091E-2</v>
      </c>
      <c r="X552" s="79">
        <f t="shared" si="147"/>
        <v>4.3483035028000439E-2</v>
      </c>
      <c r="Y552" s="79">
        <f t="shared" si="148"/>
        <v>6.2406207679074704E-2</v>
      </c>
      <c r="Z552" s="79">
        <f t="shared" si="149"/>
        <v>5.1974671498115001E-2</v>
      </c>
      <c r="AA552" s="79">
        <f t="shared" si="150"/>
        <v>0.30013542696094581</v>
      </c>
      <c r="AB552" s="79">
        <f t="shared" si="151"/>
        <v>0</v>
      </c>
      <c r="AC552" s="79">
        <f t="shared" si="152"/>
        <v>8.894257164818271E-3</v>
      </c>
      <c r="AD552" s="79">
        <f t="shared" si="153"/>
        <v>9.1504703341751772E-2</v>
      </c>
      <c r="AE552" s="80">
        <f t="shared" si="154"/>
        <v>0</v>
      </c>
    </row>
    <row r="553" spans="1:31" x14ac:dyDescent="0.25">
      <c r="A553" s="13" t="s">
        <v>16</v>
      </c>
      <c r="B553" s="106">
        <v>0</v>
      </c>
      <c r="C553" s="106">
        <v>0</v>
      </c>
      <c r="D553" s="106">
        <v>8950</v>
      </c>
      <c r="E553" s="106">
        <v>17741</v>
      </c>
      <c r="F553" s="106">
        <v>1050</v>
      </c>
      <c r="G553" s="106">
        <v>2260</v>
      </c>
      <c r="H553" s="106">
        <v>0</v>
      </c>
      <c r="I553" s="106">
        <v>600</v>
      </c>
      <c r="J553" s="106">
        <v>160</v>
      </c>
      <c r="K553" s="106">
        <v>0</v>
      </c>
      <c r="L553" s="106">
        <v>1800</v>
      </c>
      <c r="M553" s="106">
        <v>0</v>
      </c>
      <c r="N553" s="106">
        <v>0</v>
      </c>
      <c r="O553" s="107">
        <v>32561</v>
      </c>
      <c r="R553" s="13" t="s">
        <v>16</v>
      </c>
      <c r="S553" s="79">
        <f t="shared" si="155"/>
        <v>0</v>
      </c>
      <c r="T553" s="79">
        <f t="shared" si="143"/>
        <v>0</v>
      </c>
      <c r="U553" s="79">
        <f t="shared" si="144"/>
        <v>0.27486870796351465</v>
      </c>
      <c r="V553" s="79">
        <f t="shared" si="145"/>
        <v>0.54485427351739812</v>
      </c>
      <c r="W553" s="79">
        <f t="shared" si="146"/>
        <v>3.224716685605479E-2</v>
      </c>
      <c r="X553" s="79">
        <f t="shared" si="147"/>
        <v>6.9408187709222691E-2</v>
      </c>
      <c r="Y553" s="79">
        <f t="shared" si="148"/>
        <v>0</v>
      </c>
      <c r="Z553" s="79">
        <f t="shared" si="149"/>
        <v>1.8426952489174166E-2</v>
      </c>
      <c r="AA553" s="79">
        <f t="shared" si="150"/>
        <v>4.913853997113111E-3</v>
      </c>
      <c r="AB553" s="79">
        <f t="shared" si="151"/>
        <v>0</v>
      </c>
      <c r="AC553" s="79">
        <f t="shared" si="152"/>
        <v>5.5280857467522496E-2</v>
      </c>
      <c r="AD553" s="79">
        <f t="shared" si="153"/>
        <v>0</v>
      </c>
      <c r="AE553" s="80">
        <f t="shared" si="154"/>
        <v>0</v>
      </c>
    </row>
    <row r="554" spans="1:31" x14ac:dyDescent="0.25">
      <c r="A554" s="13" t="s">
        <v>17</v>
      </c>
      <c r="B554" s="106">
        <v>768</v>
      </c>
      <c r="C554" s="106">
        <v>1209</v>
      </c>
      <c r="D554" s="106">
        <v>16796</v>
      </c>
      <c r="E554" s="106">
        <v>10160</v>
      </c>
      <c r="F554" s="106">
        <v>9190</v>
      </c>
      <c r="G554" s="106">
        <v>5038</v>
      </c>
      <c r="H554" s="106">
        <v>5</v>
      </c>
      <c r="I554" s="106">
        <v>185</v>
      </c>
      <c r="J554" s="106">
        <v>240</v>
      </c>
      <c r="K554" s="106">
        <v>0</v>
      </c>
      <c r="L554" s="106">
        <v>220</v>
      </c>
      <c r="M554" s="106">
        <v>30</v>
      </c>
      <c r="N554" s="106">
        <v>360</v>
      </c>
      <c r="O554" s="107">
        <v>44201</v>
      </c>
      <c r="R554" s="13" t="s">
        <v>17</v>
      </c>
      <c r="S554" s="79">
        <f t="shared" si="155"/>
        <v>1.7375172507409335E-2</v>
      </c>
      <c r="T554" s="79">
        <f t="shared" si="143"/>
        <v>2.735232234564829E-2</v>
      </c>
      <c r="U554" s="79">
        <f t="shared" si="144"/>
        <v>0.37999140290943645</v>
      </c>
      <c r="V554" s="79">
        <f t="shared" si="145"/>
        <v>0.22985905296260264</v>
      </c>
      <c r="W554" s="79">
        <f t="shared" si="146"/>
        <v>0.20791384810298411</v>
      </c>
      <c r="X554" s="79">
        <f t="shared" si="147"/>
        <v>0.11397932173480238</v>
      </c>
      <c r="Y554" s="79">
        <f t="shared" si="148"/>
        <v>1.1311961267844618E-4</v>
      </c>
      <c r="Z554" s="79">
        <f t="shared" si="149"/>
        <v>4.1854256691025091E-3</v>
      </c>
      <c r="AA554" s="79">
        <f t="shared" si="150"/>
        <v>5.4297414085654168E-3</v>
      </c>
      <c r="AB554" s="79">
        <f t="shared" si="151"/>
        <v>0</v>
      </c>
      <c r="AC554" s="79">
        <f t="shared" si="152"/>
        <v>4.9772629578516327E-3</v>
      </c>
      <c r="AD554" s="79">
        <f t="shared" si="153"/>
        <v>6.787176760706771E-4</v>
      </c>
      <c r="AE554" s="80">
        <f t="shared" si="154"/>
        <v>8.1446121128481257E-3</v>
      </c>
    </row>
    <row r="555" spans="1:31" x14ac:dyDescent="0.25">
      <c r="A555" s="13" t="s">
        <v>18</v>
      </c>
      <c r="B555" s="106">
        <v>0</v>
      </c>
      <c r="C555" s="106">
        <v>0</v>
      </c>
      <c r="D555" s="106">
        <v>2595</v>
      </c>
      <c r="E555" s="106">
        <v>25</v>
      </c>
      <c r="F555" s="106">
        <v>1527</v>
      </c>
      <c r="G555" s="106">
        <v>100</v>
      </c>
      <c r="H555" s="106">
        <v>950</v>
      </c>
      <c r="I555" s="106">
        <v>196</v>
      </c>
      <c r="J555" s="106">
        <v>0</v>
      </c>
      <c r="K555" s="106">
        <v>0</v>
      </c>
      <c r="L555" s="106">
        <v>0</v>
      </c>
      <c r="M555" s="106">
        <v>200</v>
      </c>
      <c r="N555" s="106">
        <v>110</v>
      </c>
      <c r="O555" s="107">
        <v>5703</v>
      </c>
      <c r="R555" s="13" t="s">
        <v>18</v>
      </c>
      <c r="S555" s="79">
        <f t="shared" si="155"/>
        <v>0</v>
      </c>
      <c r="T555" s="79">
        <f t="shared" si="143"/>
        <v>0</v>
      </c>
      <c r="U555" s="79">
        <f t="shared" si="144"/>
        <v>0.4550236717517096</v>
      </c>
      <c r="V555" s="79">
        <f t="shared" si="145"/>
        <v>4.3836577240049098E-3</v>
      </c>
      <c r="W555" s="79">
        <f t="shared" si="146"/>
        <v>0.26775381378221991</v>
      </c>
      <c r="X555" s="79">
        <f t="shared" si="147"/>
        <v>1.7534630896019639E-2</v>
      </c>
      <c r="Y555" s="79">
        <f t="shared" si="148"/>
        <v>0.16657899351218658</v>
      </c>
      <c r="Z555" s="79">
        <f t="shared" si="149"/>
        <v>3.4367876556198489E-2</v>
      </c>
      <c r="AA555" s="79">
        <f t="shared" si="150"/>
        <v>0</v>
      </c>
      <c r="AB555" s="79">
        <f t="shared" si="151"/>
        <v>0</v>
      </c>
      <c r="AC555" s="79">
        <f t="shared" si="152"/>
        <v>0</v>
      </c>
      <c r="AD555" s="79">
        <f t="shared" si="153"/>
        <v>3.5069261792039279E-2</v>
      </c>
      <c r="AE555" s="80">
        <f t="shared" si="154"/>
        <v>1.9288093985621604E-2</v>
      </c>
    </row>
    <row r="556" spans="1:31" x14ac:dyDescent="0.25">
      <c r="A556" s="13" t="s">
        <v>19</v>
      </c>
      <c r="B556" s="106">
        <v>0</v>
      </c>
      <c r="C556" s="106">
        <v>500</v>
      </c>
      <c r="D556" s="106">
        <v>580</v>
      </c>
      <c r="E556" s="106">
        <v>500</v>
      </c>
      <c r="F556" s="106">
        <v>795</v>
      </c>
      <c r="G556" s="106">
        <v>0</v>
      </c>
      <c r="H556" s="106">
        <v>1000</v>
      </c>
      <c r="I556" s="106">
        <v>0</v>
      </c>
      <c r="J556" s="106">
        <v>0</v>
      </c>
      <c r="K556" s="106">
        <v>0</v>
      </c>
      <c r="L556" s="106">
        <v>160</v>
      </c>
      <c r="M556" s="106">
        <v>0</v>
      </c>
      <c r="N556" s="106">
        <v>0</v>
      </c>
      <c r="O556" s="107">
        <v>3535</v>
      </c>
      <c r="R556" s="13" t="s">
        <v>19</v>
      </c>
      <c r="S556" s="79">
        <f t="shared" si="155"/>
        <v>0</v>
      </c>
      <c r="T556" s="79">
        <f t="shared" si="143"/>
        <v>0.14144271570014144</v>
      </c>
      <c r="U556" s="79">
        <f t="shared" si="144"/>
        <v>0.16407355021216408</v>
      </c>
      <c r="V556" s="79">
        <f t="shared" si="145"/>
        <v>0.14144271570014144</v>
      </c>
      <c r="W556" s="79">
        <f t="shared" si="146"/>
        <v>0.22489391796322489</v>
      </c>
      <c r="X556" s="79">
        <f t="shared" si="147"/>
        <v>0</v>
      </c>
      <c r="Y556" s="79">
        <f t="shared" si="148"/>
        <v>0.28288543140028288</v>
      </c>
      <c r="Z556" s="79">
        <f t="shared" si="149"/>
        <v>0</v>
      </c>
      <c r="AA556" s="79">
        <f t="shared" si="150"/>
        <v>0</v>
      </c>
      <c r="AB556" s="79">
        <f t="shared" si="151"/>
        <v>0</v>
      </c>
      <c r="AC556" s="79">
        <f t="shared" si="152"/>
        <v>4.5261669024045263E-2</v>
      </c>
      <c r="AD556" s="79">
        <f t="shared" si="153"/>
        <v>0</v>
      </c>
      <c r="AE556" s="80">
        <f t="shared" si="154"/>
        <v>0</v>
      </c>
    </row>
    <row r="557" spans="1:31" ht="15.75" thickBot="1" x14ac:dyDescent="0.3">
      <c r="A557" s="27" t="s">
        <v>51</v>
      </c>
      <c r="B557" s="41">
        <f>SUM(B535:B556)</f>
        <v>4664.7329</v>
      </c>
      <c r="C557" s="41">
        <f t="shared" ref="C557:O557" si="156">SUM(C535:C556)</f>
        <v>54113.47752</v>
      </c>
      <c r="D557" s="41">
        <f t="shared" si="156"/>
        <v>184720.66622000001</v>
      </c>
      <c r="E557" s="41">
        <f t="shared" si="156"/>
        <v>146802.95814</v>
      </c>
      <c r="F557" s="41">
        <f t="shared" si="156"/>
        <v>127356.39586</v>
      </c>
      <c r="G557" s="41">
        <f t="shared" si="156"/>
        <v>140633.54493999999</v>
      </c>
      <c r="H557" s="41">
        <f t="shared" si="156"/>
        <v>32788.122179999998</v>
      </c>
      <c r="I557" s="41">
        <f t="shared" si="156"/>
        <v>20556.137000000002</v>
      </c>
      <c r="J557" s="41">
        <f t="shared" si="156"/>
        <v>31734.280200000001</v>
      </c>
      <c r="K557" s="41">
        <f t="shared" si="156"/>
        <v>12564.262280000001</v>
      </c>
      <c r="L557" s="41">
        <f t="shared" si="156"/>
        <v>45610.34534</v>
      </c>
      <c r="M557" s="41">
        <f t="shared" si="156"/>
        <v>63559.58556</v>
      </c>
      <c r="N557" s="41">
        <f t="shared" si="156"/>
        <v>22242.349819999999</v>
      </c>
      <c r="O557" s="41">
        <f t="shared" si="156"/>
        <v>887291.85796000005</v>
      </c>
      <c r="R557" s="66" t="s">
        <v>122</v>
      </c>
      <c r="S557" s="79">
        <f t="shared" si="155"/>
        <v>5.2572700382091083E-3</v>
      </c>
      <c r="T557" s="79">
        <f t="shared" si="143"/>
        <v>6.0987235524074299E-2</v>
      </c>
      <c r="U557" s="79">
        <f t="shared" si="144"/>
        <v>0.20818478673375518</v>
      </c>
      <c r="V557" s="79">
        <f t="shared" si="145"/>
        <v>0.16545058632400753</v>
      </c>
      <c r="W557" s="79">
        <f t="shared" si="146"/>
        <v>0.14353382679833104</v>
      </c>
      <c r="X557" s="79">
        <f t="shared" si="147"/>
        <v>0.15849750415081559</v>
      </c>
      <c r="Y557" s="79">
        <f t="shared" si="148"/>
        <v>3.6953029474860927E-2</v>
      </c>
      <c r="Z557" s="79">
        <f t="shared" si="149"/>
        <v>2.3167277841657702E-2</v>
      </c>
      <c r="AA557" s="79">
        <f t="shared" si="150"/>
        <v>3.5765323343506454E-2</v>
      </c>
      <c r="AB557" s="79">
        <f t="shared" si="151"/>
        <v>1.4160236192053968E-2</v>
      </c>
      <c r="AC557" s="79">
        <f t="shared" si="152"/>
        <v>5.1403993996816499E-2</v>
      </c>
      <c r="AD557" s="79">
        <f t="shared" si="153"/>
        <v>7.1633234307065308E-2</v>
      </c>
      <c r="AE557" s="80">
        <f t="shared" si="154"/>
        <v>2.5067681643262306E-2</v>
      </c>
    </row>
    <row r="558" spans="1:31" ht="15.75" thickBot="1" x14ac:dyDescent="0.3">
      <c r="R558" s="66" t="s">
        <v>22</v>
      </c>
      <c r="S558" s="121">
        <f>AVERAGE(S536:S556)</f>
        <v>4.9442049302437776E-3</v>
      </c>
      <c r="T558" s="121">
        <f t="shared" ref="T558:AE558" si="157">AVERAGE(T536:T556)</f>
        <v>6.2335155971483744E-2</v>
      </c>
      <c r="U558" s="121">
        <f t="shared" si="157"/>
        <v>0.23208511239350202</v>
      </c>
      <c r="V558" s="121">
        <f t="shared" si="157"/>
        <v>0.17622068723128886</v>
      </c>
      <c r="W558" s="121">
        <f t="shared" si="157"/>
        <v>0.14388764598529549</v>
      </c>
      <c r="X558" s="121">
        <f t="shared" si="157"/>
        <v>0.1315892079910006</v>
      </c>
      <c r="Y558" s="121">
        <f t="shared" si="157"/>
        <v>5.0788090023445337E-2</v>
      </c>
      <c r="Z558" s="121">
        <f t="shared" si="157"/>
        <v>2.2555299353188001E-2</v>
      </c>
      <c r="AA558" s="121">
        <f t="shared" si="157"/>
        <v>3.6486326715677364E-2</v>
      </c>
      <c r="AB558" s="121">
        <f t="shared" si="157"/>
        <v>1.1009766452694308E-2</v>
      </c>
      <c r="AC558" s="121">
        <f t="shared" si="157"/>
        <v>4.5306281517092623E-2</v>
      </c>
      <c r="AD558" s="121">
        <f t="shared" si="157"/>
        <v>6.1697941147043578E-2</v>
      </c>
      <c r="AE558" s="120">
        <f t="shared" si="157"/>
        <v>2.10942802880443E-2</v>
      </c>
    </row>
    <row r="559" spans="1:31" ht="15.75" thickBot="1" x14ac:dyDescent="0.3"/>
    <row r="560" spans="1:31" x14ac:dyDescent="0.25">
      <c r="A560" s="299" t="s">
        <v>58</v>
      </c>
      <c r="B560" s="300"/>
      <c r="C560" s="300"/>
      <c r="D560" s="300"/>
      <c r="E560" s="300"/>
      <c r="F560" s="301"/>
    </row>
    <row r="561" spans="1:8" ht="25.5" x14ac:dyDescent="0.25">
      <c r="A561" s="83"/>
      <c r="B561" s="17" t="s">
        <v>22</v>
      </c>
      <c r="C561" s="10" t="s">
        <v>23</v>
      </c>
      <c r="D561" s="10" t="s">
        <v>24</v>
      </c>
      <c r="E561" s="10" t="s">
        <v>25</v>
      </c>
      <c r="F561" s="14" t="s">
        <v>26</v>
      </c>
    </row>
    <row r="562" spans="1:8" x14ac:dyDescent="0.25">
      <c r="A562" s="13" t="s">
        <v>1</v>
      </c>
      <c r="B562" s="60">
        <v>55.663551401869157</v>
      </c>
      <c r="C562" s="60">
        <v>5.6270776903284396</v>
      </c>
      <c r="D562" s="60">
        <v>0.10109088530307976</v>
      </c>
      <c r="E562" s="105">
        <v>7.1454838575451138E-2</v>
      </c>
      <c r="F562" s="108">
        <v>1.2836916936825506E-3</v>
      </c>
      <c r="H562" s="50"/>
    </row>
    <row r="563" spans="1:8" x14ac:dyDescent="0.25">
      <c r="A563" s="13" t="s">
        <v>2</v>
      </c>
      <c r="B563" s="60">
        <v>78.883310719131615</v>
      </c>
      <c r="C563" s="60">
        <v>7.9511352147180139</v>
      </c>
      <c r="D563" s="60">
        <v>0.10079616514865192</v>
      </c>
      <c r="E563" s="105">
        <v>6.4633682666013242E-2</v>
      </c>
      <c r="F563" s="108">
        <v>8.1935813896230906E-4</v>
      </c>
      <c r="H563" s="50"/>
    </row>
    <row r="564" spans="1:8" x14ac:dyDescent="0.25">
      <c r="A564" s="13" t="s">
        <v>20</v>
      </c>
      <c r="B564" s="60">
        <v>85.414184397163126</v>
      </c>
      <c r="C564" s="60">
        <v>6.8332365973461417</v>
      </c>
      <c r="D564" s="60">
        <v>8.0001192373067895E-2</v>
      </c>
      <c r="E564" s="105">
        <v>5.457867296376033E-2</v>
      </c>
      <c r="F564" s="108">
        <v>6.3898839928012074E-4</v>
      </c>
      <c r="H564" s="50"/>
    </row>
    <row r="565" spans="1:8" x14ac:dyDescent="0.25">
      <c r="A565" s="13" t="s">
        <v>3</v>
      </c>
      <c r="B565" s="105">
        <v>95.231741573033702</v>
      </c>
      <c r="C565" s="105">
        <v>6.3169565630501774</v>
      </c>
      <c r="D565" s="60">
        <v>6.633246918209168E-2</v>
      </c>
      <c r="E565" s="105">
        <v>4.7548092815639403E-2</v>
      </c>
      <c r="F565" s="108">
        <v>4.9928828382472172E-4</v>
      </c>
      <c r="H565" s="50"/>
    </row>
    <row r="566" spans="1:8" x14ac:dyDescent="0.25">
      <c r="A566" s="13" t="s">
        <v>4</v>
      </c>
      <c r="B566" s="105">
        <v>69.513784461152881</v>
      </c>
      <c r="C566" s="105">
        <v>5.3930818352279939</v>
      </c>
      <c r="D566" s="60">
        <v>7.7582912181135333E-2</v>
      </c>
      <c r="E566" s="105">
        <v>6.3470390075506103E-2</v>
      </c>
      <c r="F566" s="108">
        <v>9.1306192818455922E-4</v>
      </c>
      <c r="H566" s="51"/>
    </row>
    <row r="567" spans="1:8" x14ac:dyDescent="0.25">
      <c r="A567" s="13" t="s">
        <v>5</v>
      </c>
      <c r="B567" s="105">
        <v>73.321199143468945</v>
      </c>
      <c r="C567" s="105">
        <v>5.5973745830861175</v>
      </c>
      <c r="D567" s="60">
        <v>7.6340466992821973E-2</v>
      </c>
      <c r="E567" s="105">
        <v>5.9288057700106818E-2</v>
      </c>
      <c r="F567" s="108">
        <v>8.0860731129201498E-4</v>
      </c>
    </row>
    <row r="568" spans="1:8" x14ac:dyDescent="0.25">
      <c r="A568" s="13" t="s">
        <v>6</v>
      </c>
      <c r="B568" s="105">
        <v>71.010243277848915</v>
      </c>
      <c r="C568" s="105">
        <v>6.4160565488096735</v>
      </c>
      <c r="D568" s="60">
        <v>9.0353958142417909E-2</v>
      </c>
      <c r="E568" s="105">
        <v>5.3399628684608423E-2</v>
      </c>
      <c r="F568" s="108">
        <v>7.5199895423067812E-4</v>
      </c>
    </row>
    <row r="569" spans="1:8" x14ac:dyDescent="0.25">
      <c r="A569" s="13" t="s">
        <v>7</v>
      </c>
      <c r="B569" s="105">
        <v>75.730337078651687</v>
      </c>
      <c r="C569" s="105">
        <v>6.7614584878952613</v>
      </c>
      <c r="D569" s="60">
        <v>8.9283353920278669E-2</v>
      </c>
      <c r="E569" s="105">
        <v>5.7071792843043027E-2</v>
      </c>
      <c r="F569" s="108">
        <v>7.5361862952979663E-4</v>
      </c>
    </row>
    <row r="570" spans="1:8" x14ac:dyDescent="0.25">
      <c r="A570" s="13" t="s">
        <v>8</v>
      </c>
      <c r="B570" s="105">
        <v>59.175622542595022</v>
      </c>
      <c r="C570" s="105">
        <v>5.3998040786805355</v>
      </c>
      <c r="D570" s="60">
        <v>9.1250481983416717E-2</v>
      </c>
      <c r="E570" s="105">
        <v>4.9808147243347679E-2</v>
      </c>
      <c r="F570" s="108">
        <v>8.4170043513264999E-4</v>
      </c>
    </row>
    <row r="571" spans="1:8" x14ac:dyDescent="0.25">
      <c r="A571" s="13" t="s">
        <v>9</v>
      </c>
      <c r="B571" s="105">
        <v>65.004231311706633</v>
      </c>
      <c r="C571" s="105">
        <v>5.1610195416560334</v>
      </c>
      <c r="D571" s="60">
        <v>7.939513224774622E-2</v>
      </c>
      <c r="E571" s="105">
        <v>4.7119171295755671E-2</v>
      </c>
      <c r="F571" s="108">
        <v>7.2486314113632112E-4</v>
      </c>
    </row>
    <row r="572" spans="1:8" x14ac:dyDescent="0.25">
      <c r="A572" s="13" t="s">
        <v>10</v>
      </c>
      <c r="B572" s="105">
        <v>61.5929648241206</v>
      </c>
      <c r="C572" s="105">
        <v>5.984864625139136</v>
      </c>
      <c r="D572" s="60">
        <v>9.7167990568873958E-2</v>
      </c>
      <c r="E572" s="105">
        <v>6.1172704611525561E-2</v>
      </c>
      <c r="F572" s="108">
        <v>9.9317681469312125E-4</v>
      </c>
    </row>
    <row r="573" spans="1:8" x14ac:dyDescent="0.25">
      <c r="A573" s="13" t="s">
        <v>11</v>
      </c>
      <c r="B573" s="105">
        <v>83.961825541490853</v>
      </c>
      <c r="C573" s="105">
        <v>7.9444076379386726</v>
      </c>
      <c r="D573" s="60">
        <v>9.4619281878439362E-2</v>
      </c>
      <c r="E573" s="105">
        <v>6.3729697188241341E-2</v>
      </c>
      <c r="F573" s="108">
        <v>7.5903181924919514E-4</v>
      </c>
    </row>
    <row r="574" spans="1:8" x14ac:dyDescent="0.25">
      <c r="A574" s="13" t="s">
        <v>12</v>
      </c>
      <c r="B574" s="105">
        <v>66.978453738910019</v>
      </c>
      <c r="C574" s="105">
        <v>6.5006744829551311</v>
      </c>
      <c r="D574" s="60">
        <v>9.7056204198077395E-2</v>
      </c>
      <c r="E574" s="105">
        <v>5.5425348268715126E-2</v>
      </c>
      <c r="F574" s="108">
        <v>8.2751011966877776E-4</v>
      </c>
    </row>
    <row r="575" spans="1:8" x14ac:dyDescent="0.25">
      <c r="A575" s="13" t="s">
        <v>21</v>
      </c>
      <c r="B575" s="105">
        <v>68.657223796033989</v>
      </c>
      <c r="C575" s="105">
        <v>6.6463261443748705</v>
      </c>
      <c r="D575" s="60">
        <v>9.6804469754263475E-2</v>
      </c>
      <c r="E575" s="105">
        <v>5.9168730387359807E-2</v>
      </c>
      <c r="F575" s="108">
        <v>8.6179905210175E-4</v>
      </c>
    </row>
    <row r="576" spans="1:8" x14ac:dyDescent="0.25">
      <c r="A576" s="13" t="s">
        <v>13</v>
      </c>
      <c r="B576" s="105">
        <v>78.119901112484555</v>
      </c>
      <c r="C576" s="105">
        <v>7.5678616725688972</v>
      </c>
      <c r="D576" s="60">
        <v>9.6874952026269986E-2</v>
      </c>
      <c r="E576" s="105">
        <v>5.9003008094412425E-2</v>
      </c>
      <c r="F576" s="108">
        <v>7.5528779804078623E-4</v>
      </c>
    </row>
    <row r="577" spans="1:10" x14ac:dyDescent="0.25">
      <c r="A577" s="13" t="s">
        <v>14</v>
      </c>
      <c r="B577" s="105">
        <v>60.855421686746986</v>
      </c>
      <c r="C577" s="105">
        <v>4.770741065505673</v>
      </c>
      <c r="D577" s="60">
        <v>7.8394675992272983E-2</v>
      </c>
      <c r="E577" s="105">
        <v>4.6516629514488858E-2</v>
      </c>
      <c r="F577" s="108">
        <v>7.6437938026184429E-4</v>
      </c>
    </row>
    <row r="578" spans="1:10" x14ac:dyDescent="0.25">
      <c r="A578" s="13" t="s">
        <v>15</v>
      </c>
      <c r="B578" s="105">
        <v>97.924731182795696</v>
      </c>
      <c r="C578" s="105">
        <v>4.5625208612003814</v>
      </c>
      <c r="D578" s="60">
        <v>4.6592120357047927E-2</v>
      </c>
      <c r="E578" s="105">
        <v>5.410191514523581E-2</v>
      </c>
      <c r="F578" s="108">
        <v>5.5248469402733398E-4</v>
      </c>
    </row>
    <row r="579" spans="1:10" x14ac:dyDescent="0.25">
      <c r="A579" s="13" t="s">
        <v>16</v>
      </c>
      <c r="B579" s="105">
        <v>104.36217948717949</v>
      </c>
      <c r="C579" s="105">
        <v>4.4825626997768646</v>
      </c>
      <c r="D579" s="60">
        <v>4.2951984347236932E-2</v>
      </c>
      <c r="E579" s="105">
        <v>4.868930519971764E-2</v>
      </c>
      <c r="F579" s="108">
        <v>4.6654166709597075E-4</v>
      </c>
    </row>
    <row r="580" spans="1:10" x14ac:dyDescent="0.25">
      <c r="A580" s="13" t="s">
        <v>17</v>
      </c>
      <c r="B580" s="105">
        <v>165.54681647940075</v>
      </c>
      <c r="C580" s="105">
        <v>21.673185553908844</v>
      </c>
      <c r="D580" s="60">
        <v>0.13091876977655847</v>
      </c>
      <c r="E580" s="105">
        <v>0.20205182295818694</v>
      </c>
      <c r="F580" s="108">
        <v>1.2205116791438183E-3</v>
      </c>
    </row>
    <row r="581" spans="1:10" x14ac:dyDescent="0.25">
      <c r="A581" s="13" t="s">
        <v>18</v>
      </c>
      <c r="B581" s="105">
        <v>51.378378378378379</v>
      </c>
      <c r="C581" s="105">
        <v>8.4720029989234842</v>
      </c>
      <c r="D581" s="60">
        <v>0.16489432454506517</v>
      </c>
      <c r="E581" s="105">
        <v>0.21988240900384509</v>
      </c>
      <c r="F581" s="108">
        <v>4.279668139475154E-3</v>
      </c>
    </row>
    <row r="582" spans="1:10" x14ac:dyDescent="0.25">
      <c r="A582" s="13" t="s">
        <v>19</v>
      </c>
      <c r="B582" s="105">
        <v>78.555555555555557</v>
      </c>
      <c r="C582" s="105">
        <v>3.6227411286957296</v>
      </c>
      <c r="D582" s="60">
        <v>4.6116930916918764E-2</v>
      </c>
      <c r="E582" s="105">
        <v>0.11942593879738313</v>
      </c>
      <c r="F582" s="108">
        <v>1.5202736197686677E-3</v>
      </c>
    </row>
    <row r="583" spans="1:10" ht="15.75" thickBot="1" x14ac:dyDescent="0.3">
      <c r="A583" s="15" t="s">
        <v>51</v>
      </c>
      <c r="B583" s="43">
        <f>AVERAGE(B562:B582)</f>
        <v>78.422936080462804</v>
      </c>
      <c r="C583" s="43">
        <f>AVERAGE(C562:C582)</f>
        <v>6.8421471434183836</v>
      </c>
      <c r="D583" s="43">
        <f>AVERAGE(D562:D582)</f>
        <v>8.7848510563606277E-2</v>
      </c>
      <c r="E583" s="43">
        <f>AVERAGE(E562:E582)</f>
        <v>7.416857066820684E-2</v>
      </c>
      <c r="F583" s="46">
        <f>AVERAGE(F562:F582)</f>
        <v>1.0017067475610545E-3</v>
      </c>
    </row>
    <row r="585" spans="1:10" x14ac:dyDescent="0.25">
      <c r="A585" s="143" t="s">
        <v>115</v>
      </c>
      <c r="B585" s="143"/>
      <c r="C585" s="143"/>
      <c r="D585" s="143"/>
      <c r="E585" s="143"/>
      <c r="F585" s="143"/>
      <c r="G585" s="143"/>
      <c r="H585" s="143"/>
    </row>
    <row r="586" spans="1:10" x14ac:dyDescent="0.25">
      <c r="A586" s="143"/>
      <c r="B586" s="143"/>
      <c r="C586" s="143"/>
      <c r="D586" s="143"/>
      <c r="E586" s="143"/>
      <c r="F586" s="143"/>
      <c r="G586" s="143"/>
      <c r="H586" s="143"/>
    </row>
    <row r="587" spans="1:10" ht="15.75" thickBot="1" x14ac:dyDescent="0.3"/>
    <row r="588" spans="1:10" x14ac:dyDescent="0.25">
      <c r="A588" s="305" t="s">
        <v>59</v>
      </c>
      <c r="B588" s="306"/>
      <c r="C588" s="306"/>
      <c r="D588" s="306"/>
      <c r="E588" s="307"/>
      <c r="F588" s="2"/>
      <c r="G588" s="2"/>
      <c r="H588" s="2"/>
      <c r="I588" s="2"/>
      <c r="J588" s="2"/>
    </row>
    <row r="589" spans="1:10" s="8" customFormat="1" ht="25.5" x14ac:dyDescent="0.25">
      <c r="A589" s="21"/>
      <c r="B589" s="11" t="s">
        <v>0</v>
      </c>
      <c r="C589" s="11" t="s">
        <v>27</v>
      </c>
      <c r="D589" s="11" t="s">
        <v>28</v>
      </c>
      <c r="E589" s="22" t="s">
        <v>43</v>
      </c>
    </row>
    <row r="590" spans="1:10" x14ac:dyDescent="0.25">
      <c r="A590" s="13" t="s">
        <v>1</v>
      </c>
      <c r="B590" s="28">
        <v>703493</v>
      </c>
      <c r="C590" s="28">
        <v>452233</v>
      </c>
      <c r="D590" s="28">
        <v>233760</v>
      </c>
      <c r="E590" s="29">
        <v>17500</v>
      </c>
    </row>
    <row r="591" spans="1:10" x14ac:dyDescent="0.25">
      <c r="A591" s="13" t="s">
        <v>2</v>
      </c>
      <c r="B591" s="28">
        <v>1040547</v>
      </c>
      <c r="C591" s="28">
        <v>751080</v>
      </c>
      <c r="D591" s="28">
        <v>289467</v>
      </c>
      <c r="E591" s="29">
        <v>0</v>
      </c>
    </row>
    <row r="592" spans="1:10" x14ac:dyDescent="0.25">
      <c r="A592" s="13" t="s">
        <v>20</v>
      </c>
      <c r="B592" s="28">
        <v>1964660</v>
      </c>
      <c r="C592" s="28">
        <v>1358175</v>
      </c>
      <c r="D592" s="28">
        <v>606485</v>
      </c>
      <c r="E592" s="29">
        <v>0</v>
      </c>
    </row>
    <row r="593" spans="1:5" x14ac:dyDescent="0.25">
      <c r="A593" s="13" t="s">
        <v>3</v>
      </c>
      <c r="B593" s="28">
        <v>1364117</v>
      </c>
      <c r="C593" s="28">
        <v>978506</v>
      </c>
      <c r="D593" s="28">
        <v>385611</v>
      </c>
      <c r="E593" s="29">
        <v>0</v>
      </c>
    </row>
    <row r="594" spans="1:5" x14ac:dyDescent="0.25">
      <c r="A594" s="13" t="s">
        <v>4</v>
      </c>
      <c r="B594" s="28">
        <v>739839</v>
      </c>
      <c r="C594" s="28">
        <v>453065</v>
      </c>
      <c r="D594" s="28">
        <v>286774</v>
      </c>
      <c r="E594" s="29">
        <v>0</v>
      </c>
    </row>
    <row r="595" spans="1:5" x14ac:dyDescent="0.25">
      <c r="A595" s="13" t="s">
        <v>5</v>
      </c>
      <c r="B595" s="28">
        <v>999637</v>
      </c>
      <c r="C595" s="28">
        <v>718900</v>
      </c>
      <c r="D595" s="28">
        <v>190737</v>
      </c>
      <c r="E595" s="29">
        <v>90000</v>
      </c>
    </row>
    <row r="596" spans="1:5" x14ac:dyDescent="0.25">
      <c r="A596" s="13" t="s">
        <v>6</v>
      </c>
      <c r="B596" s="28">
        <v>3157189</v>
      </c>
      <c r="C596" s="28">
        <v>2884136</v>
      </c>
      <c r="D596" s="28">
        <v>273053</v>
      </c>
      <c r="E596" s="29">
        <v>0</v>
      </c>
    </row>
    <row r="597" spans="1:5" x14ac:dyDescent="0.25">
      <c r="A597" s="13" t="s">
        <v>7</v>
      </c>
      <c r="B597" s="28">
        <v>1955039</v>
      </c>
      <c r="C597" s="28">
        <v>1811888</v>
      </c>
      <c r="D597" s="28">
        <v>143151</v>
      </c>
      <c r="E597" s="29">
        <v>0</v>
      </c>
    </row>
    <row r="598" spans="1:5" x14ac:dyDescent="0.25">
      <c r="A598" s="13" t="s">
        <v>8</v>
      </c>
      <c r="B598" s="28">
        <v>883902</v>
      </c>
      <c r="C598" s="28">
        <v>456320</v>
      </c>
      <c r="D598" s="28">
        <v>427582</v>
      </c>
      <c r="E598" s="29">
        <v>0</v>
      </c>
    </row>
    <row r="599" spans="1:5" x14ac:dyDescent="0.25">
      <c r="A599" s="13" t="s">
        <v>9</v>
      </c>
      <c r="B599" s="28">
        <v>1796712</v>
      </c>
      <c r="C599" s="28">
        <v>1413712</v>
      </c>
      <c r="D599" s="28">
        <v>383000</v>
      </c>
      <c r="E599" s="29">
        <v>0</v>
      </c>
    </row>
    <row r="600" spans="1:5" x14ac:dyDescent="0.25">
      <c r="A600" s="13" t="s">
        <v>10</v>
      </c>
      <c r="B600" s="28">
        <v>886900</v>
      </c>
      <c r="C600" s="28">
        <v>670395</v>
      </c>
      <c r="D600" s="28">
        <v>216505</v>
      </c>
      <c r="E600" s="29">
        <v>0</v>
      </c>
    </row>
    <row r="601" spans="1:5" x14ac:dyDescent="0.25">
      <c r="A601" s="13" t="s">
        <v>11</v>
      </c>
      <c r="B601" s="28">
        <v>1879833</v>
      </c>
      <c r="C601" s="28">
        <v>1253055</v>
      </c>
      <c r="D601" s="28">
        <v>485778</v>
      </c>
      <c r="E601" s="29">
        <v>141000</v>
      </c>
    </row>
    <row r="602" spans="1:5" x14ac:dyDescent="0.25">
      <c r="A602" s="13" t="s">
        <v>12</v>
      </c>
      <c r="B602" s="28">
        <v>1757273</v>
      </c>
      <c r="C602" s="28">
        <v>1294500</v>
      </c>
      <c r="D602" s="28">
        <v>462773</v>
      </c>
      <c r="E602" s="29">
        <v>0</v>
      </c>
    </row>
    <row r="603" spans="1:5" x14ac:dyDescent="0.25">
      <c r="A603" s="13" t="s">
        <v>21</v>
      </c>
      <c r="B603" s="28">
        <v>934125</v>
      </c>
      <c r="C603" s="28">
        <v>554500</v>
      </c>
      <c r="D603" s="28">
        <v>379625</v>
      </c>
      <c r="E603" s="29">
        <v>0</v>
      </c>
    </row>
    <row r="604" spans="1:5" x14ac:dyDescent="0.25">
      <c r="A604" s="13" t="s">
        <v>13</v>
      </c>
      <c r="B604" s="28">
        <v>4240361</v>
      </c>
      <c r="C604" s="28">
        <v>3046360</v>
      </c>
      <c r="D604" s="28">
        <v>1194001</v>
      </c>
      <c r="E604" s="29">
        <v>0</v>
      </c>
    </row>
    <row r="605" spans="1:5" x14ac:dyDescent="0.25">
      <c r="A605" s="13" t="s">
        <v>14</v>
      </c>
      <c r="B605" s="28">
        <v>617415</v>
      </c>
      <c r="C605" s="28">
        <v>130000</v>
      </c>
      <c r="D605" s="28">
        <v>487415</v>
      </c>
      <c r="E605" s="29">
        <v>0</v>
      </c>
    </row>
    <row r="606" spans="1:5" x14ac:dyDescent="0.25">
      <c r="A606" s="13" t="s">
        <v>15</v>
      </c>
      <c r="B606" s="28">
        <v>168554</v>
      </c>
      <c r="C606" s="28">
        <v>126752</v>
      </c>
      <c r="D606" s="28">
        <v>41802</v>
      </c>
      <c r="E606" s="29">
        <v>0</v>
      </c>
    </row>
    <row r="607" spans="1:5" x14ac:dyDescent="0.25">
      <c r="A607" s="13" t="s">
        <v>16</v>
      </c>
      <c r="B607" s="28">
        <v>1286318</v>
      </c>
      <c r="C607" s="28">
        <v>1101673</v>
      </c>
      <c r="D607" s="28">
        <v>184645</v>
      </c>
      <c r="E607" s="29">
        <v>0</v>
      </c>
    </row>
    <row r="608" spans="1:5" x14ac:dyDescent="0.25">
      <c r="A608" s="13" t="s">
        <v>17</v>
      </c>
      <c r="B608" s="28">
        <v>781367</v>
      </c>
      <c r="C608" s="28">
        <v>441100</v>
      </c>
      <c r="D608" s="28">
        <v>340265</v>
      </c>
      <c r="E608" s="29">
        <v>2</v>
      </c>
    </row>
    <row r="609" spans="1:8" x14ac:dyDescent="0.25">
      <c r="A609" s="13" t="s">
        <v>18</v>
      </c>
      <c r="B609" s="28">
        <v>58048</v>
      </c>
      <c r="C609" s="28">
        <v>20048</v>
      </c>
      <c r="D609" s="28">
        <v>38000</v>
      </c>
      <c r="E609" s="29">
        <v>0</v>
      </c>
    </row>
    <row r="610" spans="1:8" x14ac:dyDescent="0.25">
      <c r="A610" s="13" t="s">
        <v>19</v>
      </c>
      <c r="B610" s="28">
        <v>159450</v>
      </c>
      <c r="C610" s="28">
        <v>138000</v>
      </c>
      <c r="D610" s="28">
        <v>21450</v>
      </c>
      <c r="E610" s="29">
        <v>0</v>
      </c>
    </row>
    <row r="611" spans="1:8" ht="15.75" thickBot="1" x14ac:dyDescent="0.3">
      <c r="A611" s="15" t="s">
        <v>22</v>
      </c>
      <c r="B611" s="41">
        <f>AVERAGE(B590:B610)</f>
        <v>1303560.9047619049</v>
      </c>
      <c r="C611" s="41">
        <f>AVERAGE(C590:C610)</f>
        <v>954971.33333333337</v>
      </c>
      <c r="D611" s="41">
        <f>AVERAGE(D590:D610)</f>
        <v>336756.14285714284</v>
      </c>
      <c r="E611" s="41">
        <f>AVERAGE(E590:E610)</f>
        <v>11833.428571428571</v>
      </c>
    </row>
    <row r="613" spans="1:8" ht="15.75" thickBot="1" x14ac:dyDescent="0.3">
      <c r="A613" s="310"/>
      <c r="B613" s="310"/>
      <c r="C613" s="310"/>
      <c r="D613" s="310"/>
      <c r="E613" s="310"/>
      <c r="F613" s="310"/>
      <c r="G613" s="310"/>
      <c r="H613" s="310"/>
    </row>
    <row r="614" spans="1:8" x14ac:dyDescent="0.25">
      <c r="A614" s="305" t="s">
        <v>60</v>
      </c>
      <c r="B614" s="306"/>
      <c r="C614" s="306"/>
      <c r="D614" s="306"/>
      <c r="E614" s="306"/>
      <c r="F614" s="306"/>
      <c r="G614" s="306"/>
      <c r="H614" s="307"/>
    </row>
    <row r="615" spans="1:8" x14ac:dyDescent="0.25">
      <c r="A615" s="21"/>
      <c r="B615" s="11" t="s">
        <v>29</v>
      </c>
      <c r="C615" s="11" t="s">
        <v>30</v>
      </c>
      <c r="D615" s="11" t="s">
        <v>31</v>
      </c>
      <c r="E615" s="11" t="s">
        <v>32</v>
      </c>
      <c r="F615" s="11" t="s">
        <v>33</v>
      </c>
      <c r="G615" s="11" t="s">
        <v>34</v>
      </c>
      <c r="H615" s="22" t="s">
        <v>35</v>
      </c>
    </row>
    <row r="616" spans="1:8" x14ac:dyDescent="0.25">
      <c r="A616" s="13" t="s">
        <v>1</v>
      </c>
      <c r="B616" s="28">
        <v>0</v>
      </c>
      <c r="C616" s="28">
        <v>0</v>
      </c>
      <c r="D616" s="28">
        <v>2220</v>
      </c>
      <c r="E616" s="28">
        <v>0</v>
      </c>
      <c r="F616" s="28">
        <v>6000</v>
      </c>
      <c r="G616" s="28">
        <v>110900</v>
      </c>
      <c r="H616" s="29">
        <v>108740</v>
      </c>
    </row>
    <row r="617" spans="1:8" x14ac:dyDescent="0.25">
      <c r="A617" s="13" t="s">
        <v>2</v>
      </c>
      <c r="B617" s="28">
        <v>9200</v>
      </c>
      <c r="C617" s="28">
        <v>0</v>
      </c>
      <c r="D617" s="28">
        <v>2100</v>
      </c>
      <c r="E617" s="28">
        <v>14140</v>
      </c>
      <c r="F617" s="28">
        <v>33365</v>
      </c>
      <c r="G617" s="28">
        <v>103115</v>
      </c>
      <c r="H617" s="29">
        <v>105622</v>
      </c>
    </row>
    <row r="618" spans="1:8" x14ac:dyDescent="0.25">
      <c r="A618" s="13" t="s">
        <v>20</v>
      </c>
      <c r="B618" s="28">
        <v>0</v>
      </c>
      <c r="C618" s="28">
        <v>0</v>
      </c>
      <c r="D618" s="28">
        <v>20000</v>
      </c>
      <c r="E618" s="28">
        <v>0</v>
      </c>
      <c r="F618" s="28">
        <v>18595</v>
      </c>
      <c r="G618" s="28">
        <v>346050</v>
      </c>
      <c r="H618" s="29">
        <v>200840</v>
      </c>
    </row>
    <row r="619" spans="1:8" x14ac:dyDescent="0.25">
      <c r="A619" s="13" t="s">
        <v>3</v>
      </c>
      <c r="B619" s="28">
        <v>30000</v>
      </c>
      <c r="C619" s="28">
        <v>0</v>
      </c>
      <c r="D619" s="28">
        <v>0</v>
      </c>
      <c r="E619" s="28">
        <v>0</v>
      </c>
      <c r="F619" s="28">
        <v>53680</v>
      </c>
      <c r="G619" s="28">
        <v>189605</v>
      </c>
      <c r="H619" s="29">
        <v>141526</v>
      </c>
    </row>
    <row r="620" spans="1:8" x14ac:dyDescent="0.25">
      <c r="A620" s="13" t="s">
        <v>4</v>
      </c>
      <c r="B620" s="28">
        <v>0</v>
      </c>
      <c r="C620" s="28">
        <v>0</v>
      </c>
      <c r="D620" s="28">
        <v>0</v>
      </c>
      <c r="E620" s="28">
        <v>4200</v>
      </c>
      <c r="F620" s="28">
        <v>18004</v>
      </c>
      <c r="G620" s="28">
        <v>141130</v>
      </c>
      <c r="H620" s="29">
        <v>117440</v>
      </c>
    </row>
    <row r="621" spans="1:8" x14ac:dyDescent="0.25">
      <c r="A621" s="13" t="s">
        <v>5</v>
      </c>
      <c r="B621" s="28">
        <v>0</v>
      </c>
      <c r="C621" s="28">
        <v>0</v>
      </c>
      <c r="D621" s="28">
        <v>0</v>
      </c>
      <c r="E621" s="28">
        <v>0</v>
      </c>
      <c r="F621" s="28">
        <v>5987</v>
      </c>
      <c r="G621" s="28">
        <v>108870</v>
      </c>
      <c r="H621" s="29">
        <v>73780</v>
      </c>
    </row>
    <row r="622" spans="1:8" x14ac:dyDescent="0.25">
      <c r="A622" s="13" t="s">
        <v>6</v>
      </c>
      <c r="B622" s="28">
        <v>117983</v>
      </c>
      <c r="C622" s="28">
        <v>0</v>
      </c>
      <c r="D622" s="28">
        <v>3200</v>
      </c>
      <c r="E622" s="28">
        <v>49500</v>
      </c>
      <c r="F622" s="28">
        <v>51171</v>
      </c>
      <c r="G622" s="28">
        <v>17804</v>
      </c>
      <c r="H622" s="29">
        <v>35460</v>
      </c>
    </row>
    <row r="623" spans="1:8" x14ac:dyDescent="0.25">
      <c r="A623" s="13" t="s">
        <v>7</v>
      </c>
      <c r="B623" s="28">
        <v>65048</v>
      </c>
      <c r="C623" s="28">
        <v>1104</v>
      </c>
      <c r="D623" s="28">
        <v>1800</v>
      </c>
      <c r="E623" s="28">
        <v>0</v>
      </c>
      <c r="F623" s="28">
        <v>5596</v>
      </c>
      <c r="G623" s="28">
        <v>35690</v>
      </c>
      <c r="H623" s="29">
        <v>89461</v>
      </c>
    </row>
    <row r="624" spans="1:8" x14ac:dyDescent="0.25">
      <c r="A624" s="13" t="s">
        <v>8</v>
      </c>
      <c r="B624" s="28">
        <v>7000</v>
      </c>
      <c r="C624" s="28">
        <v>0</v>
      </c>
      <c r="D624" s="28">
        <v>0</v>
      </c>
      <c r="E624" s="28">
        <v>7350</v>
      </c>
      <c r="F624" s="28">
        <v>121554</v>
      </c>
      <c r="G624" s="28">
        <v>151173</v>
      </c>
      <c r="H624" s="29">
        <v>140505</v>
      </c>
    </row>
    <row r="625" spans="1:9" x14ac:dyDescent="0.25">
      <c r="A625" s="13" t="s">
        <v>9</v>
      </c>
      <c r="B625" s="28">
        <v>1523</v>
      </c>
      <c r="C625" s="28">
        <v>711</v>
      </c>
      <c r="D625" s="28">
        <v>3000</v>
      </c>
      <c r="E625" s="28">
        <v>5824</v>
      </c>
      <c r="F625" s="28">
        <v>29700</v>
      </c>
      <c r="G625" s="28">
        <v>229543</v>
      </c>
      <c r="H625" s="29">
        <v>86874</v>
      </c>
    </row>
    <row r="626" spans="1:9" x14ac:dyDescent="0.25">
      <c r="A626" s="13" t="s">
        <v>10</v>
      </c>
      <c r="B626" s="28">
        <v>0</v>
      </c>
      <c r="C626" s="28">
        <v>0</v>
      </c>
      <c r="D626" s="28">
        <v>0</v>
      </c>
      <c r="E626" s="28">
        <v>600</v>
      </c>
      <c r="F626" s="28">
        <v>0</v>
      </c>
      <c r="G626" s="28">
        <v>19450</v>
      </c>
      <c r="H626" s="29">
        <v>113835</v>
      </c>
    </row>
    <row r="627" spans="1:9" x14ac:dyDescent="0.25">
      <c r="A627" s="13" t="s">
        <v>11</v>
      </c>
      <c r="B627" s="28">
        <v>0</v>
      </c>
      <c r="C627" s="28">
        <v>0</v>
      </c>
      <c r="D627" s="28">
        <v>0</v>
      </c>
      <c r="E627" s="28">
        <v>5910</v>
      </c>
      <c r="F627" s="28">
        <v>8700</v>
      </c>
      <c r="G627" s="28">
        <v>97251</v>
      </c>
      <c r="H627" s="29">
        <v>513101</v>
      </c>
    </row>
    <row r="628" spans="1:9" x14ac:dyDescent="0.25">
      <c r="A628" s="13" t="s">
        <v>12</v>
      </c>
      <c r="B628" s="28">
        <v>0</v>
      </c>
      <c r="C628" s="28">
        <v>36000</v>
      </c>
      <c r="D628" s="28">
        <v>0</v>
      </c>
      <c r="E628" s="28">
        <v>10930</v>
      </c>
      <c r="F628" s="28">
        <v>68151</v>
      </c>
      <c r="G628" s="28">
        <v>173029</v>
      </c>
      <c r="H628" s="29">
        <v>96414</v>
      </c>
    </row>
    <row r="629" spans="1:9" x14ac:dyDescent="0.25">
      <c r="A629" s="13" t="s">
        <v>21</v>
      </c>
      <c r="B629" s="28">
        <v>0</v>
      </c>
      <c r="C629" s="28">
        <v>9000</v>
      </c>
      <c r="D629" s="28">
        <v>7750</v>
      </c>
      <c r="E629" s="28">
        <v>36440</v>
      </c>
      <c r="F629" s="28">
        <v>65750</v>
      </c>
      <c r="G629" s="28">
        <v>122630</v>
      </c>
      <c r="H629" s="29">
        <v>137055</v>
      </c>
    </row>
    <row r="630" spans="1:9" x14ac:dyDescent="0.25">
      <c r="A630" s="13" t="s">
        <v>13</v>
      </c>
      <c r="B630" s="28">
        <v>1450</v>
      </c>
      <c r="C630" s="28">
        <v>3000</v>
      </c>
      <c r="D630" s="28">
        <v>24555</v>
      </c>
      <c r="E630" s="28">
        <v>10740</v>
      </c>
      <c r="F630" s="28">
        <v>6350</v>
      </c>
      <c r="G630" s="28">
        <v>135815</v>
      </c>
      <c r="H630" s="29">
        <v>986190</v>
      </c>
    </row>
    <row r="631" spans="1:9" x14ac:dyDescent="0.25">
      <c r="A631" s="13" t="s">
        <v>14</v>
      </c>
      <c r="B631" s="28">
        <v>800</v>
      </c>
      <c r="C631" s="28">
        <v>0</v>
      </c>
      <c r="D631" s="28">
        <v>0</v>
      </c>
      <c r="E631" s="28">
        <v>0</v>
      </c>
      <c r="F631" s="28">
        <v>0</v>
      </c>
      <c r="G631" s="28">
        <v>94907</v>
      </c>
      <c r="H631" s="29">
        <v>384508</v>
      </c>
    </row>
    <row r="632" spans="1:9" x14ac:dyDescent="0.25">
      <c r="A632" s="13" t="s">
        <v>15</v>
      </c>
      <c r="B632" s="28">
        <v>210</v>
      </c>
      <c r="C632" s="28">
        <v>0</v>
      </c>
      <c r="D632" s="28">
        <v>12000</v>
      </c>
      <c r="E632" s="28">
        <v>0</v>
      </c>
      <c r="F632" s="28">
        <v>3500</v>
      </c>
      <c r="G632" s="28">
        <v>9392</v>
      </c>
      <c r="H632" s="29">
        <v>12500</v>
      </c>
    </row>
    <row r="633" spans="1:9" x14ac:dyDescent="0.25">
      <c r="A633" s="13" t="s">
        <v>16</v>
      </c>
      <c r="B633" s="28">
        <v>0</v>
      </c>
      <c r="C633" s="28">
        <v>0</v>
      </c>
      <c r="D633" s="28">
        <v>0</v>
      </c>
      <c r="E633" s="28">
        <v>0</v>
      </c>
      <c r="F633" s="28">
        <v>16200</v>
      </c>
      <c r="G633" s="28">
        <v>18145</v>
      </c>
      <c r="H633" s="29">
        <v>150300</v>
      </c>
    </row>
    <row r="634" spans="1:9" x14ac:dyDescent="0.25">
      <c r="A634" s="13" t="s">
        <v>17</v>
      </c>
      <c r="B634" s="28">
        <v>0</v>
      </c>
      <c r="C634" s="28">
        <v>0</v>
      </c>
      <c r="D634" s="28">
        <v>0</v>
      </c>
      <c r="E634" s="28">
        <v>0</v>
      </c>
      <c r="F634" s="28">
        <v>25000</v>
      </c>
      <c r="G634" s="28">
        <v>13632</v>
      </c>
      <c r="H634" s="29">
        <v>298725</v>
      </c>
    </row>
    <row r="635" spans="1:9" x14ac:dyDescent="0.25">
      <c r="A635" s="13" t="s">
        <v>18</v>
      </c>
      <c r="B635" s="28">
        <v>0</v>
      </c>
      <c r="C635" s="28">
        <v>0</v>
      </c>
      <c r="D635" s="28">
        <v>0</v>
      </c>
      <c r="E635" s="28">
        <v>0</v>
      </c>
      <c r="F635" s="28">
        <v>5000</v>
      </c>
      <c r="G635" s="28">
        <v>19510</v>
      </c>
      <c r="H635" s="29">
        <v>12040</v>
      </c>
    </row>
    <row r="636" spans="1:9" x14ac:dyDescent="0.25">
      <c r="A636" s="13" t="s">
        <v>19</v>
      </c>
      <c r="B636" s="28">
        <v>13000</v>
      </c>
      <c r="C636" s="28">
        <v>0</v>
      </c>
      <c r="D636" s="28">
        <v>0</v>
      </c>
      <c r="E636" s="28">
        <v>0</v>
      </c>
      <c r="F636" s="28">
        <v>0</v>
      </c>
      <c r="G636" s="28">
        <v>9500</v>
      </c>
      <c r="H636" s="29">
        <v>11950</v>
      </c>
    </row>
    <row r="637" spans="1:9" ht="15.75" thickBot="1" x14ac:dyDescent="0.3">
      <c r="A637" s="15" t="s">
        <v>51</v>
      </c>
      <c r="B637" s="41">
        <f t="shared" ref="B637:H637" si="158">SUM(B616:B636)</f>
        <v>246214</v>
      </c>
      <c r="C637" s="41">
        <f t="shared" si="158"/>
        <v>49815</v>
      </c>
      <c r="D637" s="41">
        <f t="shared" si="158"/>
        <v>76625</v>
      </c>
      <c r="E637" s="41">
        <f t="shared" si="158"/>
        <v>145634</v>
      </c>
      <c r="F637" s="41">
        <f t="shared" si="158"/>
        <v>542303</v>
      </c>
      <c r="G637" s="41">
        <f t="shared" si="158"/>
        <v>2147141</v>
      </c>
      <c r="H637" s="42">
        <f t="shared" si="158"/>
        <v>3816866</v>
      </c>
    </row>
    <row r="639" spans="1:9" ht="15.75" thickBot="1" x14ac:dyDescent="0.3"/>
    <row r="640" spans="1:9" x14ac:dyDescent="0.25">
      <c r="A640" s="302" t="s">
        <v>61</v>
      </c>
      <c r="B640" s="303"/>
      <c r="C640" s="303"/>
      <c r="D640" s="303"/>
      <c r="E640" s="303"/>
      <c r="F640" s="303"/>
      <c r="G640" s="304"/>
      <c r="H640" s="2"/>
      <c r="I640" s="2"/>
    </row>
    <row r="641" spans="1:9" x14ac:dyDescent="0.25">
      <c r="A641" s="25"/>
      <c r="B641" s="10" t="s">
        <v>36</v>
      </c>
      <c r="C641" s="10" t="s">
        <v>37</v>
      </c>
      <c r="D641" s="10" t="s">
        <v>38</v>
      </c>
      <c r="E641" s="10" t="s">
        <v>39</v>
      </c>
      <c r="F641" s="10" t="s">
        <v>40</v>
      </c>
      <c r="G641" s="14" t="s">
        <v>41</v>
      </c>
      <c r="H641" s="6"/>
      <c r="I641" s="6"/>
    </row>
    <row r="642" spans="1:9" x14ac:dyDescent="0.25">
      <c r="A642" s="13" t="s">
        <v>1</v>
      </c>
      <c r="B642" s="28">
        <v>0</v>
      </c>
      <c r="C642" s="28">
        <v>0</v>
      </c>
      <c r="D642" s="28">
        <v>0</v>
      </c>
      <c r="E642" s="28">
        <v>0</v>
      </c>
      <c r="F642" s="28">
        <v>0</v>
      </c>
      <c r="G642" s="29">
        <v>451825</v>
      </c>
      <c r="H642" s="88"/>
      <c r="I642" s="88"/>
    </row>
    <row r="643" spans="1:9" x14ac:dyDescent="0.25">
      <c r="A643" s="13" t="s">
        <v>2</v>
      </c>
      <c r="B643" s="28">
        <v>0</v>
      </c>
      <c r="C643" s="28">
        <v>0</v>
      </c>
      <c r="D643" s="28">
        <v>184700</v>
      </c>
      <c r="E643" s="28">
        <v>125600</v>
      </c>
      <c r="F643" s="28">
        <v>202880</v>
      </c>
      <c r="G643" s="29">
        <v>231900</v>
      </c>
      <c r="H643" s="88"/>
      <c r="I643" s="88"/>
    </row>
    <row r="644" spans="1:9" x14ac:dyDescent="0.25">
      <c r="A644" s="13" t="s">
        <v>20</v>
      </c>
      <c r="B644" s="28">
        <v>0</v>
      </c>
      <c r="C644" s="28">
        <v>0</v>
      </c>
      <c r="D644" s="28">
        <v>10000</v>
      </c>
      <c r="E644" s="28">
        <v>50000</v>
      </c>
      <c r="F644" s="28">
        <v>755600</v>
      </c>
      <c r="G644" s="29">
        <v>542575</v>
      </c>
      <c r="H644" s="88"/>
      <c r="I644" s="88"/>
    </row>
    <row r="645" spans="1:9" x14ac:dyDescent="0.25">
      <c r="A645" s="13" t="s">
        <v>3</v>
      </c>
      <c r="B645" s="28">
        <v>1400</v>
      </c>
      <c r="C645" s="28">
        <v>0</v>
      </c>
      <c r="D645" s="28">
        <v>184000</v>
      </c>
      <c r="E645" s="28">
        <v>56700</v>
      </c>
      <c r="F645" s="28">
        <v>401556</v>
      </c>
      <c r="G645" s="29">
        <v>304850</v>
      </c>
      <c r="H645" s="88"/>
      <c r="I645" s="88"/>
    </row>
    <row r="646" spans="1:9" x14ac:dyDescent="0.25">
      <c r="A646" s="13" t="s">
        <v>4</v>
      </c>
      <c r="B646" s="28">
        <v>0</v>
      </c>
      <c r="C646" s="28">
        <v>0</v>
      </c>
      <c r="D646" s="28">
        <v>0</v>
      </c>
      <c r="E646" s="28">
        <v>10000</v>
      </c>
      <c r="F646" s="28">
        <v>13055</v>
      </c>
      <c r="G646" s="29">
        <v>430010</v>
      </c>
      <c r="H646" s="88"/>
      <c r="I646" s="88"/>
    </row>
    <row r="647" spans="1:9" x14ac:dyDescent="0.25">
      <c r="A647" s="13" t="s">
        <v>5</v>
      </c>
      <c r="B647" s="28">
        <v>0</v>
      </c>
      <c r="C647" s="28">
        <v>0</v>
      </c>
      <c r="D647" s="28">
        <v>60000</v>
      </c>
      <c r="E647" s="28">
        <v>0</v>
      </c>
      <c r="F647" s="28">
        <v>53400</v>
      </c>
      <c r="G647" s="29">
        <v>605500</v>
      </c>
      <c r="H647" s="88"/>
      <c r="I647" s="88"/>
    </row>
    <row r="648" spans="1:9" x14ac:dyDescent="0.25">
      <c r="A648" s="13" t="s">
        <v>6</v>
      </c>
      <c r="B648" s="28">
        <v>0</v>
      </c>
      <c r="C648" s="28">
        <v>0</v>
      </c>
      <c r="D648" s="28">
        <v>4696</v>
      </c>
      <c r="E648" s="28">
        <v>32500</v>
      </c>
      <c r="F648" s="28">
        <v>295500</v>
      </c>
      <c r="G648" s="29">
        <v>2260940</v>
      </c>
      <c r="H648" s="88"/>
      <c r="I648" s="88"/>
    </row>
    <row r="649" spans="1:9" x14ac:dyDescent="0.25">
      <c r="A649" s="13" t="s">
        <v>7</v>
      </c>
      <c r="B649" s="28">
        <v>0</v>
      </c>
      <c r="C649" s="28">
        <v>180000</v>
      </c>
      <c r="D649" s="28">
        <v>120000</v>
      </c>
      <c r="E649" s="28">
        <v>107300</v>
      </c>
      <c r="F649" s="28">
        <v>1007500</v>
      </c>
      <c r="G649" s="29">
        <v>295540</v>
      </c>
      <c r="H649" s="88"/>
      <c r="I649" s="88"/>
    </row>
    <row r="650" spans="1:9" x14ac:dyDescent="0.25">
      <c r="A650" s="13" t="s">
        <v>8</v>
      </c>
      <c r="B650" s="28">
        <v>0</v>
      </c>
      <c r="C650" s="28">
        <v>0</v>
      </c>
      <c r="D650" s="28">
        <v>111500</v>
      </c>
      <c r="E650" s="28">
        <v>176820</v>
      </c>
      <c r="F650" s="28">
        <v>123750</v>
      </c>
      <c r="G650" s="29">
        <v>44250</v>
      </c>
      <c r="H650" s="88"/>
      <c r="I650" s="88"/>
    </row>
    <row r="651" spans="1:9" x14ac:dyDescent="0.25">
      <c r="A651" s="13" t="s">
        <v>9</v>
      </c>
      <c r="B651" s="28">
        <v>0</v>
      </c>
      <c r="C651" s="28">
        <v>0</v>
      </c>
      <c r="D651" s="28">
        <v>2000</v>
      </c>
      <c r="E651" s="28">
        <v>120000</v>
      </c>
      <c r="F651" s="28">
        <v>42560</v>
      </c>
      <c r="G651" s="29">
        <v>1249152</v>
      </c>
      <c r="H651" s="88"/>
      <c r="I651" s="88"/>
    </row>
    <row r="652" spans="1:9" x14ac:dyDescent="0.25">
      <c r="A652" s="13" t="s">
        <v>10</v>
      </c>
      <c r="B652" s="28">
        <v>0</v>
      </c>
      <c r="C652" s="28">
        <v>0</v>
      </c>
      <c r="D652" s="28">
        <v>0</v>
      </c>
      <c r="E652" s="28">
        <v>0</v>
      </c>
      <c r="F652" s="28">
        <v>60000</v>
      </c>
      <c r="G652" s="29">
        <v>415395</v>
      </c>
      <c r="H652" s="88"/>
      <c r="I652" s="88"/>
    </row>
    <row r="653" spans="1:9" x14ac:dyDescent="0.25">
      <c r="A653" s="13" t="s">
        <v>11</v>
      </c>
      <c r="B653" s="28">
        <v>0</v>
      </c>
      <c r="C653" s="28">
        <v>0</v>
      </c>
      <c r="D653" s="28">
        <v>0</v>
      </c>
      <c r="E653" s="28">
        <v>0</v>
      </c>
      <c r="F653" s="28">
        <v>37500</v>
      </c>
      <c r="G653" s="29">
        <v>1215555</v>
      </c>
      <c r="H653" s="88"/>
      <c r="I653" s="88"/>
    </row>
    <row r="654" spans="1:9" x14ac:dyDescent="0.25">
      <c r="A654" s="13" t="s">
        <v>12</v>
      </c>
      <c r="B654" s="28">
        <v>0</v>
      </c>
      <c r="C654" s="28">
        <v>0</v>
      </c>
      <c r="D654" s="28">
        <v>9000</v>
      </c>
      <c r="E654" s="28">
        <v>0</v>
      </c>
      <c r="F654" s="28">
        <v>546500</v>
      </c>
      <c r="G654" s="29">
        <v>739000</v>
      </c>
      <c r="H654" s="88"/>
      <c r="I654" s="88"/>
    </row>
    <row r="655" spans="1:9" x14ac:dyDescent="0.25">
      <c r="A655" s="13" t="s">
        <v>21</v>
      </c>
      <c r="B655" s="28">
        <v>0</v>
      </c>
      <c r="C655" s="28">
        <v>0</v>
      </c>
      <c r="D655" s="28">
        <v>50000</v>
      </c>
      <c r="E655" s="28">
        <v>138500</v>
      </c>
      <c r="F655" s="28">
        <v>283000</v>
      </c>
      <c r="G655" s="29">
        <v>83000</v>
      </c>
      <c r="H655" s="88"/>
      <c r="I655" s="88"/>
    </row>
    <row r="656" spans="1:9" x14ac:dyDescent="0.25">
      <c r="A656" s="13" t="s">
        <v>13</v>
      </c>
      <c r="B656" s="28">
        <v>0</v>
      </c>
      <c r="C656" s="28">
        <v>0</v>
      </c>
      <c r="D656" s="28">
        <v>0</v>
      </c>
      <c r="E656" s="28">
        <v>26075</v>
      </c>
      <c r="F656" s="28">
        <v>662595</v>
      </c>
      <c r="G656" s="29">
        <v>2357690</v>
      </c>
      <c r="H656" s="88"/>
      <c r="I656" s="88"/>
    </row>
    <row r="657" spans="1:15" x14ac:dyDescent="0.25">
      <c r="A657" s="13" t="s">
        <v>14</v>
      </c>
      <c r="B657" s="28">
        <v>0</v>
      </c>
      <c r="C657" s="28">
        <v>0</v>
      </c>
      <c r="D657" s="28">
        <v>0</v>
      </c>
      <c r="E657" s="28">
        <v>0</v>
      </c>
      <c r="F657" s="28">
        <v>0</v>
      </c>
      <c r="G657" s="29">
        <v>130000</v>
      </c>
      <c r="H657" s="88"/>
      <c r="I657" s="88"/>
    </row>
    <row r="658" spans="1:15" x14ac:dyDescent="0.25">
      <c r="A658" s="13" t="s">
        <v>15</v>
      </c>
      <c r="B658" s="28">
        <v>0</v>
      </c>
      <c r="C658" s="28">
        <v>0</v>
      </c>
      <c r="D658" s="28">
        <v>0</v>
      </c>
      <c r="E658" s="28">
        <v>0</v>
      </c>
      <c r="F658" s="28">
        <v>6300</v>
      </c>
      <c r="G658" s="29">
        <v>120452</v>
      </c>
      <c r="H658" s="88"/>
      <c r="I658" s="88"/>
    </row>
    <row r="659" spans="1:15" x14ac:dyDescent="0.25">
      <c r="A659" s="13" t="s">
        <v>16</v>
      </c>
      <c r="B659" s="28">
        <v>0</v>
      </c>
      <c r="C659" s="28">
        <v>0</v>
      </c>
      <c r="D659" s="28">
        <v>0</v>
      </c>
      <c r="E659" s="28">
        <v>25</v>
      </c>
      <c r="F659" s="28">
        <v>22500</v>
      </c>
      <c r="G659" s="29">
        <v>1079148</v>
      </c>
      <c r="H659" s="88"/>
      <c r="I659" s="88"/>
    </row>
    <row r="660" spans="1:15" x14ac:dyDescent="0.25">
      <c r="A660" s="13" t="s">
        <v>17</v>
      </c>
      <c r="B660" s="28">
        <v>0</v>
      </c>
      <c r="C660" s="28">
        <v>0</v>
      </c>
      <c r="D660" s="28">
        <v>0</v>
      </c>
      <c r="E660" s="28">
        <v>0</v>
      </c>
      <c r="F660" s="28">
        <v>161500</v>
      </c>
      <c r="G660" s="29">
        <v>279600</v>
      </c>
      <c r="H660" s="88"/>
      <c r="I660" s="88"/>
    </row>
    <row r="661" spans="1:15" x14ac:dyDescent="0.25">
      <c r="A661" s="13" t="s">
        <v>18</v>
      </c>
      <c r="B661" s="28">
        <v>0</v>
      </c>
      <c r="C661" s="28">
        <v>0</v>
      </c>
      <c r="D661" s="28">
        <v>0</v>
      </c>
      <c r="E661" s="28">
        <v>0</v>
      </c>
      <c r="F661" s="28">
        <v>0</v>
      </c>
      <c r="G661" s="29">
        <v>20048</v>
      </c>
      <c r="H661" s="88"/>
      <c r="I661" s="88"/>
    </row>
    <row r="662" spans="1:15" x14ac:dyDescent="0.25">
      <c r="A662" s="13" t="s">
        <v>19</v>
      </c>
      <c r="B662" s="28">
        <v>0</v>
      </c>
      <c r="C662" s="28">
        <v>0</v>
      </c>
      <c r="D662" s="28">
        <v>0</v>
      </c>
      <c r="E662" s="28">
        <v>0</v>
      </c>
      <c r="F662" s="28">
        <v>0</v>
      </c>
      <c r="G662" s="29">
        <v>125000</v>
      </c>
      <c r="H662" s="88"/>
      <c r="I662" s="88"/>
    </row>
    <row r="663" spans="1:15" ht="15.75" thickBot="1" x14ac:dyDescent="0.3">
      <c r="A663" s="15" t="s">
        <v>51</v>
      </c>
      <c r="B663" s="41">
        <f t="shared" ref="B663:G663" si="159">SUM(B642:B662)</f>
        <v>1400</v>
      </c>
      <c r="C663" s="41">
        <f t="shared" si="159"/>
        <v>180000</v>
      </c>
      <c r="D663" s="41">
        <f t="shared" si="159"/>
        <v>735896</v>
      </c>
      <c r="E663" s="41">
        <f t="shared" si="159"/>
        <v>843520</v>
      </c>
      <c r="F663" s="41">
        <f t="shared" si="159"/>
        <v>4675696</v>
      </c>
      <c r="G663" s="42">
        <f t="shared" si="159"/>
        <v>12981430</v>
      </c>
      <c r="H663" s="89"/>
      <c r="I663" s="89"/>
    </row>
    <row r="665" spans="1:15" ht="15.75" thickBot="1" x14ac:dyDescent="0.3">
      <c r="A665" s="310"/>
      <c r="B665" s="310"/>
    </row>
    <row r="666" spans="1:15" ht="14.65" customHeight="1" x14ac:dyDescent="0.25">
      <c r="A666" s="299" t="s">
        <v>48</v>
      </c>
      <c r="B666" s="300"/>
      <c r="C666" s="300"/>
      <c r="D666" s="300"/>
      <c r="E666" s="300"/>
      <c r="F666" s="300"/>
      <c r="G666" s="300"/>
      <c r="H666" s="300"/>
      <c r="I666" s="300"/>
      <c r="J666" s="300"/>
      <c r="K666" s="300"/>
      <c r="L666" s="300"/>
      <c r="M666" s="300"/>
      <c r="N666" s="300"/>
      <c r="O666" s="301"/>
    </row>
    <row r="667" spans="1:15" x14ac:dyDescent="0.25">
      <c r="A667" s="83"/>
      <c r="B667" s="16">
        <v>0</v>
      </c>
      <c r="C667" s="17">
        <v>1</v>
      </c>
      <c r="D667" s="17">
        <v>2</v>
      </c>
      <c r="E667" s="17">
        <v>3</v>
      </c>
      <c r="F667" s="17">
        <v>4</v>
      </c>
      <c r="G667" s="17">
        <v>5</v>
      </c>
      <c r="H667" s="17">
        <v>6</v>
      </c>
      <c r="I667" s="17">
        <v>7</v>
      </c>
      <c r="J667" s="17">
        <v>8</v>
      </c>
      <c r="K667" s="18">
        <v>9</v>
      </c>
      <c r="L667" s="19">
        <v>10</v>
      </c>
      <c r="M667" s="19" t="s">
        <v>53</v>
      </c>
      <c r="N667" s="19" t="s">
        <v>52</v>
      </c>
      <c r="O667" s="23" t="s">
        <v>0</v>
      </c>
    </row>
    <row r="668" spans="1:15" x14ac:dyDescent="0.25">
      <c r="A668" s="13" t="s">
        <v>1</v>
      </c>
      <c r="B668" s="49">
        <v>0</v>
      </c>
      <c r="C668" s="49">
        <v>77500</v>
      </c>
      <c r="D668" s="49">
        <v>111240</v>
      </c>
      <c r="E668" s="49">
        <v>123400</v>
      </c>
      <c r="F668" s="49">
        <v>150825</v>
      </c>
      <c r="G668" s="49">
        <v>82078</v>
      </c>
      <c r="H668" s="49">
        <v>96900</v>
      </c>
      <c r="I668" s="49">
        <v>57000</v>
      </c>
      <c r="J668" s="49">
        <v>2000</v>
      </c>
      <c r="K668" s="49">
        <v>0</v>
      </c>
      <c r="L668" s="49">
        <v>2100</v>
      </c>
      <c r="M668" s="49">
        <v>0</v>
      </c>
      <c r="N668" s="49">
        <v>450</v>
      </c>
      <c r="O668" s="67">
        <v>703493</v>
      </c>
    </row>
    <row r="669" spans="1:15" x14ac:dyDescent="0.25">
      <c r="A669" s="13" t="s">
        <v>2</v>
      </c>
      <c r="B669" s="49">
        <v>0</v>
      </c>
      <c r="C669" s="49">
        <v>12577</v>
      </c>
      <c r="D669" s="49">
        <v>125170</v>
      </c>
      <c r="E669" s="49">
        <v>71105</v>
      </c>
      <c r="F669" s="49">
        <v>73950</v>
      </c>
      <c r="G669" s="49">
        <v>106000</v>
      </c>
      <c r="H669" s="49">
        <v>24350</v>
      </c>
      <c r="I669" s="49">
        <v>2000</v>
      </c>
      <c r="J669" s="49">
        <v>12280</v>
      </c>
      <c r="K669" s="49">
        <v>9600</v>
      </c>
      <c r="L669" s="49">
        <v>166500</v>
      </c>
      <c r="M669" s="49">
        <v>318325</v>
      </c>
      <c r="N669" s="49">
        <v>118690</v>
      </c>
      <c r="O669" s="67">
        <v>1040547</v>
      </c>
    </row>
    <row r="670" spans="1:15" x14ac:dyDescent="0.25">
      <c r="A670" s="13" t="s">
        <v>20</v>
      </c>
      <c r="B670" s="49">
        <v>0</v>
      </c>
      <c r="C670" s="49">
        <v>92900</v>
      </c>
      <c r="D670" s="49">
        <v>364407</v>
      </c>
      <c r="E670" s="49">
        <v>470978</v>
      </c>
      <c r="F670" s="49">
        <v>65940</v>
      </c>
      <c r="G670" s="49">
        <v>529400</v>
      </c>
      <c r="H670" s="49">
        <v>201700</v>
      </c>
      <c r="I670" s="49">
        <v>12900</v>
      </c>
      <c r="J670" s="49">
        <v>24070</v>
      </c>
      <c r="K670" s="49">
        <v>2400</v>
      </c>
      <c r="L670" s="49">
        <v>133525</v>
      </c>
      <c r="M670" s="49">
        <v>30400</v>
      </c>
      <c r="N670" s="49">
        <v>36040</v>
      </c>
      <c r="O670" s="67">
        <v>1964660</v>
      </c>
    </row>
    <row r="671" spans="1:15" x14ac:dyDescent="0.25">
      <c r="A671" s="13" t="s">
        <v>3</v>
      </c>
      <c r="B671" s="49">
        <v>0</v>
      </c>
      <c r="C671" s="49">
        <v>27700</v>
      </c>
      <c r="D671" s="49">
        <v>62545</v>
      </c>
      <c r="E671" s="49">
        <v>81156</v>
      </c>
      <c r="F671" s="49">
        <v>137711</v>
      </c>
      <c r="G671" s="49">
        <v>390030</v>
      </c>
      <c r="H671" s="49">
        <v>19770</v>
      </c>
      <c r="I671" s="49">
        <v>119000</v>
      </c>
      <c r="J671" s="49">
        <v>11100</v>
      </c>
      <c r="K671" s="49">
        <v>30250</v>
      </c>
      <c r="L671" s="49">
        <v>210790</v>
      </c>
      <c r="M671" s="49">
        <v>254245</v>
      </c>
      <c r="N671" s="49">
        <v>19820</v>
      </c>
      <c r="O671" s="67">
        <v>1364117</v>
      </c>
    </row>
    <row r="672" spans="1:15" x14ac:dyDescent="0.25">
      <c r="A672" s="13" t="s">
        <v>4</v>
      </c>
      <c r="B672" s="49">
        <v>0</v>
      </c>
      <c r="C672" s="49">
        <v>22600</v>
      </c>
      <c r="D672" s="49">
        <v>391440</v>
      </c>
      <c r="E672" s="49">
        <v>99990</v>
      </c>
      <c r="F672" s="49">
        <v>169350</v>
      </c>
      <c r="G672" s="49">
        <v>11079</v>
      </c>
      <c r="H672" s="49">
        <v>1000</v>
      </c>
      <c r="I672" s="49">
        <v>0</v>
      </c>
      <c r="J672" s="49">
        <v>11300</v>
      </c>
      <c r="K672" s="49">
        <v>1200</v>
      </c>
      <c r="L672" s="49">
        <v>500</v>
      </c>
      <c r="M672" s="49">
        <v>0</v>
      </c>
      <c r="N672" s="49">
        <v>31380</v>
      </c>
      <c r="O672" s="67">
        <v>739839</v>
      </c>
    </row>
    <row r="673" spans="1:15" x14ac:dyDescent="0.25">
      <c r="A673" s="13" t="s">
        <v>5</v>
      </c>
      <c r="B673" s="49">
        <v>0</v>
      </c>
      <c r="C673" s="49">
        <v>23850</v>
      </c>
      <c r="D673" s="49">
        <v>522142</v>
      </c>
      <c r="E673" s="49">
        <v>122000</v>
      </c>
      <c r="F673" s="49">
        <v>115800</v>
      </c>
      <c r="G673" s="49">
        <v>130200</v>
      </c>
      <c r="H673" s="49">
        <v>18250</v>
      </c>
      <c r="I673" s="49">
        <v>3745</v>
      </c>
      <c r="J673" s="49">
        <v>1500</v>
      </c>
      <c r="K673" s="49">
        <v>0</v>
      </c>
      <c r="L673" s="49">
        <v>60950</v>
      </c>
      <c r="M673" s="49">
        <v>0</v>
      </c>
      <c r="N673" s="49">
        <v>1200</v>
      </c>
      <c r="O673" s="67">
        <v>999637</v>
      </c>
    </row>
    <row r="674" spans="1:15" x14ac:dyDescent="0.25">
      <c r="A674" s="13" t="s">
        <v>6</v>
      </c>
      <c r="B674" s="49">
        <v>21950</v>
      </c>
      <c r="C674" s="49">
        <v>8585</v>
      </c>
      <c r="D674" s="49">
        <v>81036</v>
      </c>
      <c r="E674" s="49">
        <v>180581</v>
      </c>
      <c r="F674" s="49">
        <v>2181150</v>
      </c>
      <c r="G674" s="49">
        <v>263284</v>
      </c>
      <c r="H674" s="49">
        <v>273251</v>
      </c>
      <c r="I674" s="49">
        <v>21970</v>
      </c>
      <c r="J674" s="49">
        <v>40000</v>
      </c>
      <c r="K674" s="49">
        <v>1600</v>
      </c>
      <c r="L674" s="49">
        <v>5201</v>
      </c>
      <c r="M674" s="49">
        <v>78581</v>
      </c>
      <c r="N674" s="49">
        <v>0</v>
      </c>
      <c r="O674" s="67">
        <v>3157189</v>
      </c>
    </row>
    <row r="675" spans="1:15" x14ac:dyDescent="0.25">
      <c r="A675" s="13" t="s">
        <v>7</v>
      </c>
      <c r="B675" s="49">
        <v>0</v>
      </c>
      <c r="C675" s="49">
        <v>27006</v>
      </c>
      <c r="D675" s="49">
        <v>74538</v>
      </c>
      <c r="E675" s="49">
        <v>61830</v>
      </c>
      <c r="F675" s="49">
        <v>64850</v>
      </c>
      <c r="G675" s="49">
        <v>200667</v>
      </c>
      <c r="H675" s="49">
        <v>170965</v>
      </c>
      <c r="I675" s="49">
        <v>1800</v>
      </c>
      <c r="J675" s="49">
        <v>346300</v>
      </c>
      <c r="K675" s="49">
        <v>210700</v>
      </c>
      <c r="L675" s="49">
        <v>219137</v>
      </c>
      <c r="M675" s="49">
        <v>529346</v>
      </c>
      <c r="N675" s="49">
        <v>47900</v>
      </c>
      <c r="O675" s="67">
        <v>1955039</v>
      </c>
    </row>
    <row r="676" spans="1:15" x14ac:dyDescent="0.25">
      <c r="A676" s="13" t="s">
        <v>8</v>
      </c>
      <c r="B676" s="49">
        <v>3000</v>
      </c>
      <c r="C676" s="49">
        <v>76170</v>
      </c>
      <c r="D676" s="49">
        <v>36285</v>
      </c>
      <c r="E676" s="49">
        <v>53292</v>
      </c>
      <c r="F676" s="49">
        <v>54012</v>
      </c>
      <c r="G676" s="49">
        <v>30686</v>
      </c>
      <c r="H676" s="49">
        <v>50907</v>
      </c>
      <c r="I676" s="49">
        <v>57627</v>
      </c>
      <c r="J676" s="49">
        <v>47070</v>
      </c>
      <c r="K676" s="49">
        <v>2106</v>
      </c>
      <c r="L676" s="49">
        <v>107955</v>
      </c>
      <c r="M676" s="49">
        <v>341074</v>
      </c>
      <c r="N676" s="49">
        <v>23718</v>
      </c>
      <c r="O676" s="67">
        <v>883902</v>
      </c>
    </row>
    <row r="677" spans="1:15" x14ac:dyDescent="0.25">
      <c r="A677" s="13" t="s">
        <v>9</v>
      </c>
      <c r="B677" s="49">
        <v>560</v>
      </c>
      <c r="C677" s="49">
        <v>7375</v>
      </c>
      <c r="D677" s="49">
        <v>107852</v>
      </c>
      <c r="E677" s="49">
        <v>139870</v>
      </c>
      <c r="F677" s="49">
        <v>173960</v>
      </c>
      <c r="G677" s="49">
        <v>1110618</v>
      </c>
      <c r="H677" s="49">
        <v>20115</v>
      </c>
      <c r="I677" s="49">
        <v>18806</v>
      </c>
      <c r="J677" s="49">
        <v>16300</v>
      </c>
      <c r="K677" s="49">
        <v>0</v>
      </c>
      <c r="L677" s="49">
        <v>2346</v>
      </c>
      <c r="M677" s="49">
        <v>198900</v>
      </c>
      <c r="N677" s="49">
        <v>10</v>
      </c>
      <c r="O677" s="67">
        <v>1796712</v>
      </c>
    </row>
    <row r="678" spans="1:15" x14ac:dyDescent="0.25">
      <c r="A678" s="13" t="s">
        <v>10</v>
      </c>
      <c r="B678" s="49">
        <v>0</v>
      </c>
      <c r="C678" s="49">
        <v>112900</v>
      </c>
      <c r="D678" s="49">
        <v>159265</v>
      </c>
      <c r="E678" s="49">
        <v>115080</v>
      </c>
      <c r="F678" s="49">
        <v>40000</v>
      </c>
      <c r="G678" s="49">
        <v>197155</v>
      </c>
      <c r="H678" s="49">
        <v>0</v>
      </c>
      <c r="I678" s="49">
        <v>195500</v>
      </c>
      <c r="J678" s="49">
        <v>60000</v>
      </c>
      <c r="K678" s="49">
        <v>7000</v>
      </c>
      <c r="L678" s="49">
        <v>0</v>
      </c>
      <c r="M678" s="49">
        <v>0</v>
      </c>
      <c r="N678" s="49">
        <v>0</v>
      </c>
      <c r="O678" s="67">
        <v>886900</v>
      </c>
    </row>
    <row r="679" spans="1:15" x14ac:dyDescent="0.25">
      <c r="A679" s="13" t="s">
        <v>11</v>
      </c>
      <c r="B679" s="49">
        <v>30000</v>
      </c>
      <c r="C679" s="49">
        <v>79086</v>
      </c>
      <c r="D679" s="49">
        <v>501854</v>
      </c>
      <c r="E679" s="49">
        <v>269055</v>
      </c>
      <c r="F679" s="49">
        <v>468168</v>
      </c>
      <c r="G679" s="49">
        <v>275280</v>
      </c>
      <c r="H679" s="49">
        <v>6840</v>
      </c>
      <c r="I679" s="49">
        <v>202750</v>
      </c>
      <c r="J679" s="49">
        <v>40</v>
      </c>
      <c r="K679" s="49">
        <v>6900</v>
      </c>
      <c r="L679" s="49">
        <v>31060</v>
      </c>
      <c r="M679" s="49">
        <v>8400</v>
      </c>
      <c r="N679" s="49">
        <v>400</v>
      </c>
      <c r="O679" s="67">
        <v>1879833</v>
      </c>
    </row>
    <row r="680" spans="1:15" x14ac:dyDescent="0.25">
      <c r="A680" s="13" t="s">
        <v>12</v>
      </c>
      <c r="B680" s="49">
        <v>320</v>
      </c>
      <c r="C680" s="49">
        <v>6879</v>
      </c>
      <c r="D680" s="49">
        <v>109842</v>
      </c>
      <c r="E680" s="49">
        <v>1213921</v>
      </c>
      <c r="F680" s="49">
        <v>198760</v>
      </c>
      <c r="G680" s="49">
        <v>37966</v>
      </c>
      <c r="H680" s="49">
        <v>29060</v>
      </c>
      <c r="I680" s="49">
        <v>19420</v>
      </c>
      <c r="J680" s="49">
        <v>52400</v>
      </c>
      <c r="K680" s="49">
        <v>4300</v>
      </c>
      <c r="L680" s="49">
        <v>11475</v>
      </c>
      <c r="M680" s="49">
        <v>51930</v>
      </c>
      <c r="N680" s="49">
        <v>21000</v>
      </c>
      <c r="O680" s="67">
        <v>1757273</v>
      </c>
    </row>
    <row r="681" spans="1:15" ht="14.65" customHeight="1" x14ac:dyDescent="0.25">
      <c r="A681" s="13" t="s">
        <v>21</v>
      </c>
      <c r="B681" s="49">
        <v>0</v>
      </c>
      <c r="C681" s="49">
        <v>69890</v>
      </c>
      <c r="D681" s="49">
        <v>110390</v>
      </c>
      <c r="E681" s="49">
        <v>8400</v>
      </c>
      <c r="F681" s="49">
        <v>12100</v>
      </c>
      <c r="G681" s="49">
        <v>60500</v>
      </c>
      <c r="H681" s="49">
        <v>54500</v>
      </c>
      <c r="I681" s="49">
        <v>5600</v>
      </c>
      <c r="J681" s="49">
        <v>39000</v>
      </c>
      <c r="K681" s="49">
        <v>47365</v>
      </c>
      <c r="L681" s="49">
        <v>239800</v>
      </c>
      <c r="M681" s="49">
        <v>283580</v>
      </c>
      <c r="N681" s="49">
        <v>3000</v>
      </c>
      <c r="O681" s="67">
        <v>934125</v>
      </c>
    </row>
    <row r="682" spans="1:15" x14ac:dyDescent="0.25">
      <c r="A682" s="13" t="s">
        <v>13</v>
      </c>
      <c r="B682" s="49">
        <v>0</v>
      </c>
      <c r="C682" s="49">
        <v>44038</v>
      </c>
      <c r="D682" s="49">
        <v>2486415</v>
      </c>
      <c r="E682" s="49">
        <v>385093</v>
      </c>
      <c r="F682" s="49">
        <v>140795</v>
      </c>
      <c r="G682" s="49">
        <v>686910</v>
      </c>
      <c r="H682" s="49">
        <v>800</v>
      </c>
      <c r="I682" s="49">
        <v>3340</v>
      </c>
      <c r="J682" s="49">
        <v>171790</v>
      </c>
      <c r="K682" s="49">
        <v>87500</v>
      </c>
      <c r="L682" s="49">
        <v>147300</v>
      </c>
      <c r="M682" s="49">
        <v>12925</v>
      </c>
      <c r="N682" s="49">
        <v>73455</v>
      </c>
      <c r="O682" s="67">
        <v>4240361</v>
      </c>
    </row>
    <row r="683" spans="1:15" x14ac:dyDescent="0.25">
      <c r="A683" s="13" t="s">
        <v>14</v>
      </c>
      <c r="B683" s="49">
        <v>0</v>
      </c>
      <c r="C683" s="49">
        <v>41100</v>
      </c>
      <c r="D683" s="49">
        <v>281120</v>
      </c>
      <c r="E683" s="49">
        <v>63438</v>
      </c>
      <c r="F683" s="49">
        <v>38562</v>
      </c>
      <c r="G683" s="49">
        <v>143100</v>
      </c>
      <c r="H683" s="49">
        <v>23800</v>
      </c>
      <c r="I683" s="49">
        <v>280</v>
      </c>
      <c r="J683" s="49">
        <v>0</v>
      </c>
      <c r="K683" s="49">
        <v>0</v>
      </c>
      <c r="L683" s="49">
        <v>0</v>
      </c>
      <c r="M683" s="49">
        <v>15</v>
      </c>
      <c r="N683" s="49">
        <v>26000</v>
      </c>
      <c r="O683" s="67">
        <v>617415</v>
      </c>
    </row>
    <row r="684" spans="1:15" x14ac:dyDescent="0.25">
      <c r="A684" s="13" t="s">
        <v>15</v>
      </c>
      <c r="B684" s="49">
        <v>0</v>
      </c>
      <c r="C684" s="49">
        <v>6000</v>
      </c>
      <c r="D684" s="49">
        <v>600</v>
      </c>
      <c r="E684" s="49">
        <v>7700</v>
      </c>
      <c r="F684" s="49">
        <v>2952</v>
      </c>
      <c r="G684" s="49">
        <v>2192</v>
      </c>
      <c r="H684" s="49">
        <v>121100</v>
      </c>
      <c r="I684" s="49">
        <v>12000</v>
      </c>
      <c r="J684" s="49">
        <v>6510</v>
      </c>
      <c r="K684" s="49">
        <v>0</v>
      </c>
      <c r="L684" s="49">
        <v>3500</v>
      </c>
      <c r="M684" s="49">
        <v>6000</v>
      </c>
      <c r="N684" s="49">
        <v>0</v>
      </c>
      <c r="O684" s="67">
        <v>168554</v>
      </c>
    </row>
    <row r="685" spans="1:15" x14ac:dyDescent="0.25">
      <c r="A685" s="13" t="s">
        <v>16</v>
      </c>
      <c r="B685" s="49">
        <v>0</v>
      </c>
      <c r="C685" s="49">
        <v>0</v>
      </c>
      <c r="D685" s="49">
        <v>1021570</v>
      </c>
      <c r="E685" s="49">
        <v>19048</v>
      </c>
      <c r="F685" s="49">
        <v>40500</v>
      </c>
      <c r="G685" s="49">
        <v>193400</v>
      </c>
      <c r="H685" s="49">
        <v>0</v>
      </c>
      <c r="I685" s="49">
        <v>4800</v>
      </c>
      <c r="J685" s="49">
        <v>0</v>
      </c>
      <c r="K685" s="49">
        <v>0</v>
      </c>
      <c r="L685" s="49">
        <v>7000</v>
      </c>
      <c r="M685" s="49">
        <v>0</v>
      </c>
      <c r="N685" s="49">
        <v>0</v>
      </c>
      <c r="O685" s="67">
        <v>1286318</v>
      </c>
    </row>
    <row r="686" spans="1:15" x14ac:dyDescent="0.25">
      <c r="A686" s="13" t="s">
        <v>17</v>
      </c>
      <c r="B686" s="49">
        <v>9900</v>
      </c>
      <c r="C686" s="49">
        <v>14890</v>
      </c>
      <c r="D686" s="49">
        <v>121614</v>
      </c>
      <c r="E686" s="49">
        <v>236661</v>
      </c>
      <c r="F686" s="49">
        <v>139780</v>
      </c>
      <c r="G686" s="49">
        <v>214300</v>
      </c>
      <c r="H686" s="49">
        <v>26190</v>
      </c>
      <c r="I686" s="49">
        <v>10000</v>
      </c>
      <c r="J686" s="49">
        <v>32</v>
      </c>
      <c r="K686" s="49">
        <v>0</v>
      </c>
      <c r="L686" s="49">
        <v>4000</v>
      </c>
      <c r="M686" s="49">
        <v>2000</v>
      </c>
      <c r="N686" s="49">
        <v>2000</v>
      </c>
      <c r="O686" s="67">
        <v>781367</v>
      </c>
    </row>
    <row r="687" spans="1:15" x14ac:dyDescent="0.25">
      <c r="A687" s="13" t="s">
        <v>18</v>
      </c>
      <c r="B687" s="49">
        <v>0</v>
      </c>
      <c r="C687" s="49">
        <v>0</v>
      </c>
      <c r="D687" s="49">
        <v>21000</v>
      </c>
      <c r="E687" s="49">
        <v>4250</v>
      </c>
      <c r="F687" s="49">
        <v>21058</v>
      </c>
      <c r="G687" s="49">
        <v>1000</v>
      </c>
      <c r="H687" s="49">
        <v>3750</v>
      </c>
      <c r="I687" s="49">
        <v>990</v>
      </c>
      <c r="J687" s="49">
        <v>0</v>
      </c>
      <c r="K687" s="49">
        <v>0</v>
      </c>
      <c r="L687" s="49">
        <v>0</v>
      </c>
      <c r="M687" s="49">
        <v>5000</v>
      </c>
      <c r="N687" s="49">
        <v>1000</v>
      </c>
      <c r="O687" s="67">
        <v>58048</v>
      </c>
    </row>
    <row r="688" spans="1:15" x14ac:dyDescent="0.25">
      <c r="A688" s="13" t="s">
        <v>19</v>
      </c>
      <c r="B688" s="49">
        <v>0</v>
      </c>
      <c r="C688" s="49">
        <v>38000</v>
      </c>
      <c r="D688" s="49">
        <v>101800</v>
      </c>
      <c r="E688" s="49">
        <v>1750</v>
      </c>
      <c r="F688" s="49">
        <v>8400</v>
      </c>
      <c r="G688" s="49">
        <v>0</v>
      </c>
      <c r="H688" s="49">
        <v>8000</v>
      </c>
      <c r="I688" s="49">
        <v>0</v>
      </c>
      <c r="J688" s="49">
        <v>0</v>
      </c>
      <c r="K688" s="49">
        <v>0</v>
      </c>
      <c r="L688" s="49">
        <v>1500</v>
      </c>
      <c r="M688" s="49">
        <v>0</v>
      </c>
      <c r="N688" s="49">
        <v>0</v>
      </c>
      <c r="O688" s="67">
        <v>159450</v>
      </c>
    </row>
    <row r="689" spans="1:15" ht="15.75" thickBot="1" x14ac:dyDescent="0.3">
      <c r="A689" s="15" t="s">
        <v>51</v>
      </c>
      <c r="B689" s="41">
        <f>SUM(B668:B688)</f>
        <v>65730</v>
      </c>
      <c r="C689" s="41">
        <f t="shared" ref="C689:N689" si="160">SUM(C668:C688)</f>
        <v>789046</v>
      </c>
      <c r="D689" s="41">
        <f t="shared" si="160"/>
        <v>6792125</v>
      </c>
      <c r="E689" s="41">
        <f t="shared" si="160"/>
        <v>3728598</v>
      </c>
      <c r="F689" s="41">
        <f t="shared" si="160"/>
        <v>4298623</v>
      </c>
      <c r="G689" s="41">
        <f t="shared" si="160"/>
        <v>4665845</v>
      </c>
      <c r="H689" s="41">
        <f t="shared" si="160"/>
        <v>1151248</v>
      </c>
      <c r="I689" s="41">
        <f t="shared" si="160"/>
        <v>749528</v>
      </c>
      <c r="J689" s="41">
        <f t="shared" si="160"/>
        <v>841692</v>
      </c>
      <c r="K689" s="41">
        <f t="shared" si="160"/>
        <v>410921</v>
      </c>
      <c r="L689" s="41">
        <f t="shared" si="160"/>
        <v>1354639</v>
      </c>
      <c r="M689" s="41">
        <f t="shared" si="160"/>
        <v>2120721</v>
      </c>
      <c r="N689" s="41">
        <f t="shared" si="160"/>
        <v>406063</v>
      </c>
      <c r="O689" s="42">
        <f>SUM(O668:O688)</f>
        <v>27374779</v>
      </c>
    </row>
    <row r="691" spans="1:15" ht="15.75" thickBot="1" x14ac:dyDescent="0.3"/>
    <row r="692" spans="1:15" x14ac:dyDescent="0.25">
      <c r="A692" s="299" t="s">
        <v>62</v>
      </c>
      <c r="B692" s="300"/>
      <c r="C692" s="300"/>
      <c r="D692" s="300"/>
      <c r="E692" s="300"/>
      <c r="F692" s="301"/>
    </row>
    <row r="693" spans="1:15" ht="25.5" x14ac:dyDescent="0.25">
      <c r="A693" s="83"/>
      <c r="B693" s="17" t="s">
        <v>22</v>
      </c>
      <c r="C693" s="10" t="s">
        <v>23</v>
      </c>
      <c r="D693" s="10" t="s">
        <v>24</v>
      </c>
      <c r="E693" s="10" t="s">
        <v>25</v>
      </c>
      <c r="F693" s="14" t="s">
        <v>26</v>
      </c>
    </row>
    <row r="694" spans="1:15" x14ac:dyDescent="0.25">
      <c r="A694" s="13" t="s">
        <v>18</v>
      </c>
      <c r="B694" s="105">
        <v>522.95495495495493</v>
      </c>
      <c r="C694" s="105">
        <v>28.361755600565385</v>
      </c>
      <c r="D694" s="105">
        <v>5.4233649249978602E-2</v>
      </c>
      <c r="E694" s="105">
        <v>0.23072547626157575</v>
      </c>
      <c r="F694" s="110">
        <v>4.4119569778519347E-4</v>
      </c>
    </row>
    <row r="695" spans="1:15" x14ac:dyDescent="0.25">
      <c r="A695" s="13" t="s">
        <v>15</v>
      </c>
      <c r="B695" s="105">
        <v>604.13620071684591</v>
      </c>
      <c r="C695" s="105">
        <v>89.85553548682708</v>
      </c>
      <c r="D695" s="105">
        <v>0.14873390367967984</v>
      </c>
      <c r="E695" s="105">
        <v>0.42897440088047223</v>
      </c>
      <c r="F695" s="110">
        <v>7.1006240045120108E-4</v>
      </c>
    </row>
    <row r="696" spans="1:15" x14ac:dyDescent="0.25">
      <c r="A696" s="13" t="s">
        <v>14</v>
      </c>
      <c r="B696" s="105">
        <v>929.8418674698795</v>
      </c>
      <c r="C696" s="105">
        <v>88.447543168400458</v>
      </c>
      <c r="D696" s="105">
        <v>9.5121059034551966E-2</v>
      </c>
      <c r="E696" s="105">
        <v>0.22062425542746508</v>
      </c>
      <c r="F696" s="110">
        <v>2.3727072650297907E-4</v>
      </c>
      <c r="H696" s="50"/>
    </row>
    <row r="697" spans="1:15" x14ac:dyDescent="0.25">
      <c r="A697" s="13" t="s">
        <v>8</v>
      </c>
      <c r="B697" s="105">
        <v>1158.4560943643512</v>
      </c>
      <c r="C697" s="105">
        <v>84.725978108431136</v>
      </c>
      <c r="D697" s="105">
        <v>7.3136978190719057E-2</v>
      </c>
      <c r="E697" s="105">
        <v>0.17663249529059105</v>
      </c>
      <c r="F697" s="110">
        <v>1.5247232601207033E-4</v>
      </c>
      <c r="H697" s="50"/>
    </row>
    <row r="698" spans="1:15" x14ac:dyDescent="0.25">
      <c r="A698" s="13" t="s">
        <v>21</v>
      </c>
      <c r="B698" s="105">
        <v>1323.1232294617564</v>
      </c>
      <c r="C698" s="105">
        <v>96.648350239944207</v>
      </c>
      <c r="D698" s="105">
        <v>7.3045615168634406E-2</v>
      </c>
      <c r="E698" s="105">
        <v>0.19599636589186389</v>
      </c>
      <c r="F698" s="110">
        <v>1.481316037143379E-4</v>
      </c>
      <c r="H698" s="50"/>
    </row>
    <row r="699" spans="1:15" x14ac:dyDescent="0.25">
      <c r="A699" s="13" t="s">
        <v>2</v>
      </c>
      <c r="B699" s="105">
        <v>1411.8683853459972</v>
      </c>
      <c r="C699" s="105">
        <v>103.37949664359887</v>
      </c>
      <c r="D699" s="105">
        <v>7.3221766077200129E-2</v>
      </c>
      <c r="E699" s="105">
        <v>0.19863676509354111</v>
      </c>
      <c r="F699" s="110">
        <v>1.4069070966899123E-4</v>
      </c>
      <c r="H699" s="50"/>
    </row>
    <row r="700" spans="1:15" x14ac:dyDescent="0.25">
      <c r="A700" s="13" t="s">
        <v>10</v>
      </c>
      <c r="B700" s="105">
        <v>1485.5946398659967</v>
      </c>
      <c r="C700" s="105">
        <v>113.51072220382466</v>
      </c>
      <c r="D700" s="105">
        <v>7.6407600806949277E-2</v>
      </c>
      <c r="E700" s="105">
        <v>0.23624119498109511</v>
      </c>
      <c r="F700" s="110">
        <v>1.5902130274406785E-4</v>
      </c>
      <c r="H700" s="51"/>
    </row>
    <row r="701" spans="1:15" x14ac:dyDescent="0.25">
      <c r="A701" s="13" t="s">
        <v>1</v>
      </c>
      <c r="B701" s="105">
        <v>1643.6752336448601</v>
      </c>
      <c r="C701" s="105">
        <v>79.383257554190081</v>
      </c>
      <c r="D701" s="105">
        <v>4.8296193754868003E-2</v>
      </c>
      <c r="E701" s="105">
        <v>0.18550477697191156</v>
      </c>
      <c r="F701" s="110">
        <v>1.128597506215103E-4</v>
      </c>
    </row>
    <row r="702" spans="1:15" x14ac:dyDescent="0.25">
      <c r="A702" s="13" t="s">
        <v>4</v>
      </c>
      <c r="B702" s="105">
        <v>1854.2330827067669</v>
      </c>
      <c r="C702" s="105">
        <v>94.546021478260144</v>
      </c>
      <c r="D702" s="105">
        <v>5.0989286276914028E-2</v>
      </c>
      <c r="E702" s="105">
        <v>0.21544217217919198</v>
      </c>
      <c r="F702" s="110">
        <v>1.1618936917288437E-4</v>
      </c>
    </row>
    <row r="703" spans="1:15" x14ac:dyDescent="0.25">
      <c r="A703" s="13" t="s">
        <v>3</v>
      </c>
      <c r="B703" s="105">
        <v>1915.8946629213483</v>
      </c>
      <c r="C703" s="105">
        <v>105.15466892310006</v>
      </c>
      <c r="D703" s="105">
        <v>5.4885412521981064E-2</v>
      </c>
      <c r="E703" s="105">
        <v>0.17646509776996397</v>
      </c>
      <c r="F703" s="110">
        <v>9.210584547528867E-5</v>
      </c>
    </row>
    <row r="704" spans="1:15" x14ac:dyDescent="0.25">
      <c r="A704" s="13" t="s">
        <v>5</v>
      </c>
      <c r="B704" s="105">
        <v>2140.5503211991436</v>
      </c>
      <c r="C704" s="105">
        <v>75.422012398707636</v>
      </c>
      <c r="D704" s="105">
        <v>3.5234870048023899E-2</v>
      </c>
      <c r="E704" s="105">
        <v>0.14785398223500615</v>
      </c>
      <c r="F704" s="110">
        <v>6.9072883160335071E-5</v>
      </c>
    </row>
    <row r="705" spans="1:10" x14ac:dyDescent="0.25">
      <c r="A705" s="13" t="s">
        <v>12</v>
      </c>
      <c r="B705" s="105">
        <v>2227.2154626109</v>
      </c>
      <c r="C705" s="105">
        <v>120.02181108321126</v>
      </c>
      <c r="D705" s="105">
        <v>5.3888729266684053E-2</v>
      </c>
      <c r="E705" s="105">
        <v>0.17745842759022423</v>
      </c>
      <c r="F705" s="110">
        <v>7.9677260942771503E-5</v>
      </c>
    </row>
    <row r="706" spans="1:10" x14ac:dyDescent="0.25">
      <c r="A706" s="130" t="s">
        <v>22</v>
      </c>
      <c r="B706" s="64">
        <v>2276.4195545199777</v>
      </c>
      <c r="C706" s="145">
        <v>113.30476451004812</v>
      </c>
      <c r="D706" s="145">
        <v>5.8379235116265547E-2</v>
      </c>
      <c r="E706" s="145">
        <v>0.23013756363819901</v>
      </c>
      <c r="F706" s="146">
        <v>1.490732460103236E-4</v>
      </c>
    </row>
    <row r="707" spans="1:10" x14ac:dyDescent="0.25">
      <c r="A707" s="13" t="s">
        <v>9</v>
      </c>
      <c r="B707" s="105">
        <v>2534.1495063469674</v>
      </c>
      <c r="C707" s="105">
        <v>143.62799496584748</v>
      </c>
      <c r="D707" s="105">
        <v>5.667700133955017E-2</v>
      </c>
      <c r="E707" s="105">
        <v>0.21001771786601667</v>
      </c>
      <c r="F707" s="110">
        <v>8.2875030593108865E-5</v>
      </c>
    </row>
    <row r="708" spans="1:10" x14ac:dyDescent="0.25">
      <c r="A708" s="13" t="s">
        <v>11</v>
      </c>
      <c r="B708" s="105">
        <v>2643.9282700421941</v>
      </c>
      <c r="C708" s="105">
        <v>138.51639251679393</v>
      </c>
      <c r="D708" s="105">
        <v>5.239037461276639E-2</v>
      </c>
      <c r="E708" s="105">
        <v>0.19801478068519304</v>
      </c>
      <c r="F708" s="110">
        <v>7.4894157655053541E-5</v>
      </c>
    </row>
    <row r="709" spans="1:10" x14ac:dyDescent="0.25">
      <c r="A709" s="13" t="s">
        <v>7</v>
      </c>
      <c r="B709" s="105">
        <v>2745.8412921348313</v>
      </c>
      <c r="C709" s="105">
        <v>114.90022632959932</v>
      </c>
      <c r="D709" s="105">
        <v>4.1845181168598027E-2</v>
      </c>
      <c r="E709" s="105">
        <v>0.16106428271971379</v>
      </c>
      <c r="F709" s="110">
        <v>5.8657535372151773E-5</v>
      </c>
    </row>
    <row r="710" spans="1:10" x14ac:dyDescent="0.25">
      <c r="A710" s="13" t="s">
        <v>20</v>
      </c>
      <c r="B710" s="105">
        <v>2786.7517730496452</v>
      </c>
      <c r="C710" s="105">
        <v>137.33743562516196</v>
      </c>
      <c r="D710" s="105">
        <v>4.9282263656683187E-2</v>
      </c>
      <c r="E710" s="105">
        <v>0.19204424791259628</v>
      </c>
      <c r="F710" s="110">
        <v>6.8913295317449527E-5</v>
      </c>
    </row>
    <row r="711" spans="1:10" x14ac:dyDescent="0.25">
      <c r="A711" s="13" t="s">
        <v>17</v>
      </c>
      <c r="B711" s="105">
        <v>2926.4681647940074</v>
      </c>
      <c r="C711" s="105">
        <v>63.108967841249822</v>
      </c>
      <c r="D711" s="105">
        <v>2.1564891291305753E-2</v>
      </c>
      <c r="E711" s="105">
        <v>0.13993282952422853</v>
      </c>
      <c r="F711" s="110">
        <v>4.7816282851680477E-5</v>
      </c>
    </row>
    <row r="712" spans="1:10" x14ac:dyDescent="0.25">
      <c r="A712" s="13" t="s">
        <v>19</v>
      </c>
      <c r="B712" s="105">
        <v>3543.3333333333335</v>
      </c>
      <c r="C712" s="105">
        <v>104.61366888654432</v>
      </c>
      <c r="D712" s="105">
        <v>2.9524083411066129E-2</v>
      </c>
      <c r="E712" s="105">
        <v>0.51349029875269081</v>
      </c>
      <c r="F712" s="110">
        <v>1.4491729974205761E-4</v>
      </c>
    </row>
    <row r="713" spans="1:10" x14ac:dyDescent="0.25">
      <c r="A713" s="13" t="s">
        <v>6</v>
      </c>
      <c r="B713" s="105">
        <v>4042.495518565941</v>
      </c>
      <c r="C713" s="105">
        <v>132.75718650417417</v>
      </c>
      <c r="D713" s="105">
        <v>3.2840404125239267E-2</v>
      </c>
      <c r="E713" s="105">
        <v>0.14644138267817608</v>
      </c>
      <c r="F713" s="110">
        <v>3.6225490419374808E-5</v>
      </c>
    </row>
    <row r="714" spans="1:10" x14ac:dyDescent="0.25">
      <c r="A714" s="13" t="s">
        <v>16</v>
      </c>
      <c r="B714" s="105">
        <v>4122.8141025641025</v>
      </c>
      <c r="C714" s="105">
        <v>307.41302545442909</v>
      </c>
      <c r="D714" s="105">
        <v>7.4563882291767566E-2</v>
      </c>
      <c r="E714" s="105">
        <v>0.53125638533237185</v>
      </c>
      <c r="F714" s="110">
        <v>1.2885771032023188E-4</v>
      </c>
    </row>
    <row r="715" spans="1:10" ht="15.75" thickBot="1" x14ac:dyDescent="0.3">
      <c r="A715" s="66" t="s">
        <v>13</v>
      </c>
      <c r="B715" s="144">
        <v>5241.4845488257106</v>
      </c>
      <c r="C715" s="144">
        <v>157.66800369814896</v>
      </c>
      <c r="D715" s="144">
        <v>3.0080791468415666E-2</v>
      </c>
      <c r="E715" s="144">
        <v>0.15007150035829028</v>
      </c>
      <c r="F715" s="147">
        <v>2.8631487694056435E-5</v>
      </c>
    </row>
    <row r="716" spans="1:10" x14ac:dyDescent="0.25">
      <c r="A716" s="2"/>
      <c r="B716" s="9"/>
      <c r="C716" s="9"/>
      <c r="D716" s="9"/>
      <c r="E716" s="9"/>
      <c r="F716" s="9"/>
    </row>
    <row r="717" spans="1:10" x14ac:dyDescent="0.25">
      <c r="A717" s="309" t="s">
        <v>116</v>
      </c>
      <c r="B717" s="309"/>
      <c r="C717" s="309"/>
      <c r="D717" s="309"/>
      <c r="E717" s="309"/>
      <c r="F717" s="309"/>
      <c r="G717" s="309"/>
      <c r="H717" s="309"/>
    </row>
    <row r="718" spans="1:10" x14ac:dyDescent="0.25">
      <c r="A718" s="309"/>
      <c r="B718" s="309"/>
      <c r="C718" s="309"/>
      <c r="D718" s="309"/>
      <c r="E718" s="309"/>
      <c r="F718" s="309"/>
      <c r="G718" s="309"/>
      <c r="H718" s="309"/>
    </row>
    <row r="719" spans="1:10" ht="15.75" thickBot="1" x14ac:dyDescent="0.3"/>
    <row r="720" spans="1:10" x14ac:dyDescent="0.25">
      <c r="A720" s="302" t="s">
        <v>63</v>
      </c>
      <c r="B720" s="303"/>
      <c r="C720" s="303"/>
      <c r="D720" s="303"/>
      <c r="E720" s="304"/>
      <c r="F720" s="2"/>
      <c r="G720" s="2"/>
      <c r="H720" s="2"/>
      <c r="I720" s="2"/>
      <c r="J720" s="2"/>
    </row>
    <row r="721" spans="1:7" s="8" customFormat="1" ht="25.5" x14ac:dyDescent="0.25">
      <c r="A721" s="25"/>
      <c r="B721" s="10" t="s">
        <v>0</v>
      </c>
      <c r="C721" s="10" t="s">
        <v>27</v>
      </c>
      <c r="D721" s="10" t="s">
        <v>28</v>
      </c>
      <c r="E721" s="14" t="s">
        <v>43</v>
      </c>
    </row>
    <row r="722" spans="1:7" x14ac:dyDescent="0.25">
      <c r="A722" s="13" t="s">
        <v>7</v>
      </c>
      <c r="B722" s="28">
        <v>6626942</v>
      </c>
      <c r="C722" s="28">
        <v>6163002</v>
      </c>
      <c r="D722" s="28">
        <v>463940</v>
      </c>
      <c r="E722" s="29">
        <v>0</v>
      </c>
      <c r="G722" s="9"/>
    </row>
    <row r="723" spans="1:7" x14ac:dyDescent="0.25">
      <c r="A723" s="13" t="s">
        <v>13</v>
      </c>
      <c r="B723" s="28">
        <v>6249739</v>
      </c>
      <c r="C723" s="28">
        <v>3797345</v>
      </c>
      <c r="D723" s="28">
        <v>2452394</v>
      </c>
      <c r="E723" s="29">
        <v>0</v>
      </c>
    </row>
    <row r="724" spans="1:7" x14ac:dyDescent="0.25">
      <c r="A724" s="13" t="s">
        <v>11</v>
      </c>
      <c r="B724" s="28">
        <v>4470580</v>
      </c>
      <c r="C724" s="28">
        <v>3435900</v>
      </c>
      <c r="D724" s="28">
        <v>995080</v>
      </c>
      <c r="E724" s="29">
        <v>39600</v>
      </c>
    </row>
    <row r="725" spans="1:7" x14ac:dyDescent="0.25">
      <c r="A725" s="13" t="s">
        <v>6</v>
      </c>
      <c r="B725" s="28">
        <v>4274360</v>
      </c>
      <c r="C725" s="28">
        <v>3492700</v>
      </c>
      <c r="D725" s="28">
        <v>781660</v>
      </c>
      <c r="E725" s="29">
        <v>0</v>
      </c>
    </row>
    <row r="726" spans="1:7" x14ac:dyDescent="0.25">
      <c r="A726" s="13" t="s">
        <v>3</v>
      </c>
      <c r="B726" s="28">
        <v>3658530</v>
      </c>
      <c r="C726" s="28">
        <v>2608735</v>
      </c>
      <c r="D726" s="28">
        <v>1049795</v>
      </c>
      <c r="E726" s="29">
        <v>0</v>
      </c>
    </row>
    <row r="727" spans="1:7" x14ac:dyDescent="0.25">
      <c r="A727" s="13" t="s">
        <v>12</v>
      </c>
      <c r="B727" s="28">
        <v>3413652</v>
      </c>
      <c r="C727" s="28">
        <v>2242705</v>
      </c>
      <c r="D727" s="28">
        <v>1170947</v>
      </c>
      <c r="E727" s="29">
        <v>0</v>
      </c>
    </row>
    <row r="728" spans="1:7" x14ac:dyDescent="0.25">
      <c r="A728" s="13" t="s">
        <v>16</v>
      </c>
      <c r="B728" s="28">
        <v>3254026</v>
      </c>
      <c r="C728" s="28">
        <v>3006100</v>
      </c>
      <c r="D728" s="28">
        <v>247926</v>
      </c>
      <c r="E728" s="29">
        <v>0</v>
      </c>
    </row>
    <row r="729" spans="1:7" x14ac:dyDescent="0.25">
      <c r="A729" s="13" t="s">
        <v>20</v>
      </c>
      <c r="B729" s="28">
        <v>3241478</v>
      </c>
      <c r="C729" s="28">
        <v>2521270</v>
      </c>
      <c r="D729" s="28">
        <v>720208</v>
      </c>
      <c r="E729" s="29">
        <v>0</v>
      </c>
    </row>
    <row r="730" spans="1:7" x14ac:dyDescent="0.25">
      <c r="A730" s="13" t="s">
        <v>21</v>
      </c>
      <c r="B730" s="28">
        <v>2450900</v>
      </c>
      <c r="C730" s="28">
        <v>1112100</v>
      </c>
      <c r="D730" s="28">
        <v>1338800</v>
      </c>
      <c r="E730" s="29">
        <v>0</v>
      </c>
    </row>
    <row r="731" spans="1:7" x14ac:dyDescent="0.25">
      <c r="A731" s="13" t="s">
        <v>9</v>
      </c>
      <c r="B731" s="111">
        <v>2289365</v>
      </c>
      <c r="C731" s="55">
        <v>1522320</v>
      </c>
      <c r="D731" s="55">
        <v>767045</v>
      </c>
      <c r="E731" s="112">
        <v>0</v>
      </c>
    </row>
    <row r="732" spans="1:7" x14ac:dyDescent="0.25">
      <c r="A732" s="13" t="s">
        <v>1</v>
      </c>
      <c r="B732" s="28">
        <v>2168860</v>
      </c>
      <c r="C732" s="28">
        <v>1696000</v>
      </c>
      <c r="D732" s="28">
        <v>416060</v>
      </c>
      <c r="E732" s="29">
        <v>56800</v>
      </c>
    </row>
    <row r="733" spans="1:7" x14ac:dyDescent="0.25">
      <c r="A733" s="13" t="s">
        <v>2</v>
      </c>
      <c r="B733" s="28">
        <v>1732138</v>
      </c>
      <c r="C733" s="28">
        <v>1220368</v>
      </c>
      <c r="D733" s="28">
        <v>511770</v>
      </c>
      <c r="E733" s="29">
        <v>0</v>
      </c>
    </row>
    <row r="734" spans="1:7" x14ac:dyDescent="0.25">
      <c r="A734" s="13" t="s">
        <v>8</v>
      </c>
      <c r="B734" s="28">
        <v>1537419</v>
      </c>
      <c r="C734" s="28">
        <v>798000</v>
      </c>
      <c r="D734" s="28">
        <v>739419</v>
      </c>
      <c r="E734" s="29">
        <v>0</v>
      </c>
    </row>
    <row r="735" spans="1:7" x14ac:dyDescent="0.25">
      <c r="A735" s="13" t="s">
        <v>5</v>
      </c>
      <c r="B735" s="28">
        <v>1528056</v>
      </c>
      <c r="C735" s="28">
        <v>1034300</v>
      </c>
      <c r="D735" s="28">
        <v>403756</v>
      </c>
      <c r="E735" s="29">
        <v>90000</v>
      </c>
    </row>
    <row r="736" spans="1:7" x14ac:dyDescent="0.25">
      <c r="A736" s="13" t="s">
        <v>17</v>
      </c>
      <c r="B736" s="28">
        <v>1231199</v>
      </c>
      <c r="C736" s="28">
        <v>861300</v>
      </c>
      <c r="D736" s="28">
        <v>364899</v>
      </c>
      <c r="E736" s="29">
        <v>5000</v>
      </c>
    </row>
    <row r="737" spans="1:8" x14ac:dyDescent="0.25">
      <c r="A737" s="13" t="s">
        <v>10</v>
      </c>
      <c r="B737" s="28">
        <v>1217770</v>
      </c>
      <c r="C737" s="28">
        <v>848900</v>
      </c>
      <c r="D737" s="28">
        <v>368870</v>
      </c>
      <c r="E737" s="29">
        <v>0</v>
      </c>
    </row>
    <row r="738" spans="1:8" x14ac:dyDescent="0.25">
      <c r="A738" s="13" t="s">
        <v>14</v>
      </c>
      <c r="B738" s="28">
        <v>1211573</v>
      </c>
      <c r="C738" s="28">
        <v>387925</v>
      </c>
      <c r="D738" s="28">
        <v>823648</v>
      </c>
      <c r="E738" s="29">
        <v>0</v>
      </c>
    </row>
    <row r="739" spans="1:8" x14ac:dyDescent="0.25">
      <c r="A739" s="13" t="s">
        <v>4</v>
      </c>
      <c r="B739" s="28">
        <v>1137618</v>
      </c>
      <c r="C739" s="28">
        <v>767218</v>
      </c>
      <c r="D739" s="28">
        <v>370400</v>
      </c>
      <c r="E739" s="29">
        <v>0</v>
      </c>
    </row>
    <row r="740" spans="1:8" x14ac:dyDescent="0.25">
      <c r="A740" s="13" t="s">
        <v>15</v>
      </c>
      <c r="B740" s="28">
        <v>597766</v>
      </c>
      <c r="C740" s="28">
        <v>449900</v>
      </c>
      <c r="D740" s="28">
        <v>147866</v>
      </c>
      <c r="E740" s="29">
        <v>0</v>
      </c>
    </row>
    <row r="741" spans="1:8" x14ac:dyDescent="0.25">
      <c r="A741" s="13" t="s">
        <v>19</v>
      </c>
      <c r="B741" s="28">
        <v>191380</v>
      </c>
      <c r="C741" s="28">
        <v>164000</v>
      </c>
      <c r="D741" s="28">
        <v>27380</v>
      </c>
      <c r="E741" s="29">
        <v>0</v>
      </c>
    </row>
    <row r="742" spans="1:8" x14ac:dyDescent="0.25">
      <c r="A742" s="13" t="s">
        <v>18</v>
      </c>
      <c r="B742" s="28">
        <v>156730</v>
      </c>
      <c r="C742" s="28">
        <v>87580</v>
      </c>
      <c r="D742" s="28">
        <v>69150</v>
      </c>
      <c r="E742" s="29">
        <v>0</v>
      </c>
    </row>
    <row r="743" spans="1:8" ht="15.75" thickBot="1" x14ac:dyDescent="0.3">
      <c r="A743" s="15" t="s">
        <v>51</v>
      </c>
      <c r="B743" s="41">
        <f>SUM(B722:B742)</f>
        <v>52640081</v>
      </c>
      <c r="C743" s="41">
        <f>SUM(C722:C742)</f>
        <v>38217668</v>
      </c>
      <c r="D743" s="41">
        <f>SUM(D722:D742)</f>
        <v>14231013</v>
      </c>
      <c r="E743" s="42">
        <f>SUM(E722:E742)</f>
        <v>191400</v>
      </c>
    </row>
    <row r="746" spans="1:8" ht="15.75" thickBot="1" x14ac:dyDescent="0.3">
      <c r="A746" s="310"/>
      <c r="B746" s="310"/>
      <c r="C746" s="310"/>
      <c r="D746" s="310"/>
      <c r="E746" s="310"/>
      <c r="F746" s="310"/>
      <c r="G746" s="310"/>
      <c r="H746" s="310"/>
    </row>
    <row r="747" spans="1:8" x14ac:dyDescent="0.25">
      <c r="A747" s="302" t="s">
        <v>64</v>
      </c>
      <c r="B747" s="303"/>
      <c r="C747" s="303"/>
      <c r="D747" s="303"/>
      <c r="E747" s="303"/>
      <c r="F747" s="303"/>
      <c r="G747" s="303"/>
      <c r="H747" s="304"/>
    </row>
    <row r="748" spans="1:8" x14ac:dyDescent="0.25">
      <c r="A748" s="25"/>
      <c r="B748" s="10" t="s">
        <v>29</v>
      </c>
      <c r="C748" s="10" t="s">
        <v>30</v>
      </c>
      <c r="D748" s="10" t="s">
        <v>31</v>
      </c>
      <c r="E748" s="10" t="s">
        <v>32</v>
      </c>
      <c r="F748" s="10" t="s">
        <v>33</v>
      </c>
      <c r="G748" s="10" t="s">
        <v>34</v>
      </c>
      <c r="H748" s="14" t="s">
        <v>35</v>
      </c>
    </row>
    <row r="749" spans="1:8" x14ac:dyDescent="0.25">
      <c r="A749" s="13" t="s">
        <v>1</v>
      </c>
      <c r="B749" s="28">
        <v>0</v>
      </c>
      <c r="C749" s="28">
        <v>0</v>
      </c>
      <c r="D749" s="28">
        <v>3100</v>
      </c>
      <c r="E749" s="28">
        <v>0</v>
      </c>
      <c r="F749" s="28">
        <v>15260</v>
      </c>
      <c r="G749" s="28">
        <v>165600</v>
      </c>
      <c r="H749" s="29">
        <v>262900</v>
      </c>
    </row>
    <row r="750" spans="1:8" x14ac:dyDescent="0.25">
      <c r="A750" s="13" t="s">
        <v>2</v>
      </c>
      <c r="B750" s="28">
        <v>6000</v>
      </c>
      <c r="C750" s="28">
        <v>0</v>
      </c>
      <c r="D750" s="28">
        <v>2800</v>
      </c>
      <c r="E750" s="28">
        <v>20100</v>
      </c>
      <c r="F750" s="28">
        <v>46000</v>
      </c>
      <c r="G750" s="28">
        <v>223210</v>
      </c>
      <c r="H750" s="29">
        <v>185570</v>
      </c>
    </row>
    <row r="751" spans="1:8" x14ac:dyDescent="0.25">
      <c r="A751" s="13" t="s">
        <v>20</v>
      </c>
      <c r="B751" s="28">
        <v>0</v>
      </c>
      <c r="C751" s="28">
        <v>0</v>
      </c>
      <c r="D751" s="28">
        <v>35000</v>
      </c>
      <c r="E751" s="28">
        <v>0</v>
      </c>
      <c r="F751" s="28">
        <v>36810</v>
      </c>
      <c r="G751" s="28">
        <v>336498</v>
      </c>
      <c r="H751" s="29">
        <v>290900</v>
      </c>
    </row>
    <row r="752" spans="1:8" x14ac:dyDescent="0.25">
      <c r="A752" s="13" t="s">
        <v>3</v>
      </c>
      <c r="B752" s="28">
        <v>24000</v>
      </c>
      <c r="C752" s="28">
        <v>0</v>
      </c>
      <c r="D752" s="28">
        <v>85000</v>
      </c>
      <c r="E752" s="28">
        <v>70000</v>
      </c>
      <c r="F752" s="28">
        <v>141500</v>
      </c>
      <c r="G752" s="28">
        <v>354075</v>
      </c>
      <c r="H752" s="29">
        <v>399220</v>
      </c>
    </row>
    <row r="753" spans="1:8" x14ac:dyDescent="0.25">
      <c r="A753" s="13" t="s">
        <v>4</v>
      </c>
      <c r="B753" s="28">
        <v>0</v>
      </c>
      <c r="C753" s="28">
        <v>0</v>
      </c>
      <c r="D753" s="28">
        <v>0</v>
      </c>
      <c r="E753" s="28">
        <v>14000</v>
      </c>
      <c r="F753" s="28">
        <v>34200</v>
      </c>
      <c r="G753" s="28">
        <v>156300</v>
      </c>
      <c r="H753" s="29">
        <v>147900</v>
      </c>
    </row>
    <row r="754" spans="1:8" x14ac:dyDescent="0.25">
      <c r="A754" s="13" t="s">
        <v>5</v>
      </c>
      <c r="B754" s="28">
        <v>0</v>
      </c>
      <c r="C754" s="28">
        <v>0</v>
      </c>
      <c r="D754" s="28">
        <v>0</v>
      </c>
      <c r="E754" s="28">
        <v>0</v>
      </c>
      <c r="F754" s="28">
        <v>12850</v>
      </c>
      <c r="G754" s="28">
        <v>194600</v>
      </c>
      <c r="H754" s="29">
        <v>185802</v>
      </c>
    </row>
    <row r="755" spans="1:8" x14ac:dyDescent="0.25">
      <c r="A755" s="13" t="s">
        <v>6</v>
      </c>
      <c r="B755" s="28">
        <v>401530</v>
      </c>
      <c r="C755" s="28">
        <v>0</v>
      </c>
      <c r="D755" s="28">
        <v>3200</v>
      </c>
      <c r="E755" s="28">
        <v>64950</v>
      </c>
      <c r="F755" s="28">
        <v>93655</v>
      </c>
      <c r="G755" s="28">
        <v>154900</v>
      </c>
      <c r="H755" s="29">
        <v>181715</v>
      </c>
    </row>
    <row r="756" spans="1:8" x14ac:dyDescent="0.25">
      <c r="A756" s="13" t="s">
        <v>7</v>
      </c>
      <c r="B756" s="28">
        <v>147025</v>
      </c>
      <c r="C756" s="28">
        <v>16400</v>
      </c>
      <c r="D756" s="28">
        <v>3255</v>
      </c>
      <c r="E756" s="28">
        <v>1500</v>
      </c>
      <c r="F756" s="28">
        <v>28250</v>
      </c>
      <c r="G756" s="28">
        <v>116525</v>
      </c>
      <c r="H756" s="29">
        <v>237810</v>
      </c>
    </row>
    <row r="757" spans="1:8" x14ac:dyDescent="0.25">
      <c r="A757" s="13" t="s">
        <v>8</v>
      </c>
      <c r="B757" s="28">
        <v>9800</v>
      </c>
      <c r="C757" s="28">
        <v>0</v>
      </c>
      <c r="D757" s="28">
        <v>0</v>
      </c>
      <c r="E757" s="28">
        <v>10400</v>
      </c>
      <c r="F757" s="28">
        <v>195721</v>
      </c>
      <c r="G757" s="28">
        <v>309930</v>
      </c>
      <c r="H757" s="29">
        <v>213568</v>
      </c>
    </row>
    <row r="758" spans="1:8" x14ac:dyDescent="0.25">
      <c r="A758" s="13" t="s">
        <v>9</v>
      </c>
      <c r="B758" s="28">
        <v>8040</v>
      </c>
      <c r="C758" s="28">
        <v>12575</v>
      </c>
      <c r="D758" s="28">
        <v>0</v>
      </c>
      <c r="E758" s="28">
        <v>4900</v>
      </c>
      <c r="F758" s="28">
        <v>51500</v>
      </c>
      <c r="G758" s="28">
        <v>486000</v>
      </c>
      <c r="H758" s="29">
        <v>157380</v>
      </c>
    </row>
    <row r="759" spans="1:8" x14ac:dyDescent="0.25">
      <c r="A759" s="13" t="s">
        <v>10</v>
      </c>
      <c r="B759" s="28">
        <v>0</v>
      </c>
      <c r="C759" s="28">
        <v>0</v>
      </c>
      <c r="D759" s="28">
        <v>0</v>
      </c>
      <c r="E759" s="28">
        <v>1200</v>
      </c>
      <c r="F759" s="28">
        <v>0</v>
      </c>
      <c r="G759" s="28">
        <v>14000</v>
      </c>
      <c r="H759" s="29">
        <v>204670</v>
      </c>
    </row>
    <row r="760" spans="1:8" x14ac:dyDescent="0.25">
      <c r="A760" s="13" t="s">
        <v>11</v>
      </c>
      <c r="B760" s="28">
        <v>0</v>
      </c>
      <c r="C760" s="28">
        <v>0</v>
      </c>
      <c r="D760" s="28">
        <v>0</v>
      </c>
      <c r="E760" s="28">
        <v>39500</v>
      </c>
      <c r="F760" s="28">
        <v>31200</v>
      </c>
      <c r="G760" s="28">
        <v>122200</v>
      </c>
      <c r="H760" s="29">
        <v>816480</v>
      </c>
    </row>
    <row r="761" spans="1:8" x14ac:dyDescent="0.25">
      <c r="A761" s="13" t="s">
        <v>12</v>
      </c>
      <c r="B761" s="28">
        <v>0</v>
      </c>
      <c r="C761" s="28">
        <v>102400</v>
      </c>
      <c r="D761" s="28">
        <v>0</v>
      </c>
      <c r="E761" s="28">
        <v>36500</v>
      </c>
      <c r="F761" s="28">
        <v>150975</v>
      </c>
      <c r="G761" s="28">
        <v>459062</v>
      </c>
      <c r="H761" s="29">
        <v>267060</v>
      </c>
    </row>
    <row r="762" spans="1:8" x14ac:dyDescent="0.25">
      <c r="A762" s="13" t="s">
        <v>21</v>
      </c>
      <c r="B762" s="28">
        <v>0</v>
      </c>
      <c r="C762" s="28">
        <v>20800</v>
      </c>
      <c r="D762" s="28">
        <v>34600</v>
      </c>
      <c r="E762" s="28">
        <v>108950</v>
      </c>
      <c r="F762" s="28">
        <v>331150</v>
      </c>
      <c r="G762" s="28">
        <v>389950</v>
      </c>
      <c r="H762" s="29">
        <v>452350</v>
      </c>
    </row>
    <row r="763" spans="1:8" x14ac:dyDescent="0.25">
      <c r="A763" s="13" t="s">
        <v>13</v>
      </c>
      <c r="B763" s="28">
        <v>4250</v>
      </c>
      <c r="C763" s="28">
        <v>3500</v>
      </c>
      <c r="D763" s="28">
        <v>34010</v>
      </c>
      <c r="E763" s="28">
        <v>13860</v>
      </c>
      <c r="F763" s="28">
        <v>186475</v>
      </c>
      <c r="G763" s="28">
        <v>15750</v>
      </c>
      <c r="H763" s="29">
        <v>2029298</v>
      </c>
    </row>
    <row r="764" spans="1:8" x14ac:dyDescent="0.25">
      <c r="A764" s="13" t="s">
        <v>14</v>
      </c>
      <c r="B764" s="28">
        <v>1200</v>
      </c>
      <c r="C764" s="28">
        <v>0</v>
      </c>
      <c r="D764" s="28">
        <v>0</v>
      </c>
      <c r="E764" s="28">
        <v>0</v>
      </c>
      <c r="F764" s="28">
        <v>7230</v>
      </c>
      <c r="G764" s="28">
        <v>219510</v>
      </c>
      <c r="H764" s="29">
        <v>559308</v>
      </c>
    </row>
    <row r="765" spans="1:8" x14ac:dyDescent="0.25">
      <c r="A765" s="13" t="s">
        <v>15</v>
      </c>
      <c r="B765" s="28">
        <v>14000</v>
      </c>
      <c r="C765" s="28">
        <v>0</v>
      </c>
      <c r="D765" s="28">
        <v>17816</v>
      </c>
      <c r="E765" s="28">
        <v>0</v>
      </c>
      <c r="F765" s="28">
        <v>57000</v>
      </c>
      <c r="G765" s="28">
        <v>17850</v>
      </c>
      <c r="H765" s="29">
        <v>39200</v>
      </c>
    </row>
    <row r="766" spans="1:8" x14ac:dyDescent="0.25">
      <c r="A766" s="13" t="s">
        <v>16</v>
      </c>
      <c r="B766" s="28">
        <v>0</v>
      </c>
      <c r="C766" s="28">
        <v>0</v>
      </c>
      <c r="D766" s="28">
        <v>0</v>
      </c>
      <c r="E766" s="28">
        <v>0</v>
      </c>
      <c r="F766" s="28">
        <v>16006</v>
      </c>
      <c r="G766" s="28">
        <v>24000</v>
      </c>
      <c r="H766" s="29">
        <v>207920</v>
      </c>
    </row>
    <row r="767" spans="1:8" x14ac:dyDescent="0.25">
      <c r="A767" s="13" t="s">
        <v>17</v>
      </c>
      <c r="B767" s="28">
        <v>0</v>
      </c>
      <c r="C767" s="28">
        <v>0</v>
      </c>
      <c r="D767" s="28">
        <v>0</v>
      </c>
      <c r="E767" s="28">
        <v>10500</v>
      </c>
      <c r="F767" s="28">
        <v>33100</v>
      </c>
      <c r="G767" s="28">
        <v>25300</v>
      </c>
      <c r="H767" s="29">
        <v>291203</v>
      </c>
    </row>
    <row r="768" spans="1:8" x14ac:dyDescent="0.25">
      <c r="A768" s="13" t="s">
        <v>18</v>
      </c>
      <c r="B768" s="28">
        <v>0</v>
      </c>
      <c r="C768" s="28">
        <v>0</v>
      </c>
      <c r="D768" s="28">
        <v>0</v>
      </c>
      <c r="E768" s="28">
        <v>0</v>
      </c>
      <c r="F768" s="28">
        <v>5000</v>
      </c>
      <c r="G768" s="28">
        <v>20400</v>
      </c>
      <c r="H768" s="29">
        <v>32750</v>
      </c>
    </row>
    <row r="769" spans="1:9" x14ac:dyDescent="0.25">
      <c r="A769" s="13" t="s">
        <v>19</v>
      </c>
      <c r="B769" s="28">
        <v>15000</v>
      </c>
      <c r="C769" s="28">
        <v>0</v>
      </c>
      <c r="D769" s="28">
        <v>0</v>
      </c>
      <c r="E769" s="28">
        <v>0</v>
      </c>
      <c r="F769" s="28">
        <v>0</v>
      </c>
      <c r="G769" s="28">
        <v>10000</v>
      </c>
      <c r="H769" s="29">
        <v>17380</v>
      </c>
    </row>
    <row r="770" spans="1:9" ht="15.75" thickBot="1" x14ac:dyDescent="0.3">
      <c r="A770" s="15" t="s">
        <v>51</v>
      </c>
      <c r="B770" s="41">
        <f t="shared" ref="B770:H770" si="161">SUM(B749:B769)</f>
        <v>630845</v>
      </c>
      <c r="C770" s="41">
        <f t="shared" si="161"/>
        <v>155675</v>
      </c>
      <c r="D770" s="41">
        <f t="shared" si="161"/>
        <v>218781</v>
      </c>
      <c r="E770" s="41">
        <f t="shared" si="161"/>
        <v>396360</v>
      </c>
      <c r="F770" s="41">
        <f t="shared" si="161"/>
        <v>1473882</v>
      </c>
      <c r="G770" s="41">
        <f t="shared" si="161"/>
        <v>3815660</v>
      </c>
      <c r="H770" s="42">
        <f t="shared" si="161"/>
        <v>7180384</v>
      </c>
    </row>
    <row r="773" spans="1:9" ht="15.75" thickBot="1" x14ac:dyDescent="0.3">
      <c r="A773" s="310"/>
      <c r="B773" s="310"/>
      <c r="C773" s="310"/>
      <c r="D773" s="310"/>
      <c r="E773" s="310"/>
      <c r="F773" s="310"/>
      <c r="G773" s="310"/>
      <c r="H773" s="310"/>
      <c r="I773" s="310"/>
    </row>
    <row r="774" spans="1:9" x14ac:dyDescent="0.25">
      <c r="A774" s="302" t="s">
        <v>65</v>
      </c>
      <c r="B774" s="303"/>
      <c r="C774" s="303"/>
      <c r="D774" s="303"/>
      <c r="E774" s="303"/>
      <c r="F774" s="303"/>
      <c r="G774" s="304"/>
      <c r="H774" s="2"/>
      <c r="I774" s="2"/>
    </row>
    <row r="775" spans="1:9" x14ac:dyDescent="0.25">
      <c r="A775" s="25"/>
      <c r="B775" s="10" t="s">
        <v>36</v>
      </c>
      <c r="C775" s="10" t="s">
        <v>37</v>
      </c>
      <c r="D775" s="10" t="s">
        <v>38</v>
      </c>
      <c r="E775" s="10" t="s">
        <v>39</v>
      </c>
      <c r="F775" s="10" t="s">
        <v>40</v>
      </c>
      <c r="G775" s="14" t="s">
        <v>41</v>
      </c>
      <c r="H775" s="6"/>
      <c r="I775" s="6"/>
    </row>
    <row r="776" spans="1:9" x14ac:dyDescent="0.25">
      <c r="A776" s="13" t="s">
        <v>1</v>
      </c>
      <c r="B776" s="28">
        <v>0</v>
      </c>
      <c r="C776" s="28">
        <v>0</v>
      </c>
      <c r="D776" s="28">
        <v>0</v>
      </c>
      <c r="E776" s="28">
        <v>0</v>
      </c>
      <c r="F776" s="28">
        <v>140000</v>
      </c>
      <c r="G776" s="29">
        <v>1323000</v>
      </c>
      <c r="H776" s="88"/>
      <c r="I776" s="88"/>
    </row>
    <row r="777" spans="1:9" x14ac:dyDescent="0.25">
      <c r="A777" s="13" t="s">
        <v>2</v>
      </c>
      <c r="B777" s="28">
        <v>0</v>
      </c>
      <c r="C777" s="28">
        <v>0</v>
      </c>
      <c r="D777" s="28">
        <v>195900</v>
      </c>
      <c r="E777" s="28">
        <v>125600</v>
      </c>
      <c r="F777" s="28">
        <v>551068</v>
      </c>
      <c r="G777" s="29">
        <v>316400</v>
      </c>
      <c r="H777" s="88"/>
      <c r="I777" s="88"/>
    </row>
    <row r="778" spans="1:9" x14ac:dyDescent="0.25">
      <c r="A778" s="13" t="s">
        <v>20</v>
      </c>
      <c r="B778" s="28">
        <v>0</v>
      </c>
      <c r="C778" s="28">
        <v>0</v>
      </c>
      <c r="D778" s="28">
        <v>10000</v>
      </c>
      <c r="E778" s="28">
        <v>60000</v>
      </c>
      <c r="F778" s="28">
        <v>1456080</v>
      </c>
      <c r="G778" s="29">
        <v>995190</v>
      </c>
      <c r="H778" s="88"/>
      <c r="I778" s="88"/>
    </row>
    <row r="779" spans="1:9" x14ac:dyDescent="0.25">
      <c r="A779" s="13" t="s">
        <v>3</v>
      </c>
      <c r="B779" s="28">
        <v>14000</v>
      </c>
      <c r="C779" s="28">
        <v>0</v>
      </c>
      <c r="D779" s="28">
        <v>224000</v>
      </c>
      <c r="E779" s="28">
        <v>174200</v>
      </c>
      <c r="F779" s="28">
        <v>572535</v>
      </c>
      <c r="G779" s="29">
        <v>1600000</v>
      </c>
      <c r="H779" s="88"/>
      <c r="I779" s="88"/>
    </row>
    <row r="780" spans="1:9" x14ac:dyDescent="0.25">
      <c r="A780" s="13" t="s">
        <v>4</v>
      </c>
      <c r="B780" s="28">
        <v>0</v>
      </c>
      <c r="C780" s="28">
        <v>0</v>
      </c>
      <c r="D780" s="28">
        <v>0</v>
      </c>
      <c r="E780" s="28">
        <v>30000</v>
      </c>
      <c r="F780" s="28">
        <v>50500</v>
      </c>
      <c r="G780" s="29">
        <v>686718</v>
      </c>
      <c r="H780" s="88"/>
      <c r="I780" s="88"/>
    </row>
    <row r="781" spans="1:9" x14ac:dyDescent="0.25">
      <c r="A781" s="13" t="s">
        <v>5</v>
      </c>
      <c r="B781" s="28">
        <v>0</v>
      </c>
      <c r="C781" s="28">
        <v>0</v>
      </c>
      <c r="D781" s="28">
        <v>21000</v>
      </c>
      <c r="E781" s="28">
        <v>0</v>
      </c>
      <c r="F781" s="28">
        <v>122000</v>
      </c>
      <c r="G781" s="29">
        <v>891300</v>
      </c>
      <c r="H781" s="88"/>
      <c r="I781" s="88"/>
    </row>
    <row r="782" spans="1:9" x14ac:dyDescent="0.25">
      <c r="A782" s="13" t="s">
        <v>6</v>
      </c>
      <c r="B782" s="28">
        <v>0</v>
      </c>
      <c r="C782" s="28">
        <v>0</v>
      </c>
      <c r="D782" s="28">
        <v>7000</v>
      </c>
      <c r="E782" s="28">
        <v>37250</v>
      </c>
      <c r="F782" s="28">
        <v>307000</v>
      </c>
      <c r="G782" s="29">
        <v>2697950</v>
      </c>
      <c r="H782" s="88"/>
      <c r="I782" s="88"/>
    </row>
    <row r="783" spans="1:9" x14ac:dyDescent="0.25">
      <c r="A783" s="13" t="s">
        <v>7</v>
      </c>
      <c r="B783" s="28">
        <v>0</v>
      </c>
      <c r="C783" s="28">
        <v>543000</v>
      </c>
      <c r="D783" s="28">
        <v>230000</v>
      </c>
      <c r="E783" s="28">
        <v>282252</v>
      </c>
      <c r="F783" s="28">
        <v>1232500</v>
      </c>
      <c r="G783" s="29">
        <v>3706500</v>
      </c>
      <c r="H783" s="88"/>
      <c r="I783" s="88"/>
    </row>
    <row r="784" spans="1:9" x14ac:dyDescent="0.25">
      <c r="A784" s="13" t="s">
        <v>8</v>
      </c>
      <c r="B784" s="28">
        <v>0</v>
      </c>
      <c r="C784" s="28">
        <v>0</v>
      </c>
      <c r="D784" s="28">
        <v>192500</v>
      </c>
      <c r="E784" s="28">
        <v>196000</v>
      </c>
      <c r="F784" s="28">
        <v>365500</v>
      </c>
      <c r="G784" s="29">
        <v>44000</v>
      </c>
      <c r="H784" s="88"/>
      <c r="I784" s="88"/>
    </row>
    <row r="785" spans="1:15" x14ac:dyDescent="0.25">
      <c r="A785" s="13" t="s">
        <v>9</v>
      </c>
      <c r="B785" s="28">
        <v>0</v>
      </c>
      <c r="C785" s="28">
        <v>0</v>
      </c>
      <c r="D785" s="28">
        <v>4100</v>
      </c>
      <c r="E785" s="28">
        <v>120000</v>
      </c>
      <c r="F785" s="28">
        <v>42560</v>
      </c>
      <c r="G785" s="29">
        <v>1355660</v>
      </c>
      <c r="H785" s="88"/>
      <c r="I785" s="88"/>
    </row>
    <row r="786" spans="1:15" x14ac:dyDescent="0.25">
      <c r="A786" s="13" t="s">
        <v>10</v>
      </c>
      <c r="B786" s="28">
        <v>0</v>
      </c>
      <c r="C786" s="28">
        <v>0</v>
      </c>
      <c r="D786" s="28">
        <v>0</v>
      </c>
      <c r="E786" s="28">
        <v>0</v>
      </c>
      <c r="F786" s="28">
        <v>70000</v>
      </c>
      <c r="G786" s="29">
        <v>703900</v>
      </c>
      <c r="H786" s="88"/>
      <c r="I786" s="88"/>
    </row>
    <row r="787" spans="1:15" x14ac:dyDescent="0.25">
      <c r="A787" s="13" t="s">
        <v>11</v>
      </c>
      <c r="B787" s="28">
        <v>0</v>
      </c>
      <c r="C787" s="28">
        <v>0</v>
      </c>
      <c r="D787" s="28">
        <v>0</v>
      </c>
      <c r="E787" s="28">
        <v>0</v>
      </c>
      <c r="F787" s="28">
        <v>262500</v>
      </c>
      <c r="G787" s="29">
        <v>3173400</v>
      </c>
      <c r="H787" s="88"/>
      <c r="I787" s="88"/>
    </row>
    <row r="788" spans="1:15" x14ac:dyDescent="0.25">
      <c r="A788" s="13" t="s">
        <v>12</v>
      </c>
      <c r="B788" s="28">
        <v>0</v>
      </c>
      <c r="C788" s="28">
        <v>0</v>
      </c>
      <c r="D788" s="28">
        <v>27000</v>
      </c>
      <c r="E788" s="28">
        <v>0</v>
      </c>
      <c r="F788" s="28">
        <v>985450</v>
      </c>
      <c r="G788" s="29">
        <v>1230255</v>
      </c>
      <c r="H788" s="88"/>
      <c r="I788" s="88"/>
    </row>
    <row r="789" spans="1:15" x14ac:dyDescent="0.25">
      <c r="A789" s="13" t="s">
        <v>21</v>
      </c>
      <c r="B789" s="28">
        <v>0</v>
      </c>
      <c r="C789" s="28">
        <v>51100</v>
      </c>
      <c r="D789" s="28">
        <v>66000</v>
      </c>
      <c r="E789" s="28">
        <v>106000</v>
      </c>
      <c r="F789" s="28">
        <v>671000</v>
      </c>
      <c r="G789" s="29">
        <v>218000</v>
      </c>
      <c r="H789" s="88"/>
      <c r="I789" s="88"/>
    </row>
    <row r="790" spans="1:15" x14ac:dyDescent="0.25">
      <c r="A790" s="13" t="s">
        <v>13</v>
      </c>
      <c r="B790" s="28">
        <v>0</v>
      </c>
      <c r="C790" s="28">
        <v>0</v>
      </c>
      <c r="D790" s="28">
        <v>0</v>
      </c>
      <c r="E790" s="28">
        <v>109000</v>
      </c>
      <c r="F790" s="28">
        <v>377595</v>
      </c>
      <c r="G790" s="29">
        <v>3310750</v>
      </c>
      <c r="H790" s="88"/>
      <c r="I790" s="88"/>
    </row>
    <row r="791" spans="1:15" x14ac:dyDescent="0.25">
      <c r="A791" s="13" t="s">
        <v>14</v>
      </c>
      <c r="B791" s="28">
        <v>0</v>
      </c>
      <c r="C791" s="28">
        <v>0</v>
      </c>
      <c r="D791" s="28">
        <v>0</v>
      </c>
      <c r="E791" s="28">
        <v>0</v>
      </c>
      <c r="F791" s="28">
        <v>0</v>
      </c>
      <c r="G791" s="29">
        <v>387925</v>
      </c>
      <c r="H791" s="88"/>
      <c r="I791" s="88"/>
    </row>
    <row r="792" spans="1:15" x14ac:dyDescent="0.25">
      <c r="A792" s="13" t="s">
        <v>15</v>
      </c>
      <c r="B792" s="28">
        <v>0</v>
      </c>
      <c r="C792" s="28">
        <v>0</v>
      </c>
      <c r="D792" s="28">
        <v>0</v>
      </c>
      <c r="E792" s="28">
        <v>0</v>
      </c>
      <c r="F792" s="28">
        <v>258000</v>
      </c>
      <c r="G792" s="29">
        <v>191900</v>
      </c>
      <c r="H792" s="88"/>
      <c r="I792" s="88"/>
    </row>
    <row r="793" spans="1:15" x14ac:dyDescent="0.25">
      <c r="A793" s="13" t="s">
        <v>16</v>
      </c>
      <c r="B793" s="28">
        <v>0</v>
      </c>
      <c r="C793" s="28">
        <v>0</v>
      </c>
      <c r="D793" s="28">
        <v>0</v>
      </c>
      <c r="E793" s="28">
        <v>45000</v>
      </c>
      <c r="F793" s="28">
        <v>22500</v>
      </c>
      <c r="G793" s="29">
        <v>2938600</v>
      </c>
      <c r="H793" s="88"/>
      <c r="I793" s="88"/>
    </row>
    <row r="794" spans="1:15" x14ac:dyDescent="0.25">
      <c r="A794" s="13" t="s">
        <v>17</v>
      </c>
      <c r="B794" s="28">
        <v>0</v>
      </c>
      <c r="C794" s="28">
        <v>0</v>
      </c>
      <c r="D794" s="28">
        <v>0</v>
      </c>
      <c r="E794" s="28">
        <v>0</v>
      </c>
      <c r="F794" s="28">
        <v>182500</v>
      </c>
      <c r="G794" s="29">
        <v>678800</v>
      </c>
      <c r="H794" s="88"/>
      <c r="I794" s="88"/>
    </row>
    <row r="795" spans="1:15" x14ac:dyDescent="0.25">
      <c r="A795" s="13" t="s">
        <v>18</v>
      </c>
      <c r="B795" s="28">
        <v>0</v>
      </c>
      <c r="C795" s="28">
        <v>0</v>
      </c>
      <c r="D795" s="28">
        <v>0</v>
      </c>
      <c r="E795" s="28">
        <v>0</v>
      </c>
      <c r="F795" s="28">
        <v>0</v>
      </c>
      <c r="G795" s="29">
        <v>87580</v>
      </c>
      <c r="H795" s="88"/>
      <c r="I795" s="88"/>
    </row>
    <row r="796" spans="1:15" x14ac:dyDescent="0.25">
      <c r="A796" s="13" t="s">
        <v>19</v>
      </c>
      <c r="B796" s="28">
        <v>0</v>
      </c>
      <c r="C796" s="28">
        <v>0</v>
      </c>
      <c r="D796" s="28">
        <v>0</v>
      </c>
      <c r="E796" s="28">
        <v>0</v>
      </c>
      <c r="F796" s="28">
        <v>0</v>
      </c>
      <c r="G796" s="29">
        <v>149000</v>
      </c>
      <c r="H796" s="88"/>
      <c r="I796" s="88"/>
    </row>
    <row r="797" spans="1:15" ht="15.75" thickBot="1" x14ac:dyDescent="0.3">
      <c r="A797" s="15" t="s">
        <v>51</v>
      </c>
      <c r="B797" s="41">
        <f t="shared" ref="B797:G797" si="162">SUM(B776:B796)</f>
        <v>14000</v>
      </c>
      <c r="C797" s="41">
        <f t="shared" si="162"/>
        <v>594100</v>
      </c>
      <c r="D797" s="41">
        <f t="shared" si="162"/>
        <v>977500</v>
      </c>
      <c r="E797" s="41">
        <f t="shared" si="162"/>
        <v>1285302</v>
      </c>
      <c r="F797" s="41">
        <f t="shared" si="162"/>
        <v>7669288</v>
      </c>
      <c r="G797" s="42">
        <f t="shared" si="162"/>
        <v>26686828</v>
      </c>
      <c r="H797" s="89"/>
      <c r="I797" s="89"/>
    </row>
    <row r="799" spans="1:15" ht="15.75" thickBot="1" x14ac:dyDescent="0.3"/>
    <row r="800" spans="1:15" x14ac:dyDescent="0.25">
      <c r="A800" s="299" t="s">
        <v>49</v>
      </c>
      <c r="B800" s="300"/>
      <c r="C800" s="300"/>
      <c r="D800" s="300"/>
      <c r="E800" s="300"/>
      <c r="F800" s="300"/>
      <c r="G800" s="300"/>
      <c r="H800" s="300"/>
      <c r="I800" s="300"/>
      <c r="J800" s="300"/>
      <c r="K800" s="300"/>
      <c r="L800" s="300"/>
      <c r="M800" s="300"/>
      <c r="N800" s="300"/>
      <c r="O800" s="301"/>
    </row>
    <row r="801" spans="1:15" x14ac:dyDescent="0.25">
      <c r="A801" s="83"/>
      <c r="B801" s="16">
        <v>0</v>
      </c>
      <c r="C801" s="17">
        <v>1</v>
      </c>
      <c r="D801" s="17">
        <v>2</v>
      </c>
      <c r="E801" s="17">
        <v>3</v>
      </c>
      <c r="F801" s="17">
        <v>4</v>
      </c>
      <c r="G801" s="17">
        <v>5</v>
      </c>
      <c r="H801" s="17">
        <v>6</v>
      </c>
      <c r="I801" s="17">
        <v>7</v>
      </c>
      <c r="J801" s="17">
        <v>8</v>
      </c>
      <c r="K801" s="18">
        <v>9</v>
      </c>
      <c r="L801" s="19">
        <v>10</v>
      </c>
      <c r="M801" s="19" t="s">
        <v>53</v>
      </c>
      <c r="N801" s="19" t="s">
        <v>52</v>
      </c>
      <c r="O801" s="23" t="s">
        <v>0</v>
      </c>
    </row>
    <row r="802" spans="1:15" x14ac:dyDescent="0.25">
      <c r="A802" s="13" t="s">
        <v>1</v>
      </c>
      <c r="B802" s="49">
        <v>22000</v>
      </c>
      <c r="C802" s="49">
        <v>180800</v>
      </c>
      <c r="D802" s="49">
        <v>291600</v>
      </c>
      <c r="E802" s="49">
        <v>344200</v>
      </c>
      <c r="F802" s="49">
        <v>205000</v>
      </c>
      <c r="G802" s="49">
        <v>737060</v>
      </c>
      <c r="H802" s="49">
        <v>180900</v>
      </c>
      <c r="I802" s="49">
        <v>57000</v>
      </c>
      <c r="J802" s="49">
        <v>120000</v>
      </c>
      <c r="K802" s="49">
        <v>0</v>
      </c>
      <c r="L802" s="49">
        <v>6260</v>
      </c>
      <c r="M802" s="49">
        <v>0</v>
      </c>
      <c r="N802" s="49">
        <v>24040</v>
      </c>
      <c r="O802" s="67">
        <v>2168860</v>
      </c>
    </row>
    <row r="803" spans="1:15" x14ac:dyDescent="0.25">
      <c r="A803" s="13" t="s">
        <v>2</v>
      </c>
      <c r="B803" s="49">
        <v>0</v>
      </c>
      <c r="C803" s="49">
        <v>21050</v>
      </c>
      <c r="D803" s="49">
        <v>163600</v>
      </c>
      <c r="E803" s="49">
        <v>112000</v>
      </c>
      <c r="F803" s="49">
        <v>187370</v>
      </c>
      <c r="G803" s="49">
        <v>198500</v>
      </c>
      <c r="H803" s="49">
        <v>58800</v>
      </c>
      <c r="I803" s="49">
        <v>14578</v>
      </c>
      <c r="J803" s="49">
        <v>44050</v>
      </c>
      <c r="K803" s="49">
        <v>12100</v>
      </c>
      <c r="L803" s="49">
        <v>374450</v>
      </c>
      <c r="M803" s="49">
        <v>363930</v>
      </c>
      <c r="N803" s="49">
        <v>181710</v>
      </c>
      <c r="O803" s="67">
        <v>1732138</v>
      </c>
    </row>
    <row r="804" spans="1:15" x14ac:dyDescent="0.25">
      <c r="A804" s="13" t="s">
        <v>20</v>
      </c>
      <c r="B804" s="49">
        <v>0</v>
      </c>
      <c r="C804" s="49">
        <v>250300</v>
      </c>
      <c r="D804" s="49">
        <v>972958</v>
      </c>
      <c r="E804" s="49">
        <v>380450</v>
      </c>
      <c r="F804" s="49">
        <v>145480</v>
      </c>
      <c r="G804" s="49">
        <v>595800</v>
      </c>
      <c r="H804" s="49">
        <v>364800</v>
      </c>
      <c r="I804" s="49">
        <v>55000</v>
      </c>
      <c r="J804" s="49">
        <v>60090</v>
      </c>
      <c r="K804" s="49">
        <v>201600</v>
      </c>
      <c r="L804" s="49">
        <v>163800</v>
      </c>
      <c r="M804" s="49">
        <v>46000</v>
      </c>
      <c r="N804" s="49">
        <v>5200</v>
      </c>
      <c r="O804" s="67">
        <v>3241478</v>
      </c>
    </row>
    <row r="805" spans="1:15" x14ac:dyDescent="0.25">
      <c r="A805" s="13" t="s">
        <v>3</v>
      </c>
      <c r="B805" s="49">
        <v>0</v>
      </c>
      <c r="C805" s="49">
        <v>483520</v>
      </c>
      <c r="D805" s="49">
        <v>446300</v>
      </c>
      <c r="E805" s="49">
        <v>105500</v>
      </c>
      <c r="F805" s="49">
        <v>195500</v>
      </c>
      <c r="G805" s="49">
        <v>987450</v>
      </c>
      <c r="H805" s="49">
        <v>60300</v>
      </c>
      <c r="I805" s="49">
        <v>144000</v>
      </c>
      <c r="J805" s="49">
        <v>108000</v>
      </c>
      <c r="K805" s="49">
        <v>60070</v>
      </c>
      <c r="L805" s="49">
        <v>414090</v>
      </c>
      <c r="M805" s="49">
        <v>392300</v>
      </c>
      <c r="N805" s="49">
        <v>261500</v>
      </c>
      <c r="O805" s="67">
        <v>3658530</v>
      </c>
    </row>
    <row r="806" spans="1:15" x14ac:dyDescent="0.25">
      <c r="A806" s="13" t="s">
        <v>4</v>
      </c>
      <c r="B806" s="49">
        <v>0</v>
      </c>
      <c r="C806" s="49">
        <v>43150</v>
      </c>
      <c r="D806" s="49">
        <v>373298</v>
      </c>
      <c r="E806" s="49">
        <v>268470</v>
      </c>
      <c r="F806" s="49">
        <v>199600</v>
      </c>
      <c r="G806" s="49">
        <v>77200</v>
      </c>
      <c r="H806" s="49">
        <v>2500</v>
      </c>
      <c r="I806" s="49">
        <v>0</v>
      </c>
      <c r="J806" s="49">
        <v>90000</v>
      </c>
      <c r="K806" s="49">
        <v>6600</v>
      </c>
      <c r="L806" s="49">
        <v>1000</v>
      </c>
      <c r="M806" s="49">
        <v>0</v>
      </c>
      <c r="N806" s="49">
        <v>75800</v>
      </c>
      <c r="O806" s="67">
        <v>1137618</v>
      </c>
    </row>
    <row r="807" spans="1:15" x14ac:dyDescent="0.25">
      <c r="A807" s="13" t="s">
        <v>5</v>
      </c>
      <c r="B807" s="49">
        <v>0</v>
      </c>
      <c r="C807" s="49">
        <v>55700</v>
      </c>
      <c r="D807" s="49">
        <v>796404</v>
      </c>
      <c r="E807" s="49">
        <v>166402</v>
      </c>
      <c r="F807" s="49">
        <v>171700</v>
      </c>
      <c r="G807" s="49">
        <v>224500</v>
      </c>
      <c r="H807" s="49">
        <v>76600</v>
      </c>
      <c r="I807" s="49">
        <v>3000</v>
      </c>
      <c r="J807" s="49">
        <v>10500</v>
      </c>
      <c r="K807" s="49">
        <v>0</v>
      </c>
      <c r="L807" s="49">
        <v>23250</v>
      </c>
      <c r="M807" s="49">
        <v>0</v>
      </c>
      <c r="N807" s="49">
        <v>0</v>
      </c>
      <c r="O807" s="67">
        <v>1528056</v>
      </c>
    </row>
    <row r="808" spans="1:15" x14ac:dyDescent="0.25">
      <c r="A808" s="13" t="s">
        <v>6</v>
      </c>
      <c r="B808" s="49">
        <v>34800</v>
      </c>
      <c r="C808" s="49">
        <v>36150</v>
      </c>
      <c r="D808" s="49">
        <v>387015</v>
      </c>
      <c r="E808" s="49">
        <v>444645</v>
      </c>
      <c r="F808" s="49">
        <v>2238975</v>
      </c>
      <c r="G808" s="49">
        <v>397620</v>
      </c>
      <c r="H808" s="49">
        <v>338715</v>
      </c>
      <c r="I808" s="49">
        <v>33690</v>
      </c>
      <c r="J808" s="49">
        <v>68000</v>
      </c>
      <c r="K808" s="49">
        <v>33500</v>
      </c>
      <c r="L808" s="49">
        <v>27000</v>
      </c>
      <c r="M808" s="49">
        <v>234250</v>
      </c>
      <c r="N808" s="49">
        <v>0</v>
      </c>
      <c r="O808" s="67">
        <v>4274360</v>
      </c>
    </row>
    <row r="809" spans="1:15" x14ac:dyDescent="0.25">
      <c r="A809" s="13" t="s">
        <v>7</v>
      </c>
      <c r="B809" s="49">
        <v>0</v>
      </c>
      <c r="C809" s="49">
        <v>125750</v>
      </c>
      <c r="D809" s="49">
        <v>573160</v>
      </c>
      <c r="E809" s="49">
        <v>629000</v>
      </c>
      <c r="F809" s="49">
        <v>1681300</v>
      </c>
      <c r="G809" s="49">
        <v>1137175</v>
      </c>
      <c r="H809" s="49">
        <v>312700</v>
      </c>
      <c r="I809" s="49">
        <v>8355</v>
      </c>
      <c r="J809" s="49">
        <v>513750</v>
      </c>
      <c r="K809" s="49">
        <v>133500</v>
      </c>
      <c r="L809" s="49">
        <v>297800</v>
      </c>
      <c r="M809" s="49">
        <v>1163952</v>
      </c>
      <c r="N809" s="49">
        <v>50500</v>
      </c>
      <c r="O809" s="67">
        <v>6626942</v>
      </c>
    </row>
    <row r="810" spans="1:15" x14ac:dyDescent="0.25">
      <c r="A810" s="13" t="s">
        <v>8</v>
      </c>
      <c r="B810" s="49">
        <v>3500</v>
      </c>
      <c r="C810" s="49">
        <v>92240</v>
      </c>
      <c r="D810" s="49">
        <v>36950</v>
      </c>
      <c r="E810" s="49">
        <v>85738</v>
      </c>
      <c r="F810" s="49">
        <v>108820</v>
      </c>
      <c r="G810" s="49">
        <v>98380</v>
      </c>
      <c r="H810" s="49">
        <v>129111</v>
      </c>
      <c r="I810" s="49">
        <v>205350</v>
      </c>
      <c r="J810" s="49">
        <v>77700</v>
      </c>
      <c r="K810" s="49">
        <v>44500</v>
      </c>
      <c r="L810" s="49">
        <v>152930</v>
      </c>
      <c r="M810" s="49">
        <v>465500</v>
      </c>
      <c r="N810" s="49">
        <v>36700</v>
      </c>
      <c r="O810" s="67">
        <v>1537419</v>
      </c>
    </row>
    <row r="811" spans="1:15" x14ac:dyDescent="0.25">
      <c r="A811" s="13" t="s">
        <v>9</v>
      </c>
      <c r="B811" s="49">
        <v>9700</v>
      </c>
      <c r="C811" s="49">
        <v>12580</v>
      </c>
      <c r="D811" s="49">
        <v>171760</v>
      </c>
      <c r="E811" s="49">
        <v>287525</v>
      </c>
      <c r="F811" s="49">
        <v>348550</v>
      </c>
      <c r="G811" s="49">
        <v>1141360</v>
      </c>
      <c r="H811" s="49">
        <v>35600</v>
      </c>
      <c r="I811" s="49">
        <v>20400</v>
      </c>
      <c r="J811" s="49">
        <v>33600</v>
      </c>
      <c r="K811" s="49">
        <v>2000</v>
      </c>
      <c r="L811" s="49">
        <v>7790</v>
      </c>
      <c r="M811" s="49">
        <v>218500</v>
      </c>
      <c r="N811" s="49">
        <v>0</v>
      </c>
      <c r="O811" s="67">
        <v>2289365</v>
      </c>
    </row>
    <row r="812" spans="1:15" x14ac:dyDescent="0.25">
      <c r="A812" s="13" t="s">
        <v>10</v>
      </c>
      <c r="B812" s="49">
        <v>0</v>
      </c>
      <c r="C812" s="49">
        <v>234100</v>
      </c>
      <c r="D812" s="49">
        <v>316150</v>
      </c>
      <c r="E812" s="49">
        <v>192800</v>
      </c>
      <c r="F812" s="49">
        <v>61250</v>
      </c>
      <c r="G812" s="49">
        <v>255070</v>
      </c>
      <c r="H812" s="49">
        <v>0</v>
      </c>
      <c r="I812" s="49">
        <v>78400</v>
      </c>
      <c r="J812" s="49">
        <v>70000</v>
      </c>
      <c r="K812" s="49">
        <v>10000</v>
      </c>
      <c r="L812" s="49">
        <v>0</v>
      </c>
      <c r="M812" s="49">
        <v>0</v>
      </c>
      <c r="N812" s="49">
        <v>0</v>
      </c>
      <c r="O812" s="67">
        <v>1217770</v>
      </c>
    </row>
    <row r="813" spans="1:15" x14ac:dyDescent="0.25">
      <c r="A813" s="13" t="s">
        <v>11</v>
      </c>
      <c r="B813" s="49">
        <v>74000</v>
      </c>
      <c r="C813" s="49">
        <v>186120</v>
      </c>
      <c r="D813" s="49">
        <v>702525</v>
      </c>
      <c r="E813" s="49">
        <v>584635</v>
      </c>
      <c r="F813" s="49">
        <v>730650</v>
      </c>
      <c r="G813" s="49">
        <v>1686250</v>
      </c>
      <c r="H813" s="49">
        <v>21000</v>
      </c>
      <c r="I813" s="49">
        <v>311750</v>
      </c>
      <c r="J813" s="49">
        <v>1500</v>
      </c>
      <c r="K813" s="49">
        <v>4500</v>
      </c>
      <c r="L813" s="49">
        <v>68500</v>
      </c>
      <c r="M813" s="49">
        <v>7700</v>
      </c>
      <c r="N813" s="49">
        <v>91450</v>
      </c>
      <c r="O813" s="67">
        <v>4470580</v>
      </c>
    </row>
    <row r="814" spans="1:15" x14ac:dyDescent="0.25">
      <c r="A814" s="13" t="s">
        <v>12</v>
      </c>
      <c r="B814" s="49">
        <v>0</v>
      </c>
      <c r="C814" s="49">
        <v>189200</v>
      </c>
      <c r="D814" s="49">
        <v>323300</v>
      </c>
      <c r="E814" s="49">
        <v>22250</v>
      </c>
      <c r="F814" s="49">
        <v>62200</v>
      </c>
      <c r="G814" s="49">
        <v>207100</v>
      </c>
      <c r="H814" s="49">
        <v>93700</v>
      </c>
      <c r="I814" s="49">
        <v>10400</v>
      </c>
      <c r="J814" s="49">
        <v>74400</v>
      </c>
      <c r="K814" s="49">
        <v>91900</v>
      </c>
      <c r="L814" s="49">
        <v>687750</v>
      </c>
      <c r="M814" s="49">
        <v>675950</v>
      </c>
      <c r="N814" s="49">
        <v>12750</v>
      </c>
      <c r="O814" s="67">
        <v>2450900</v>
      </c>
    </row>
    <row r="815" spans="1:15" x14ac:dyDescent="0.25">
      <c r="A815" s="13" t="s">
        <v>21</v>
      </c>
      <c r="B815" s="28">
        <v>0</v>
      </c>
      <c r="C815" s="28">
        <v>189695</v>
      </c>
      <c r="D815" s="28">
        <v>323300</v>
      </c>
      <c r="E815" s="28">
        <v>22250</v>
      </c>
      <c r="F815" s="28">
        <v>62200</v>
      </c>
      <c r="G815" s="28">
        <v>207892</v>
      </c>
      <c r="H815" s="28">
        <v>93799</v>
      </c>
      <c r="I815" s="28">
        <v>10400</v>
      </c>
      <c r="J815" s="28">
        <v>74400</v>
      </c>
      <c r="K815" s="28">
        <v>91900</v>
      </c>
      <c r="L815" s="28">
        <v>687750</v>
      </c>
      <c r="M815" s="28">
        <v>675950</v>
      </c>
      <c r="N815" s="28">
        <v>12750</v>
      </c>
      <c r="O815" s="29">
        <v>2452286</v>
      </c>
    </row>
    <row r="816" spans="1:15" x14ac:dyDescent="0.25">
      <c r="A816" s="13" t="s">
        <v>13</v>
      </c>
      <c r="B816" s="49">
        <v>0</v>
      </c>
      <c r="C816" s="49">
        <v>95876</v>
      </c>
      <c r="D816" s="49">
        <v>3374100</v>
      </c>
      <c r="E816" s="49">
        <v>485418</v>
      </c>
      <c r="F816" s="49">
        <v>466320</v>
      </c>
      <c r="G816" s="49">
        <v>1043710</v>
      </c>
      <c r="H816" s="49">
        <v>800</v>
      </c>
      <c r="I816" s="49">
        <v>24500</v>
      </c>
      <c r="J816" s="49">
        <v>68010</v>
      </c>
      <c r="K816" s="49">
        <v>97500</v>
      </c>
      <c r="L816" s="49">
        <v>411000</v>
      </c>
      <c r="M816" s="49">
        <v>107850</v>
      </c>
      <c r="N816" s="49">
        <v>74655</v>
      </c>
      <c r="O816" s="67">
        <v>6249739</v>
      </c>
    </row>
    <row r="817" spans="1:15" x14ac:dyDescent="0.25">
      <c r="A817" s="13" t="s">
        <v>14</v>
      </c>
      <c r="B817" s="49">
        <v>0</v>
      </c>
      <c r="C817" s="49">
        <v>100300</v>
      </c>
      <c r="D817" s="49">
        <v>523830</v>
      </c>
      <c r="E817" s="49">
        <v>131397</v>
      </c>
      <c r="F817" s="49">
        <v>101275</v>
      </c>
      <c r="G817" s="49">
        <v>263426</v>
      </c>
      <c r="H817" s="49">
        <v>59030</v>
      </c>
      <c r="I817" s="49">
        <v>6300</v>
      </c>
      <c r="J817" s="49">
        <v>0</v>
      </c>
      <c r="K817" s="49">
        <v>0</v>
      </c>
      <c r="L817" s="49">
        <v>0</v>
      </c>
      <c r="M817" s="49">
        <v>15</v>
      </c>
      <c r="N817" s="49">
        <v>26000</v>
      </c>
      <c r="O817" s="67">
        <v>1211573</v>
      </c>
    </row>
    <row r="818" spans="1:15" x14ac:dyDescent="0.25">
      <c r="A818" s="13" t="s">
        <v>15</v>
      </c>
      <c r="B818" s="49">
        <v>0</v>
      </c>
      <c r="C818" s="49">
        <v>4800</v>
      </c>
      <c r="D818" s="49">
        <v>1950</v>
      </c>
      <c r="E818" s="49">
        <v>59100</v>
      </c>
      <c r="F818" s="49">
        <v>73700</v>
      </c>
      <c r="G818" s="49">
        <v>21650</v>
      </c>
      <c r="H818" s="49">
        <v>133400</v>
      </c>
      <c r="I818" s="49">
        <v>18350</v>
      </c>
      <c r="J818" s="49">
        <v>264000</v>
      </c>
      <c r="K818" s="49">
        <v>0</v>
      </c>
      <c r="L818" s="49">
        <v>12816</v>
      </c>
      <c r="M818" s="49">
        <v>8000</v>
      </c>
      <c r="N818" s="49">
        <v>0</v>
      </c>
      <c r="O818" s="67">
        <v>597766</v>
      </c>
    </row>
    <row r="819" spans="1:15" x14ac:dyDescent="0.25">
      <c r="A819" s="13" t="s">
        <v>16</v>
      </c>
      <c r="B819" s="49">
        <v>0</v>
      </c>
      <c r="C819" s="49">
        <v>0</v>
      </c>
      <c r="D819" s="49">
        <v>381960</v>
      </c>
      <c r="E819" s="49">
        <v>2711300</v>
      </c>
      <c r="F819" s="49">
        <v>35500</v>
      </c>
      <c r="G819" s="49">
        <v>114460</v>
      </c>
      <c r="H819" s="49">
        <v>0</v>
      </c>
      <c r="I819" s="49">
        <v>4800</v>
      </c>
      <c r="J819" s="49">
        <v>0</v>
      </c>
      <c r="K819" s="49">
        <v>0</v>
      </c>
      <c r="L819" s="49">
        <v>6006</v>
      </c>
      <c r="M819" s="49">
        <v>0</v>
      </c>
      <c r="N819" s="49">
        <v>0</v>
      </c>
      <c r="O819" s="67">
        <v>3254026</v>
      </c>
    </row>
    <row r="820" spans="1:15" x14ac:dyDescent="0.25">
      <c r="A820" s="13" t="s">
        <v>17</v>
      </c>
      <c r="B820" s="49">
        <v>20400</v>
      </c>
      <c r="C820" s="49">
        <v>25418</v>
      </c>
      <c r="D820" s="49">
        <v>197860</v>
      </c>
      <c r="E820" s="49">
        <v>406646</v>
      </c>
      <c r="F820" s="49">
        <v>259600</v>
      </c>
      <c r="G820" s="49">
        <v>272000</v>
      </c>
      <c r="H820" s="49">
        <v>175</v>
      </c>
      <c r="I820" s="49">
        <v>21500</v>
      </c>
      <c r="J820" s="49">
        <v>15000</v>
      </c>
      <c r="K820" s="49">
        <v>0</v>
      </c>
      <c r="L820" s="49">
        <v>6600</v>
      </c>
      <c r="M820" s="49">
        <v>3600</v>
      </c>
      <c r="N820" s="49">
        <v>2400</v>
      </c>
      <c r="O820" s="67">
        <v>1231199</v>
      </c>
    </row>
    <row r="821" spans="1:15" x14ac:dyDescent="0.25">
      <c r="A821" s="13" t="s">
        <v>18</v>
      </c>
      <c r="B821" s="49">
        <v>0</v>
      </c>
      <c r="C821" s="49">
        <v>0</v>
      </c>
      <c r="D821" s="49">
        <v>97000</v>
      </c>
      <c r="E821" s="49">
        <v>4350</v>
      </c>
      <c r="F821" s="49">
        <v>29480</v>
      </c>
      <c r="G821" s="49">
        <v>1500</v>
      </c>
      <c r="H821" s="49">
        <v>4500</v>
      </c>
      <c r="I821" s="49">
        <v>9900</v>
      </c>
      <c r="J821" s="49">
        <v>0</v>
      </c>
      <c r="K821" s="49">
        <v>0</v>
      </c>
      <c r="L821" s="49">
        <v>0</v>
      </c>
      <c r="M821" s="49">
        <v>5000</v>
      </c>
      <c r="N821" s="49">
        <v>5000</v>
      </c>
      <c r="O821" s="67">
        <v>156730</v>
      </c>
    </row>
    <row r="822" spans="1:15" x14ac:dyDescent="0.25">
      <c r="A822" s="13" t="s">
        <v>19</v>
      </c>
      <c r="B822" s="49">
        <v>0</v>
      </c>
      <c r="C822" s="49">
        <v>40000</v>
      </c>
      <c r="D822" s="49">
        <v>107500</v>
      </c>
      <c r="E822" s="49">
        <v>4000</v>
      </c>
      <c r="F822" s="49">
        <v>29880</v>
      </c>
      <c r="G822" s="49">
        <v>0</v>
      </c>
      <c r="H822" s="49">
        <v>8000</v>
      </c>
      <c r="I822" s="49">
        <v>0</v>
      </c>
      <c r="J822" s="49">
        <v>0</v>
      </c>
      <c r="K822" s="49">
        <v>0</v>
      </c>
      <c r="L822" s="49">
        <v>2000</v>
      </c>
      <c r="M822" s="49">
        <v>0</v>
      </c>
      <c r="N822" s="49">
        <v>0</v>
      </c>
      <c r="O822" s="67">
        <v>191380</v>
      </c>
    </row>
    <row r="823" spans="1:15" ht="15.75" thickBot="1" x14ac:dyDescent="0.3">
      <c r="A823" s="15" t="s">
        <v>51</v>
      </c>
      <c r="B823" s="39">
        <f t="shared" ref="B823:O823" si="163">SUM(B802:B822)</f>
        <v>164400</v>
      </c>
      <c r="C823" s="39">
        <f t="shared" si="163"/>
        <v>2366749</v>
      </c>
      <c r="D823" s="39">
        <f t="shared" si="163"/>
        <v>10562520</v>
      </c>
      <c r="E823" s="39">
        <f t="shared" si="163"/>
        <v>7448076</v>
      </c>
      <c r="F823" s="39">
        <f t="shared" si="163"/>
        <v>7394350</v>
      </c>
      <c r="G823" s="39">
        <f t="shared" si="163"/>
        <v>9668103</v>
      </c>
      <c r="H823" s="39">
        <f t="shared" si="163"/>
        <v>1974430</v>
      </c>
      <c r="I823" s="39">
        <f t="shared" si="163"/>
        <v>1037673</v>
      </c>
      <c r="J823" s="39">
        <f t="shared" si="163"/>
        <v>1693000</v>
      </c>
      <c r="K823" s="39">
        <f t="shared" si="163"/>
        <v>789670</v>
      </c>
      <c r="L823" s="39">
        <f t="shared" si="163"/>
        <v>3350792</v>
      </c>
      <c r="M823" s="39">
        <f t="shared" si="163"/>
        <v>4368497</v>
      </c>
      <c r="N823" s="39">
        <f t="shared" si="163"/>
        <v>860455</v>
      </c>
      <c r="O823" s="40">
        <f t="shared" si="163"/>
        <v>51678715</v>
      </c>
    </row>
    <row r="825" spans="1:15" ht="15.75" thickBot="1" x14ac:dyDescent="0.3">
      <c r="A825" s="310"/>
      <c r="B825" s="310"/>
    </row>
    <row r="826" spans="1:15" ht="26.65" customHeight="1" x14ac:dyDescent="0.25">
      <c r="A826" s="299" t="s">
        <v>66</v>
      </c>
      <c r="B826" s="300"/>
      <c r="C826" s="300"/>
      <c r="D826" s="300"/>
      <c r="E826" s="300"/>
      <c r="F826" s="301"/>
      <c r="G826" s="2"/>
      <c r="H826" s="2"/>
      <c r="I826" s="2"/>
      <c r="J826" s="2"/>
    </row>
    <row r="827" spans="1:15" ht="25.5" x14ac:dyDescent="0.25">
      <c r="A827" s="83"/>
      <c r="B827" s="17" t="s">
        <v>22</v>
      </c>
      <c r="C827" s="10" t="s">
        <v>23</v>
      </c>
      <c r="D827" s="10" t="s">
        <v>24</v>
      </c>
      <c r="E827" s="10" t="s">
        <v>25</v>
      </c>
      <c r="F827" s="14" t="s">
        <v>26</v>
      </c>
    </row>
    <row r="828" spans="1:15" x14ac:dyDescent="0.25">
      <c r="A828" s="13" t="s">
        <v>1</v>
      </c>
      <c r="B828" s="104">
        <v>5067.4299065420564</v>
      </c>
      <c r="C828" s="104">
        <v>110.48133182833293</v>
      </c>
      <c r="D828" s="104">
        <v>2.1802241741065116E-2</v>
      </c>
      <c r="E828" s="104">
        <v>0.14703787332387538</v>
      </c>
      <c r="F828" s="113">
        <v>2.9016261899162999E-5</v>
      </c>
    </row>
    <row r="829" spans="1:15" x14ac:dyDescent="0.25">
      <c r="A829" s="13" t="s">
        <v>2</v>
      </c>
      <c r="B829" s="104">
        <v>2350.2550881953866</v>
      </c>
      <c r="C829" s="104">
        <v>101.33767722791062</v>
      </c>
      <c r="D829" s="104">
        <v>4.3117735490457533E-2</v>
      </c>
      <c r="E829" s="104">
        <v>0.15091616902381527</v>
      </c>
      <c r="F829" s="114">
        <v>6.4212676224730279E-5</v>
      </c>
    </row>
    <row r="830" spans="1:15" x14ac:dyDescent="0.25">
      <c r="A830" s="13" t="s">
        <v>20</v>
      </c>
      <c r="B830" s="104">
        <v>4597.8411347517731</v>
      </c>
      <c r="C830" s="104">
        <v>128.41675421669495</v>
      </c>
      <c r="D830" s="104">
        <v>2.7929793669051569E-2</v>
      </c>
      <c r="E830" s="104">
        <v>0.13979969403763845</v>
      </c>
      <c r="F830" s="114">
        <v>3.0405507702515677E-5</v>
      </c>
    </row>
    <row r="831" spans="1:15" x14ac:dyDescent="0.25">
      <c r="A831" s="13" t="s">
        <v>3</v>
      </c>
      <c r="B831" s="104">
        <v>5138.3848314606739</v>
      </c>
      <c r="C831" s="104">
        <v>122.94078040081574</v>
      </c>
      <c r="D831" s="104">
        <v>2.3925958143128746E-2</v>
      </c>
      <c r="E831" s="104">
        <v>0.1259791653387495</v>
      </c>
      <c r="F831" s="113">
        <v>2.4517269428210142E-5</v>
      </c>
      <c r="H831" s="50"/>
    </row>
    <row r="832" spans="1:15" x14ac:dyDescent="0.25">
      <c r="A832" s="13" t="s">
        <v>4</v>
      </c>
      <c r="B832" s="104">
        <v>2851.1729323308273</v>
      </c>
      <c r="C832" s="104">
        <v>95.978767294733629</v>
      </c>
      <c r="D832" s="104">
        <v>3.3662906310025609E-2</v>
      </c>
      <c r="E832" s="104">
        <v>0.17637336936744669</v>
      </c>
      <c r="F832" s="113">
        <v>6.1859933982770334E-5</v>
      </c>
      <c r="H832" s="50"/>
    </row>
    <row r="833" spans="1:8" x14ac:dyDescent="0.25">
      <c r="A833" s="13" t="s">
        <v>5</v>
      </c>
      <c r="B833" s="104">
        <v>3272.0685224839399</v>
      </c>
      <c r="C833" s="104">
        <v>75.789724327674804</v>
      </c>
      <c r="D833" s="104">
        <v>2.3162633608339051E-2</v>
      </c>
      <c r="E833" s="104">
        <v>0.12017019433606586</v>
      </c>
      <c r="F833" s="113">
        <v>3.6726062889673389E-5</v>
      </c>
      <c r="H833" s="50"/>
    </row>
    <row r="834" spans="1:8" x14ac:dyDescent="0.25">
      <c r="A834" s="13" t="s">
        <v>6</v>
      </c>
      <c r="B834" s="104">
        <v>5472.9321382842509</v>
      </c>
      <c r="C834" s="104">
        <v>111.64601987059271</v>
      </c>
      <c r="D834" s="104">
        <v>2.0399671885132021E-2</v>
      </c>
      <c r="E834" s="104">
        <v>0.10584339656873178</v>
      </c>
      <c r="F834" s="113">
        <v>1.9339431568744682E-5</v>
      </c>
      <c r="H834" s="50"/>
    </row>
    <row r="835" spans="1:8" x14ac:dyDescent="0.25">
      <c r="A835" s="13" t="s">
        <v>7</v>
      </c>
      <c r="B835" s="104">
        <v>9307.5028089887637</v>
      </c>
      <c r="C835" s="104">
        <v>108.64979555955067</v>
      </c>
      <c r="D835" s="104">
        <v>1.1673356193309083E-2</v>
      </c>
      <c r="E835" s="104">
        <v>8.2723404580746993E-2</v>
      </c>
      <c r="F835" s="113">
        <v>8.8878194590343271E-6</v>
      </c>
      <c r="H835" s="53"/>
    </row>
    <row r="836" spans="1:8" x14ac:dyDescent="0.25">
      <c r="A836" s="13" t="s">
        <v>8</v>
      </c>
      <c r="B836" s="104">
        <v>2014.9659239842726</v>
      </c>
      <c r="C836" s="104">
        <v>82.836471160808557</v>
      </c>
      <c r="D836" s="104">
        <v>4.1110606474680574E-2</v>
      </c>
      <c r="E836" s="104">
        <v>0.13094277457016851</v>
      </c>
      <c r="F836" s="113">
        <v>6.4985106205295089E-5</v>
      </c>
    </row>
    <row r="837" spans="1:8" x14ac:dyDescent="0.25">
      <c r="A837" s="13" t="s">
        <v>9</v>
      </c>
      <c r="B837" s="104">
        <v>3229.0056417489423</v>
      </c>
      <c r="C837" s="104">
        <v>131.30850500980821</v>
      </c>
      <c r="D837" s="104">
        <v>4.0665306778060302E-2</v>
      </c>
      <c r="E837" s="104">
        <v>0.17009494558445115</v>
      </c>
      <c r="F837" s="113">
        <v>5.2677190583142425E-5</v>
      </c>
    </row>
    <row r="838" spans="1:8" x14ac:dyDescent="0.25">
      <c r="A838" s="13" t="s">
        <v>10</v>
      </c>
      <c r="B838" s="104">
        <v>2039.8157453936349</v>
      </c>
      <c r="C838" s="104">
        <v>82.455046121983642</v>
      </c>
      <c r="D838" s="104">
        <v>4.0422791278175871E-2</v>
      </c>
      <c r="E838" s="104">
        <v>0.14645043798248134</v>
      </c>
      <c r="F838" s="113">
        <v>7.1795915054190325E-5</v>
      </c>
    </row>
    <row r="839" spans="1:8" x14ac:dyDescent="0.25">
      <c r="A839" s="13" t="s">
        <v>11</v>
      </c>
      <c r="B839" s="104">
        <v>6287.7355836849511</v>
      </c>
      <c r="C839" s="104">
        <v>115.37404349358889</v>
      </c>
      <c r="D839" s="104">
        <v>1.8349060954941349E-2</v>
      </c>
      <c r="E839" s="104">
        <v>0.10695035967644798</v>
      </c>
      <c r="F839" s="113">
        <v>1.700936024631133E-5</v>
      </c>
    </row>
    <row r="840" spans="1:8" x14ac:dyDescent="0.25">
      <c r="A840" s="13" t="s">
        <v>12</v>
      </c>
      <c r="B840" s="104">
        <v>4326.555133079848</v>
      </c>
      <c r="C840" s="104">
        <v>144.74127616038959</v>
      </c>
      <c r="D840" s="104">
        <v>3.3454161962188117E-2</v>
      </c>
      <c r="E840" s="104">
        <v>0.1535461197929599</v>
      </c>
      <c r="F840" s="113">
        <v>3.5489232211322469E-5</v>
      </c>
    </row>
    <row r="841" spans="1:8" ht="14.65" customHeight="1" x14ac:dyDescent="0.25">
      <c r="A841" s="13" t="s">
        <v>21</v>
      </c>
      <c r="B841" s="104">
        <v>3471.5297450424928</v>
      </c>
      <c r="C841" s="104">
        <v>82.768805104047544</v>
      </c>
      <c r="D841" s="104">
        <v>2.384217079581279E-2</v>
      </c>
      <c r="E841" s="104">
        <v>0.1036239065774574</v>
      </c>
      <c r="F841" s="113">
        <v>2.9849638109953459E-5</v>
      </c>
    </row>
    <row r="842" spans="1:8" x14ac:dyDescent="0.25">
      <c r="A842" s="13" t="s">
        <v>13</v>
      </c>
      <c r="B842" s="104">
        <v>7725.2645241038317</v>
      </c>
      <c r="C842" s="104">
        <v>138.14011121713057</v>
      </c>
      <c r="D842" s="104">
        <v>1.7881602731675456E-2</v>
      </c>
      <c r="E842" s="104">
        <v>0.1083041086076275</v>
      </c>
      <c r="F842" s="113">
        <v>1.401946927120807E-5</v>
      </c>
    </row>
    <row r="843" spans="1:8" x14ac:dyDescent="0.25">
      <c r="A843" s="13" t="s">
        <v>14</v>
      </c>
      <c r="B843" s="104">
        <v>1824.6581325301204</v>
      </c>
      <c r="C843" s="104">
        <v>90.536236268402234</v>
      </c>
      <c r="D843" s="104">
        <v>4.9618191295298826E-2</v>
      </c>
      <c r="E843" s="104">
        <v>0.16121435659905045</v>
      </c>
      <c r="F843" s="113">
        <v>8.8353184481471196E-5</v>
      </c>
    </row>
    <row r="844" spans="1:8" x14ac:dyDescent="0.25">
      <c r="A844" s="13" t="s">
        <v>15</v>
      </c>
      <c r="B844" s="104">
        <v>2142.5304659498206</v>
      </c>
      <c r="C844" s="104">
        <v>71.321085355471027</v>
      </c>
      <c r="D844" s="104">
        <v>3.3288247933432845E-2</v>
      </c>
      <c r="E844" s="104">
        <v>0.18080415650436563</v>
      </c>
      <c r="F844" s="113">
        <v>8.4388137941465412E-5</v>
      </c>
    </row>
    <row r="845" spans="1:8" x14ac:dyDescent="0.25">
      <c r="A845" s="13" t="s">
        <v>16</v>
      </c>
      <c r="B845" s="104">
        <v>10429.570512820514</v>
      </c>
      <c r="C845" s="104">
        <v>82.205273680145709</v>
      </c>
      <c r="D845" s="104">
        <v>7.8819423656127704E-3</v>
      </c>
      <c r="E845" s="104">
        <v>8.9319285755652872E-2</v>
      </c>
      <c r="F845" s="113">
        <v>8.5640425601281899E-6</v>
      </c>
    </row>
    <row r="846" spans="1:8" x14ac:dyDescent="0.25">
      <c r="A846" s="13" t="s">
        <v>17</v>
      </c>
      <c r="B846" s="104">
        <v>4611.2322097378274</v>
      </c>
      <c r="C846" s="104">
        <v>103.64263541872594</v>
      </c>
      <c r="D846" s="104">
        <v>2.2476125838958472E-2</v>
      </c>
      <c r="E846" s="104">
        <v>0.18307556873973138</v>
      </c>
      <c r="F846" s="113">
        <v>3.9702092718974175E-5</v>
      </c>
    </row>
    <row r="847" spans="1:8" x14ac:dyDescent="0.25">
      <c r="A847" s="13" t="s">
        <v>18</v>
      </c>
      <c r="B847" s="104">
        <v>1411.981981981982</v>
      </c>
      <c r="C847" s="104">
        <v>69.764838703354485</v>
      </c>
      <c r="D847" s="104">
        <v>4.9409156486137612E-2</v>
      </c>
      <c r="E847" s="104">
        <v>0.34539543955154112</v>
      </c>
      <c r="F847" s="113">
        <v>2.4461745543432055E-4</v>
      </c>
    </row>
    <row r="848" spans="1:8" x14ac:dyDescent="0.25">
      <c r="A848" s="13" t="s">
        <v>19</v>
      </c>
      <c r="B848" s="104">
        <v>4252.8888888888887</v>
      </c>
      <c r="C848" s="104">
        <v>105.74065114355243</v>
      </c>
      <c r="D848" s="104">
        <v>2.486325269860936E-2</v>
      </c>
      <c r="E848" s="104">
        <v>0.47375060399269092</v>
      </c>
      <c r="F848" s="113">
        <v>1.1139501086671069E-4</v>
      </c>
    </row>
    <row r="849" spans="1:8" ht="15.75" thickBot="1" x14ac:dyDescent="0.3">
      <c r="A849" s="15" t="s">
        <v>22</v>
      </c>
      <c r="B849" s="45">
        <v>4372.6343739040385</v>
      </c>
      <c r="C849" s="45">
        <v>102.67027759827215</v>
      </c>
      <c r="D849" s="45">
        <v>2.8996995934956818E-2</v>
      </c>
      <c r="E849" s="45">
        <v>0.16201501573865221</v>
      </c>
      <c r="F849" s="46">
        <v>5.4181466611396923E-5</v>
      </c>
    </row>
    <row r="850" spans="1:8" x14ac:dyDescent="0.25">
      <c r="A850" s="9"/>
      <c r="B850" s="9"/>
      <c r="F850" s="9"/>
    </row>
    <row r="851" spans="1:8" x14ac:dyDescent="0.25">
      <c r="A851" s="309" t="s">
        <v>117</v>
      </c>
      <c r="B851" s="309"/>
      <c r="C851" s="309"/>
      <c r="D851" s="309"/>
      <c r="E851" s="309"/>
      <c r="F851" s="309"/>
      <c r="G851" s="309"/>
      <c r="H851" s="309"/>
    </row>
    <row r="852" spans="1:8" x14ac:dyDescent="0.25">
      <c r="A852" s="309"/>
      <c r="B852" s="309"/>
      <c r="C852" s="309"/>
      <c r="D852" s="309"/>
      <c r="E852" s="309"/>
      <c r="F852" s="309"/>
      <c r="G852" s="309"/>
      <c r="H852" s="309"/>
    </row>
    <row r="853" spans="1:8" ht="15.75" thickBot="1" x14ac:dyDescent="0.3">
      <c r="A853" s="9"/>
      <c r="B853" s="9"/>
      <c r="F853" s="9"/>
    </row>
    <row r="854" spans="1:8" ht="28.9" customHeight="1" x14ac:dyDescent="0.25">
      <c r="A854" s="311" t="s">
        <v>67</v>
      </c>
      <c r="B854" s="312"/>
      <c r="C854" s="312"/>
      <c r="D854" s="313"/>
      <c r="E854" s="5"/>
      <c r="H854" s="12"/>
    </row>
    <row r="855" spans="1:8" x14ac:dyDescent="0.25">
      <c r="A855" s="13"/>
      <c r="B855" s="10" t="s">
        <v>0</v>
      </c>
      <c r="C855" s="10" t="s">
        <v>27</v>
      </c>
      <c r="D855" s="14" t="s">
        <v>28</v>
      </c>
      <c r="E855" s="6"/>
    </row>
    <row r="856" spans="1:8" x14ac:dyDescent="0.25">
      <c r="A856" s="13" t="s">
        <v>20</v>
      </c>
      <c r="B856" s="62">
        <v>0.60610005682592938</v>
      </c>
      <c r="C856" s="62">
        <v>0.53868685226096369</v>
      </c>
      <c r="D856" s="35">
        <v>0.84209700530957721</v>
      </c>
      <c r="E856" s="7"/>
      <c r="F856" s="4"/>
      <c r="G856" s="4"/>
      <c r="H856" s="4"/>
    </row>
    <row r="857" spans="1:8" x14ac:dyDescent="0.25">
      <c r="A857" s="13" t="s">
        <v>19</v>
      </c>
      <c r="B857" s="62">
        <v>0.83315915978681154</v>
      </c>
      <c r="C857" s="62">
        <v>0.84146341463414631</v>
      </c>
      <c r="D857" s="35">
        <v>0.78341855368882396</v>
      </c>
      <c r="E857" s="7"/>
      <c r="F857" s="4"/>
      <c r="G857" s="4"/>
      <c r="H857" s="4"/>
    </row>
    <row r="858" spans="1:8" x14ac:dyDescent="0.25">
      <c r="A858" s="13" t="s">
        <v>4</v>
      </c>
      <c r="B858" s="62">
        <v>0.6503404481996593</v>
      </c>
      <c r="C858" s="62">
        <v>0.59052967996058492</v>
      </c>
      <c r="D858" s="35">
        <v>0.77422786177105829</v>
      </c>
      <c r="E858" s="7"/>
      <c r="F858" s="4"/>
      <c r="G858" s="4"/>
      <c r="H858" s="4"/>
    </row>
    <row r="859" spans="1:8" x14ac:dyDescent="0.25">
      <c r="A859" s="13" t="s">
        <v>16</v>
      </c>
      <c r="B859" s="62">
        <v>0.3953004677897472</v>
      </c>
      <c r="C859" s="62">
        <v>0.36647915904327866</v>
      </c>
      <c r="D859" s="35">
        <v>0.74475851665416293</v>
      </c>
      <c r="E859" s="7"/>
      <c r="F859" s="4"/>
      <c r="G859" s="4"/>
      <c r="H859" s="4"/>
    </row>
    <row r="860" spans="1:8" x14ac:dyDescent="0.25">
      <c r="A860" s="13" t="s">
        <v>14</v>
      </c>
      <c r="B860" s="62">
        <v>0.50959785336913255</v>
      </c>
      <c r="C860" s="62">
        <v>0.33511632403170716</v>
      </c>
      <c r="D860" s="35">
        <v>0.59177585570534985</v>
      </c>
      <c r="E860" s="7"/>
      <c r="F860" s="4"/>
      <c r="G860" s="4"/>
      <c r="H860" s="4"/>
    </row>
    <row r="861" spans="1:8" x14ac:dyDescent="0.25">
      <c r="A861" s="13" t="s">
        <v>10</v>
      </c>
      <c r="B861" s="62">
        <v>0.72829844716161507</v>
      </c>
      <c r="C861" s="62">
        <v>0.7897219931676287</v>
      </c>
      <c r="D861" s="35">
        <v>0.58694119879632389</v>
      </c>
      <c r="E861" s="7"/>
      <c r="F861" s="4"/>
      <c r="G861" s="4"/>
      <c r="H861" s="4"/>
    </row>
    <row r="862" spans="1:8" x14ac:dyDescent="0.25">
      <c r="A862" s="13" t="s">
        <v>8</v>
      </c>
      <c r="B862" s="62">
        <v>0.57492589853514231</v>
      </c>
      <c r="C862" s="62">
        <v>0.57182957393483713</v>
      </c>
      <c r="D862" s="35">
        <v>0.57826753167013556</v>
      </c>
      <c r="E862" s="7"/>
      <c r="F862" s="4"/>
      <c r="G862" s="4"/>
      <c r="H862" s="4"/>
    </row>
    <row r="863" spans="1:8" x14ac:dyDescent="0.25">
      <c r="A863" s="13" t="s">
        <v>2</v>
      </c>
      <c r="B863" s="62">
        <v>0.60072984946926866</v>
      </c>
      <c r="C863" s="62">
        <v>0.61545369921204096</v>
      </c>
      <c r="D863" s="35">
        <v>0.56561932117943603</v>
      </c>
      <c r="E863" s="7"/>
      <c r="F863" s="4"/>
      <c r="G863" s="4"/>
      <c r="H863" s="4"/>
    </row>
    <row r="864" spans="1:8" x14ac:dyDescent="0.25">
      <c r="A864" s="13" t="s">
        <v>1</v>
      </c>
      <c r="B864" s="62">
        <v>0.32436072406702138</v>
      </c>
      <c r="C864" s="62">
        <v>0.26664681603773582</v>
      </c>
      <c r="D864" s="35">
        <v>0.56184204201317123</v>
      </c>
      <c r="E864" s="7"/>
      <c r="F864" s="4"/>
      <c r="G864" s="4"/>
      <c r="H864" s="4"/>
    </row>
    <row r="865" spans="1:8" x14ac:dyDescent="0.25">
      <c r="A865" s="13" t="s">
        <v>17</v>
      </c>
      <c r="B865" s="62">
        <v>0.3703694251260129</v>
      </c>
      <c r="C865" s="62">
        <v>0.22891071020781001</v>
      </c>
      <c r="D865" s="35">
        <v>0.54953000723065804</v>
      </c>
      <c r="E865" s="7"/>
      <c r="F865" s="4"/>
      <c r="G865" s="4"/>
      <c r="H865" s="4"/>
    </row>
    <row r="866" spans="1:8" x14ac:dyDescent="0.25">
      <c r="A866" s="13" t="s">
        <v>18</v>
      </c>
      <c r="B866" s="62">
        <v>0.37463634293809606</v>
      </c>
      <c r="C866" s="62">
        <v>0.23456268554464491</v>
      </c>
      <c r="D866" s="35">
        <v>0.54855676533968467</v>
      </c>
      <c r="E866" s="7"/>
      <c r="F866" s="4"/>
      <c r="G866" s="4"/>
      <c r="H866" s="4"/>
    </row>
    <row r="867" spans="1:8" x14ac:dyDescent="0.25">
      <c r="A867" s="130" t="s">
        <v>22</v>
      </c>
      <c r="B867" s="65">
        <v>0.50651165527420305</v>
      </c>
      <c r="C867" s="65">
        <v>0.50523433396382011</v>
      </c>
      <c r="D867" s="146">
        <v>0.50880450173869851</v>
      </c>
      <c r="E867" s="7"/>
      <c r="F867" s="4"/>
      <c r="G867" s="4"/>
      <c r="H867" s="4"/>
    </row>
    <row r="868" spans="1:8" x14ac:dyDescent="0.25">
      <c r="A868" s="13" t="s">
        <v>9</v>
      </c>
      <c r="B868" s="62">
        <v>0.78480801444942161</v>
      </c>
      <c r="C868" s="62">
        <v>0.92865626149561198</v>
      </c>
      <c r="D868" s="35">
        <v>0.49931881441114928</v>
      </c>
      <c r="E868" s="7"/>
      <c r="F868" s="4"/>
      <c r="G868" s="4"/>
      <c r="H868" s="4"/>
    </row>
    <row r="869" spans="1:8" x14ac:dyDescent="0.25">
      <c r="A869" s="13" t="s">
        <v>11</v>
      </c>
      <c r="B869" s="62">
        <v>0.42048973511266996</v>
      </c>
      <c r="C869" s="62">
        <v>0.3646948397799703</v>
      </c>
      <c r="D869" s="35">
        <v>0.48817984483659604</v>
      </c>
      <c r="E869" s="7"/>
      <c r="F869" s="4"/>
      <c r="G869" s="4"/>
      <c r="H869" s="4"/>
    </row>
    <row r="870" spans="1:8" x14ac:dyDescent="0.25">
      <c r="A870" s="13" t="s">
        <v>13</v>
      </c>
      <c r="B870" s="62">
        <v>0.67848609357926792</v>
      </c>
      <c r="C870" s="62">
        <v>0.80223419257402206</v>
      </c>
      <c r="D870" s="35">
        <v>0.48687160382874856</v>
      </c>
      <c r="E870" s="7"/>
      <c r="F870" s="4"/>
      <c r="G870" s="4"/>
      <c r="H870" s="4"/>
    </row>
    <row r="871" spans="1:8" x14ac:dyDescent="0.25">
      <c r="A871" s="13" t="s">
        <v>5</v>
      </c>
      <c r="B871" s="62">
        <v>0.65418872083222079</v>
      </c>
      <c r="C871" s="62">
        <v>0.69505946050468914</v>
      </c>
      <c r="D871" s="35">
        <v>0.47240660200715284</v>
      </c>
      <c r="E871" s="7"/>
      <c r="F871" s="4"/>
      <c r="G871" s="4"/>
      <c r="H871" s="4"/>
    </row>
    <row r="872" spans="1:8" x14ac:dyDescent="0.25">
      <c r="A872" s="13" t="s">
        <v>3</v>
      </c>
      <c r="B872" s="62">
        <v>0.37285931781343873</v>
      </c>
      <c r="C872" s="62">
        <v>0.37508830908467128</v>
      </c>
      <c r="D872" s="35">
        <v>0.36732028634161906</v>
      </c>
      <c r="E872" s="7"/>
      <c r="F872" s="4"/>
      <c r="G872" s="4"/>
      <c r="H872" s="4"/>
    </row>
    <row r="873" spans="1:8" x14ac:dyDescent="0.25">
      <c r="A873" s="13" t="s">
        <v>6</v>
      </c>
      <c r="B873" s="62">
        <v>0.73863432186339006</v>
      </c>
      <c r="C873" s="62">
        <v>0.82576115898874791</v>
      </c>
      <c r="D873" s="35">
        <v>0.34932451449479313</v>
      </c>
      <c r="E873" s="7"/>
      <c r="F873" s="4"/>
      <c r="G873" s="4"/>
      <c r="H873" s="4"/>
    </row>
    <row r="874" spans="1:8" x14ac:dyDescent="0.25">
      <c r="A874" s="13" t="s">
        <v>7</v>
      </c>
      <c r="B874" s="62">
        <v>0.29501374842272649</v>
      </c>
      <c r="C874" s="62">
        <v>0.2939943877999715</v>
      </c>
      <c r="D874" s="35">
        <v>0.30855498555847738</v>
      </c>
      <c r="E874" s="7"/>
      <c r="F874" s="4"/>
      <c r="G874" s="4"/>
      <c r="H874" s="4"/>
    </row>
    <row r="875" spans="1:8" x14ac:dyDescent="0.25">
      <c r="A875" s="13" t="s">
        <v>21</v>
      </c>
      <c r="B875" s="62">
        <v>0.38798492508622567</v>
      </c>
      <c r="C875" s="62">
        <v>0.50092061659735077</v>
      </c>
      <c r="D875" s="35">
        <v>0.29423920214210875</v>
      </c>
      <c r="E875" s="7"/>
      <c r="F875" s="4"/>
      <c r="G875" s="4"/>
      <c r="H875" s="4"/>
    </row>
    <row r="876" spans="1:8" x14ac:dyDescent="0.25">
      <c r="A876" s="13" t="s">
        <v>12</v>
      </c>
      <c r="B876" s="62">
        <v>0.38113550124444084</v>
      </c>
      <c r="C876" s="62">
        <v>0.49860624044600305</v>
      </c>
      <c r="D876" s="35">
        <v>0.28355616970421271</v>
      </c>
      <c r="E876" s="7"/>
      <c r="F876" s="4"/>
      <c r="G876" s="4"/>
      <c r="H876" s="4"/>
    </row>
    <row r="877" spans="1:8" ht="15.75" thickBot="1" x14ac:dyDescent="0.3">
      <c r="A877" s="66" t="s">
        <v>15</v>
      </c>
      <c r="B877" s="148">
        <v>0.28197321359863226</v>
      </c>
      <c r="C877" s="148">
        <v>0.28173371860413426</v>
      </c>
      <c r="D877" s="149">
        <v>0.28270190577955717</v>
      </c>
      <c r="E877" s="7"/>
      <c r="F877" s="4"/>
      <c r="G877" s="4"/>
      <c r="H877" s="4"/>
    </row>
    <row r="878" spans="1:8" x14ac:dyDescent="0.25">
      <c r="A878" s="48"/>
      <c r="E878" s="7"/>
      <c r="F878" s="4"/>
      <c r="G878" s="4"/>
      <c r="H878" s="4"/>
    </row>
    <row r="879" spans="1:8" x14ac:dyDescent="0.25">
      <c r="A879" s="309" t="s">
        <v>118</v>
      </c>
      <c r="B879" s="309"/>
      <c r="C879" s="309"/>
      <c r="D879" s="309"/>
      <c r="E879" s="309"/>
      <c r="F879" s="309"/>
      <c r="G879" s="309"/>
      <c r="H879" s="309"/>
    </row>
    <row r="880" spans="1:8" x14ac:dyDescent="0.25">
      <c r="A880" s="309"/>
      <c r="B880" s="309"/>
      <c r="C880" s="309"/>
      <c r="D880" s="309"/>
      <c r="E880" s="309"/>
      <c r="F880" s="309"/>
      <c r="G880" s="309"/>
      <c r="H880" s="309"/>
    </row>
    <row r="881" spans="1:26" ht="15.75" thickBot="1" x14ac:dyDescent="0.3"/>
    <row r="882" spans="1:26" ht="15.75" thickBot="1" x14ac:dyDescent="0.3">
      <c r="A882" s="302" t="s">
        <v>78</v>
      </c>
      <c r="B882" s="303"/>
      <c r="C882" s="303"/>
      <c r="D882" s="303"/>
      <c r="E882" s="304"/>
      <c r="F882" s="2"/>
      <c r="G882" s="2"/>
      <c r="H882" s="2"/>
      <c r="I882" s="2"/>
      <c r="J882" s="2"/>
    </row>
    <row r="883" spans="1:26" s="8" customFormat="1" ht="25.5" x14ac:dyDescent="0.25">
      <c r="A883" s="25"/>
      <c r="B883" s="10" t="s">
        <v>0</v>
      </c>
      <c r="C883" s="10" t="s">
        <v>27</v>
      </c>
      <c r="D883" s="10" t="s">
        <v>28</v>
      </c>
      <c r="E883" s="14" t="s">
        <v>43</v>
      </c>
      <c r="H883" s="72"/>
      <c r="I883" s="73" t="s">
        <v>96</v>
      </c>
      <c r="J883" s="73" t="s">
        <v>97</v>
      </c>
      <c r="K883" s="74" t="s">
        <v>98</v>
      </c>
      <c r="U883" s="72"/>
      <c r="V883" s="73" t="s">
        <v>96</v>
      </c>
      <c r="W883" s="73" t="s">
        <v>97</v>
      </c>
      <c r="X883" s="74" t="s">
        <v>123</v>
      </c>
      <c r="Z883" s="8">
        <v>100</v>
      </c>
    </row>
    <row r="884" spans="1:26" x14ac:dyDescent="0.25">
      <c r="A884" s="13" t="s">
        <v>1</v>
      </c>
      <c r="B884" s="28">
        <v>44063.15</v>
      </c>
      <c r="C884" s="28">
        <v>31449.5</v>
      </c>
      <c r="D884" s="28">
        <v>10863.65</v>
      </c>
      <c r="E884" s="29">
        <v>1750</v>
      </c>
      <c r="H884" s="13" t="s">
        <v>1</v>
      </c>
      <c r="I884" s="75">
        <f>C884/$B884</f>
        <v>0.71373698884441983</v>
      </c>
      <c r="J884" s="75">
        <f t="shared" ref="J884:J905" si="164">D884/$B884</f>
        <v>0.24654728497622161</v>
      </c>
      <c r="K884" s="76">
        <f t="shared" ref="K884:K905" si="165">E884/$B884</f>
        <v>3.9715726179358486E-2</v>
      </c>
      <c r="U884" s="13" t="s">
        <v>14</v>
      </c>
      <c r="V884" s="150">
        <v>17.552356228838576</v>
      </c>
      <c r="W884" s="150">
        <v>82.447643771161424</v>
      </c>
      <c r="X884" s="151"/>
    </row>
    <row r="885" spans="1:26" x14ac:dyDescent="0.25">
      <c r="A885" s="13" t="s">
        <v>2</v>
      </c>
      <c r="B885" s="28">
        <v>122771.99</v>
      </c>
      <c r="C885" s="28">
        <v>95543.66</v>
      </c>
      <c r="D885" s="28">
        <v>27228.33</v>
      </c>
      <c r="E885" s="29">
        <v>0</v>
      </c>
      <c r="H885" s="13" t="s">
        <v>2</v>
      </c>
      <c r="I885" s="75">
        <f t="shared" ref="I885:I905" si="166">C885/$B885</f>
        <v>0.77822034162678311</v>
      </c>
      <c r="J885" s="75">
        <f t="shared" si="164"/>
        <v>0.22177965837321689</v>
      </c>
      <c r="K885" s="76">
        <f t="shared" si="165"/>
        <v>0</v>
      </c>
      <c r="U885" s="13" t="s">
        <v>8</v>
      </c>
      <c r="V885" s="150">
        <v>45.276006986489669</v>
      </c>
      <c r="W885" s="150">
        <v>54.723993013510338</v>
      </c>
      <c r="X885" s="151"/>
    </row>
    <row r="886" spans="1:26" x14ac:dyDescent="0.25">
      <c r="A886" s="13" t="s">
        <v>20</v>
      </c>
      <c r="B886" s="28">
        <v>166480.05499999999</v>
      </c>
      <c r="C886" s="28">
        <v>124416.3</v>
      </c>
      <c r="D886" s="28">
        <v>42063.754999999997</v>
      </c>
      <c r="E886" s="29">
        <v>0</v>
      </c>
      <c r="H886" s="13" t="s">
        <v>20</v>
      </c>
      <c r="I886" s="75">
        <f t="shared" si="166"/>
        <v>0.74733456809585996</v>
      </c>
      <c r="J886" s="75">
        <f t="shared" si="164"/>
        <v>0.25266543190414009</v>
      </c>
      <c r="K886" s="76">
        <f t="shared" si="165"/>
        <v>0</v>
      </c>
      <c r="U886" s="13" t="s">
        <v>3</v>
      </c>
      <c r="V886" s="150">
        <v>64.836065132172052</v>
      </c>
      <c r="W886" s="150">
        <v>35.163934867827948</v>
      </c>
      <c r="X886" s="151"/>
    </row>
    <row r="887" spans="1:26" x14ac:dyDescent="0.25">
      <c r="A887" s="13" t="s">
        <v>3</v>
      </c>
      <c r="B887" s="28">
        <v>121577.705</v>
      </c>
      <c r="C887" s="28">
        <v>78826.2</v>
      </c>
      <c r="D887" s="28">
        <v>42751.504999999997</v>
      </c>
      <c r="E887" s="29">
        <v>0</v>
      </c>
      <c r="H887" s="13" t="s">
        <v>3</v>
      </c>
      <c r="I887" s="75">
        <f t="shared" si="166"/>
        <v>0.64836065132172049</v>
      </c>
      <c r="J887" s="75">
        <f t="shared" si="164"/>
        <v>0.35163934867827945</v>
      </c>
      <c r="K887" s="76">
        <f t="shared" si="165"/>
        <v>0</v>
      </c>
      <c r="U887" s="13" t="s">
        <v>21</v>
      </c>
      <c r="V887" s="150">
        <v>70.11551532932188</v>
      </c>
      <c r="W887" s="150">
        <v>29.884484670678109</v>
      </c>
      <c r="X887" s="151"/>
    </row>
    <row r="888" spans="1:26" x14ac:dyDescent="0.25">
      <c r="A888" s="13" t="s">
        <v>4</v>
      </c>
      <c r="B888" s="28">
        <v>80051.540000000008</v>
      </c>
      <c r="C888" s="28">
        <v>61703.05</v>
      </c>
      <c r="D888" s="28">
        <v>18348.490000000002</v>
      </c>
      <c r="E888" s="29">
        <v>0</v>
      </c>
      <c r="H888" s="13" t="s">
        <v>4</v>
      </c>
      <c r="I888" s="75">
        <f t="shared" si="166"/>
        <v>0.77079154254871296</v>
      </c>
      <c r="J888" s="75">
        <f t="shared" si="164"/>
        <v>0.22920845745128701</v>
      </c>
      <c r="K888" s="76">
        <f t="shared" si="165"/>
        <v>0</v>
      </c>
      <c r="U888" s="13" t="s">
        <v>18</v>
      </c>
      <c r="V888" s="150">
        <v>73.306267297821307</v>
      </c>
      <c r="W888" s="150">
        <v>26.693732702178689</v>
      </c>
      <c r="X888" s="151"/>
    </row>
    <row r="889" spans="1:26" x14ac:dyDescent="0.25">
      <c r="A889" s="13" t="s">
        <v>5</v>
      </c>
      <c r="B889" s="28">
        <v>90914.71</v>
      </c>
      <c r="C889" s="28">
        <v>68597</v>
      </c>
      <c r="D889" s="28">
        <v>13317.710000000001</v>
      </c>
      <c r="E889" s="29">
        <v>9000</v>
      </c>
      <c r="H889" s="13" t="s">
        <v>5</v>
      </c>
      <c r="I889" s="75">
        <f t="shared" si="166"/>
        <v>0.75452036309635695</v>
      </c>
      <c r="J889" s="75">
        <f t="shared" si="164"/>
        <v>0.14648575571543923</v>
      </c>
      <c r="K889" s="76">
        <f t="shared" si="165"/>
        <v>9.899388118820375E-2</v>
      </c>
      <c r="U889" s="13" t="s">
        <v>12</v>
      </c>
      <c r="V889" s="150">
        <v>74.401462632794903</v>
      </c>
      <c r="W889" s="150">
        <v>25.598537367205093</v>
      </c>
      <c r="X889" s="151"/>
    </row>
    <row r="890" spans="1:26" x14ac:dyDescent="0.25">
      <c r="A890" s="13" t="s">
        <v>6</v>
      </c>
      <c r="B890" s="28">
        <v>215279.997</v>
      </c>
      <c r="C890" s="28">
        <v>193973.75400000002</v>
      </c>
      <c r="D890" s="28">
        <v>21306.243000000002</v>
      </c>
      <c r="E890" s="29">
        <v>0</v>
      </c>
      <c r="H890" s="13" t="s">
        <v>6</v>
      </c>
      <c r="I890" s="75">
        <f t="shared" si="166"/>
        <v>0.90103008501992876</v>
      </c>
      <c r="J890" s="75">
        <f t="shared" si="164"/>
        <v>9.8969914980071294E-2</v>
      </c>
      <c r="K890" s="76">
        <f t="shared" si="165"/>
        <v>0</v>
      </c>
      <c r="U890" s="13" t="s">
        <v>20</v>
      </c>
      <c r="V890" s="150">
        <v>74.733456809586002</v>
      </c>
      <c r="W890" s="150">
        <v>25.266543190414009</v>
      </c>
      <c r="X890" s="151"/>
    </row>
    <row r="891" spans="1:26" x14ac:dyDescent="0.25">
      <c r="A891" s="13" t="s">
        <v>7</v>
      </c>
      <c r="B891" s="28">
        <v>153312.77100000001</v>
      </c>
      <c r="C891" s="28">
        <v>140754</v>
      </c>
      <c r="D891" s="28">
        <v>12558.771000000001</v>
      </c>
      <c r="E891" s="29">
        <v>0</v>
      </c>
      <c r="H891" s="13" t="s">
        <v>7</v>
      </c>
      <c r="I891" s="75">
        <f t="shared" si="166"/>
        <v>0.91808398662365831</v>
      </c>
      <c r="J891" s="75">
        <f t="shared" si="164"/>
        <v>8.191601337634162E-2</v>
      </c>
      <c r="K891" s="76">
        <f t="shared" si="165"/>
        <v>0</v>
      </c>
      <c r="U891" s="13" t="s">
        <v>1</v>
      </c>
      <c r="V891" s="150">
        <v>71.373698884441978</v>
      </c>
      <c r="W891" s="150">
        <v>24.654728497622163</v>
      </c>
      <c r="X891" s="151">
        <v>3.9715726179358488</v>
      </c>
    </row>
    <row r="892" spans="1:26" x14ac:dyDescent="0.25">
      <c r="A892" s="13" t="s">
        <v>8</v>
      </c>
      <c r="B892" s="28">
        <v>54767.417999999998</v>
      </c>
      <c r="C892" s="28">
        <v>24796.5</v>
      </c>
      <c r="D892" s="28">
        <v>29970.918000000001</v>
      </c>
      <c r="E892" s="29">
        <v>0</v>
      </c>
      <c r="H892" s="13" t="s">
        <v>8</v>
      </c>
      <c r="I892" s="75">
        <f t="shared" si="166"/>
        <v>0.4527600698648967</v>
      </c>
      <c r="J892" s="75">
        <f t="shared" si="164"/>
        <v>0.54723993013510341</v>
      </c>
      <c r="K892" s="76">
        <f t="shared" si="165"/>
        <v>0</v>
      </c>
      <c r="U892" s="13" t="s">
        <v>9</v>
      </c>
      <c r="V892" s="150">
        <v>75.725519443214097</v>
      </c>
      <c r="W892" s="150">
        <v>24.274480556785907</v>
      </c>
      <c r="X892" s="151"/>
    </row>
    <row r="893" spans="1:26" x14ac:dyDescent="0.25">
      <c r="A893" s="13" t="s">
        <v>9</v>
      </c>
      <c r="B893" s="28">
        <v>117315.326</v>
      </c>
      <c r="C893" s="28">
        <v>88837.64</v>
      </c>
      <c r="D893" s="28">
        <v>28477.686000000002</v>
      </c>
      <c r="E893" s="29">
        <v>0</v>
      </c>
      <c r="H893" s="13" t="s">
        <v>9</v>
      </c>
      <c r="I893" s="75">
        <f t="shared" si="166"/>
        <v>0.75725519443214095</v>
      </c>
      <c r="J893" s="75">
        <f t="shared" si="164"/>
        <v>0.24274480556785907</v>
      </c>
      <c r="K893" s="76">
        <f t="shared" si="165"/>
        <v>0</v>
      </c>
      <c r="U893" s="13" t="s">
        <v>4</v>
      </c>
      <c r="V893" s="150">
        <v>77.079154254871298</v>
      </c>
      <c r="W893" s="150">
        <v>22.920845745128702</v>
      </c>
      <c r="X893" s="151"/>
    </row>
    <row r="894" spans="1:26" x14ac:dyDescent="0.25">
      <c r="A894" s="13" t="s">
        <v>10</v>
      </c>
      <c r="B894" s="28">
        <v>61426.165000000001</v>
      </c>
      <c r="C894" s="28">
        <v>50228.544999999998</v>
      </c>
      <c r="D894" s="28">
        <v>11197.62</v>
      </c>
      <c r="E894" s="29">
        <v>0</v>
      </c>
      <c r="H894" s="13" t="s">
        <v>10</v>
      </c>
      <c r="I894" s="75">
        <f t="shared" si="166"/>
        <v>0.81770602153007599</v>
      </c>
      <c r="J894" s="75">
        <f t="shared" si="164"/>
        <v>0.18229397846992401</v>
      </c>
      <c r="K894" s="76">
        <f t="shared" si="165"/>
        <v>0</v>
      </c>
      <c r="U894" s="13" t="s">
        <v>15</v>
      </c>
      <c r="V894" s="150">
        <v>77.565686135156099</v>
      </c>
      <c r="W894" s="150">
        <v>22.434313864843904</v>
      </c>
      <c r="X894" s="151"/>
    </row>
    <row r="895" spans="1:26" x14ac:dyDescent="0.25">
      <c r="A895" s="13" t="s">
        <v>11</v>
      </c>
      <c r="B895" s="28">
        <v>204786.32629760003</v>
      </c>
      <c r="C895" s="28">
        <v>165666.53142044001</v>
      </c>
      <c r="D895" s="28">
        <v>33055.801757159999</v>
      </c>
      <c r="E895" s="29">
        <v>6063.9931200000001</v>
      </c>
      <c r="H895" s="13" t="s">
        <v>11</v>
      </c>
      <c r="I895" s="75">
        <f t="shared" si="166"/>
        <v>0.80897262241859713</v>
      </c>
      <c r="J895" s="75">
        <f t="shared" si="164"/>
        <v>0.16141605914216448</v>
      </c>
      <c r="K895" s="76">
        <f t="shared" si="165"/>
        <v>2.9611318439238327E-2</v>
      </c>
      <c r="U895" s="13" t="s">
        <v>2</v>
      </c>
      <c r="V895" s="150">
        <v>77.822034162678307</v>
      </c>
      <c r="W895" s="150">
        <v>22.17796583732169</v>
      </c>
      <c r="X895" s="151"/>
    </row>
    <row r="896" spans="1:26" x14ac:dyDescent="0.25">
      <c r="A896" s="13" t="s">
        <v>12</v>
      </c>
      <c r="B896" s="28">
        <v>98438.925000000003</v>
      </c>
      <c r="C896" s="28">
        <v>73240</v>
      </c>
      <c r="D896" s="28">
        <v>25198.924999999999</v>
      </c>
      <c r="E896" s="29">
        <v>0</v>
      </c>
      <c r="H896" s="13" t="s">
        <v>12</v>
      </c>
      <c r="I896" s="75">
        <f t="shared" si="166"/>
        <v>0.74401462632794901</v>
      </c>
      <c r="J896" s="75">
        <f t="shared" si="164"/>
        <v>0.25598537367205093</v>
      </c>
      <c r="K896" s="76">
        <f t="shared" si="165"/>
        <v>0</v>
      </c>
      <c r="U896" s="13" t="s">
        <v>16</v>
      </c>
      <c r="V896" s="150">
        <v>78.365485584804773</v>
      </c>
      <c r="W896" s="150">
        <v>21.634514415195223</v>
      </c>
      <c r="X896" s="151"/>
    </row>
    <row r="897" spans="1:25" x14ac:dyDescent="0.25">
      <c r="A897" s="13" t="s">
        <v>21</v>
      </c>
      <c r="B897" s="28">
        <v>104718.39600000001</v>
      </c>
      <c r="C897" s="28">
        <v>73423.843000000008</v>
      </c>
      <c r="D897" s="28">
        <v>31294.553</v>
      </c>
      <c r="E897" s="29">
        <v>0</v>
      </c>
      <c r="H897" s="13" t="s">
        <v>21</v>
      </c>
      <c r="I897" s="75">
        <f t="shared" si="166"/>
        <v>0.70115515329321887</v>
      </c>
      <c r="J897" s="75">
        <f t="shared" si="164"/>
        <v>0.29884484670678108</v>
      </c>
      <c r="K897" s="76">
        <f t="shared" si="165"/>
        <v>0</v>
      </c>
      <c r="U897" s="13" t="s">
        <v>124</v>
      </c>
      <c r="V897" s="150">
        <v>78.320800633352022</v>
      </c>
      <c r="W897" s="150">
        <v>20.975060031972056</v>
      </c>
      <c r="X897" s="132">
        <v>0.70413933467594492</v>
      </c>
    </row>
    <row r="898" spans="1:25" x14ac:dyDescent="0.25">
      <c r="A898" s="13" t="s">
        <v>13</v>
      </c>
      <c r="B898" s="28">
        <v>318745.70199999999</v>
      </c>
      <c r="C898" s="28">
        <v>272776.61499999999</v>
      </c>
      <c r="D898" s="28">
        <v>45969.087</v>
      </c>
      <c r="E898" s="29">
        <v>0</v>
      </c>
      <c r="H898" s="13" t="s">
        <v>13</v>
      </c>
      <c r="I898" s="75">
        <f t="shared" si="166"/>
        <v>0.85578131183710826</v>
      </c>
      <c r="J898" s="75">
        <f t="shared" si="164"/>
        <v>0.14421868816289168</v>
      </c>
      <c r="K898" s="76">
        <f t="shared" si="165"/>
        <v>0</v>
      </c>
      <c r="U898" s="13" t="s">
        <v>19</v>
      </c>
      <c r="V898" s="150">
        <v>80.165152268583398</v>
      </c>
      <c r="W898" s="150">
        <v>19.834847731416602</v>
      </c>
      <c r="X898" s="151"/>
    </row>
    <row r="899" spans="1:25" x14ac:dyDescent="0.25">
      <c r="A899" s="13" t="s">
        <v>14</v>
      </c>
      <c r="B899" s="28">
        <v>37146.01</v>
      </c>
      <c r="C899" s="28">
        <v>6520</v>
      </c>
      <c r="D899" s="28">
        <v>30626.010000000002</v>
      </c>
      <c r="E899" s="29">
        <v>0</v>
      </c>
      <c r="H899" s="13" t="s">
        <v>14</v>
      </c>
      <c r="I899" s="75">
        <f t="shared" si="166"/>
        <v>0.17552356228838575</v>
      </c>
      <c r="J899" s="75">
        <f t="shared" si="164"/>
        <v>0.82447643771161427</v>
      </c>
      <c r="K899" s="76">
        <f t="shared" si="165"/>
        <v>0</v>
      </c>
      <c r="U899" s="13" t="s">
        <v>10</v>
      </c>
      <c r="V899" s="150">
        <v>81.770602153007601</v>
      </c>
      <c r="W899" s="150">
        <v>18.229397846992402</v>
      </c>
      <c r="X899" s="151"/>
    </row>
    <row r="900" spans="1:25" x14ac:dyDescent="0.25">
      <c r="A900" s="13" t="s">
        <v>15</v>
      </c>
      <c r="B900" s="28">
        <v>17785.184000000001</v>
      </c>
      <c r="C900" s="28">
        <v>13795.2</v>
      </c>
      <c r="D900" s="28">
        <v>3989.9839999999999</v>
      </c>
      <c r="E900" s="29">
        <v>0</v>
      </c>
      <c r="H900" s="13" t="s">
        <v>15</v>
      </c>
      <c r="I900" s="75">
        <f t="shared" si="166"/>
        <v>0.77565686135156098</v>
      </c>
      <c r="J900" s="75">
        <f t="shared" si="164"/>
        <v>0.22434313864843905</v>
      </c>
      <c r="K900" s="76">
        <f t="shared" si="165"/>
        <v>0</v>
      </c>
      <c r="U900" s="13" t="s">
        <v>17</v>
      </c>
      <c r="V900" s="150">
        <v>82.432425793814275</v>
      </c>
      <c r="W900" s="150">
        <v>17.567538575524374</v>
      </c>
      <c r="X900" s="151"/>
    </row>
    <row r="901" spans="1:25" x14ac:dyDescent="0.25">
      <c r="A901" s="13" t="s">
        <v>16</v>
      </c>
      <c r="B901" s="28">
        <v>132703.92600000001</v>
      </c>
      <c r="C901" s="28">
        <v>103994.076</v>
      </c>
      <c r="D901" s="28">
        <v>28709.850000000002</v>
      </c>
      <c r="E901" s="29">
        <v>0</v>
      </c>
      <c r="H901" s="13" t="s">
        <v>16</v>
      </c>
      <c r="I901" s="75">
        <f t="shared" si="166"/>
        <v>0.78365485584804773</v>
      </c>
      <c r="J901" s="75">
        <f t="shared" si="164"/>
        <v>0.21634514415195222</v>
      </c>
      <c r="K901" s="76">
        <f t="shared" si="165"/>
        <v>0</v>
      </c>
      <c r="U901" s="13" t="s">
        <v>11</v>
      </c>
      <c r="V901" s="150">
        <v>80.897262241859707</v>
      </c>
      <c r="W901" s="150">
        <v>16.141605914216449</v>
      </c>
      <c r="X901" s="151">
        <v>2.9611318439238326</v>
      </c>
    </row>
    <row r="902" spans="1:25" x14ac:dyDescent="0.25">
      <c r="A902" s="13" t="s">
        <v>17</v>
      </c>
      <c r="B902" s="28">
        <v>224525.723</v>
      </c>
      <c r="C902" s="28">
        <v>185082</v>
      </c>
      <c r="D902" s="28">
        <v>39443.643000000004</v>
      </c>
      <c r="E902" s="29">
        <v>0</v>
      </c>
      <c r="H902" s="13" t="s">
        <v>17</v>
      </c>
      <c r="I902" s="75">
        <f t="shared" si="166"/>
        <v>0.82432425793814279</v>
      </c>
      <c r="J902" s="75">
        <f t="shared" si="164"/>
        <v>0.17567538575524375</v>
      </c>
      <c r="K902" s="76">
        <f t="shared" si="165"/>
        <v>0</v>
      </c>
      <c r="U902" s="13" t="s">
        <v>5</v>
      </c>
      <c r="V902" s="150">
        <v>75.452036309635702</v>
      </c>
      <c r="W902" s="150">
        <v>14.648575571543923</v>
      </c>
      <c r="X902" s="151">
        <v>9.8993881188203758</v>
      </c>
    </row>
    <row r="903" spans="1:25" x14ac:dyDescent="0.25">
      <c r="A903" s="13" t="s">
        <v>18</v>
      </c>
      <c r="B903" s="28">
        <v>4488.2820000000002</v>
      </c>
      <c r="C903" s="28">
        <v>3290.192</v>
      </c>
      <c r="D903" s="28">
        <v>1198.0899999999999</v>
      </c>
      <c r="E903" s="29">
        <v>0</v>
      </c>
      <c r="H903" s="13" t="s">
        <v>18</v>
      </c>
      <c r="I903" s="75">
        <f t="shared" si="166"/>
        <v>0.73306267297821304</v>
      </c>
      <c r="J903" s="75">
        <f t="shared" si="164"/>
        <v>0.26693732702178691</v>
      </c>
      <c r="K903" s="76">
        <f t="shared" si="165"/>
        <v>0</v>
      </c>
      <c r="U903" s="13" t="s">
        <v>13</v>
      </c>
      <c r="V903" s="150">
        <v>85.578131183710823</v>
      </c>
      <c r="W903" s="150">
        <v>14.421868816289168</v>
      </c>
      <c r="X903" s="151"/>
    </row>
    <row r="904" spans="1:25" x14ac:dyDescent="0.25">
      <c r="A904" s="13" t="s">
        <v>19</v>
      </c>
      <c r="B904" s="28">
        <v>16590.75</v>
      </c>
      <c r="C904" s="28">
        <v>13300</v>
      </c>
      <c r="D904" s="28">
        <v>3290.75</v>
      </c>
      <c r="E904" s="29">
        <v>0</v>
      </c>
      <c r="H904" s="13" t="s">
        <v>19</v>
      </c>
      <c r="I904" s="75">
        <f t="shared" si="166"/>
        <v>0.80165152268583395</v>
      </c>
      <c r="J904" s="75">
        <f t="shared" si="164"/>
        <v>0.19834847731416602</v>
      </c>
      <c r="K904" s="76">
        <f t="shared" si="165"/>
        <v>0</v>
      </c>
      <c r="U904" s="13" t="s">
        <v>6</v>
      </c>
      <c r="V904" s="150">
        <v>90.103008501992875</v>
      </c>
      <c r="W904" s="150">
        <v>9.8969914980071287</v>
      </c>
      <c r="X904" s="151"/>
    </row>
    <row r="905" spans="1:25" ht="15.75" thickBot="1" x14ac:dyDescent="0.3">
      <c r="A905" s="15" t="s">
        <v>51</v>
      </c>
      <c r="B905" s="39">
        <f>SUM(B884:B904)</f>
        <v>2387890.0512975999</v>
      </c>
      <c r="C905" s="39">
        <f>SUM(C884:C904)</f>
        <v>1870214.6064204404</v>
      </c>
      <c r="D905" s="39">
        <f>SUM(D884:D904)</f>
        <v>500861.37175715994</v>
      </c>
      <c r="E905" s="40">
        <f>SUM(E884:E904)</f>
        <v>16813.993119999999</v>
      </c>
      <c r="H905" s="66" t="s">
        <v>122</v>
      </c>
      <c r="I905" s="77">
        <f t="shared" si="166"/>
        <v>0.78320800633352017</v>
      </c>
      <c r="J905" s="77">
        <f t="shared" si="164"/>
        <v>0.20975060031972056</v>
      </c>
      <c r="K905" s="78">
        <f t="shared" si="165"/>
        <v>7.0413598443794054E-3</v>
      </c>
      <c r="U905" s="66" t="s">
        <v>7</v>
      </c>
      <c r="V905" s="152">
        <v>91.808398662365832</v>
      </c>
      <c r="W905" s="152">
        <v>8.1916013376341628</v>
      </c>
      <c r="X905" s="153"/>
    </row>
    <row r="906" spans="1:25" ht="15.75" thickBot="1" x14ac:dyDescent="0.3"/>
    <row r="907" spans="1:25" x14ac:dyDescent="0.25">
      <c r="A907" s="302" t="s">
        <v>106</v>
      </c>
      <c r="B907" s="303"/>
      <c r="C907" s="303"/>
      <c r="D907" s="303"/>
      <c r="E907" s="303"/>
      <c r="F907" s="303"/>
      <c r="G907" s="303"/>
      <c r="H907" s="303"/>
      <c r="I907" s="303"/>
      <c r="J907" s="303"/>
      <c r="K907" s="303"/>
      <c r="L907" s="304"/>
      <c r="N907" s="302" t="s">
        <v>106</v>
      </c>
      <c r="O907" s="303"/>
      <c r="P907" s="303"/>
      <c r="Q907" s="303"/>
      <c r="R907" s="303"/>
      <c r="S907" s="303"/>
      <c r="T907" s="303"/>
      <c r="U907" s="303"/>
      <c r="V907" s="303"/>
      <c r="W907" s="303"/>
      <c r="X907" s="303"/>
      <c r="Y907" s="304"/>
    </row>
    <row r="908" spans="1:25" x14ac:dyDescent="0.25">
      <c r="A908" s="13"/>
      <c r="B908" s="63" t="s">
        <v>85</v>
      </c>
      <c r="C908" s="63" t="s">
        <v>86</v>
      </c>
      <c r="D908" s="63" t="s">
        <v>87</v>
      </c>
      <c r="E908" s="63" t="s">
        <v>88</v>
      </c>
      <c r="F908" s="63" t="s">
        <v>42</v>
      </c>
      <c r="G908" s="63" t="s">
        <v>89</v>
      </c>
      <c r="H908" s="63" t="s">
        <v>94</v>
      </c>
      <c r="I908" s="63" t="s">
        <v>90</v>
      </c>
      <c r="J908" s="63" t="s">
        <v>91</v>
      </c>
      <c r="K908" s="63" t="s">
        <v>92</v>
      </c>
      <c r="L908" s="68" t="s">
        <v>0</v>
      </c>
      <c r="N908" s="13"/>
      <c r="O908" s="63" t="s">
        <v>85</v>
      </c>
      <c r="P908" s="63" t="s">
        <v>86</v>
      </c>
      <c r="Q908" s="63" t="s">
        <v>87</v>
      </c>
      <c r="R908" s="63" t="s">
        <v>88</v>
      </c>
      <c r="S908" s="63" t="s">
        <v>42</v>
      </c>
      <c r="T908" s="63" t="s">
        <v>89</v>
      </c>
      <c r="U908" s="63" t="s">
        <v>94</v>
      </c>
      <c r="V908" s="63" t="s">
        <v>90</v>
      </c>
      <c r="W908" s="63" t="s">
        <v>91</v>
      </c>
      <c r="X908" s="63" t="s">
        <v>92</v>
      </c>
      <c r="Y908" s="68" t="s">
        <v>0</v>
      </c>
    </row>
    <row r="909" spans="1:25" x14ac:dyDescent="0.25">
      <c r="A909" s="13" t="s">
        <v>1</v>
      </c>
      <c r="B909" s="49">
        <v>40054.700000000004</v>
      </c>
      <c r="C909" s="49">
        <v>3.45</v>
      </c>
      <c r="D909" s="49">
        <v>0</v>
      </c>
      <c r="E909" s="49">
        <v>0</v>
      </c>
      <c r="F909" s="49">
        <v>837</v>
      </c>
      <c r="G909" s="49">
        <v>0</v>
      </c>
      <c r="H909" s="49">
        <v>0</v>
      </c>
      <c r="I909" s="49">
        <v>3168</v>
      </c>
      <c r="J909" s="49">
        <v>0</v>
      </c>
      <c r="K909" s="49">
        <v>0</v>
      </c>
      <c r="L909" s="67">
        <v>44063.15</v>
      </c>
      <c r="N909" s="13" t="s">
        <v>1</v>
      </c>
      <c r="O909" s="79">
        <f>B909/$L909</f>
        <v>0.90902942708362888</v>
      </c>
      <c r="P909" s="79">
        <f>C909/$L909</f>
        <v>7.8296717325021021E-5</v>
      </c>
      <c r="Q909" s="79">
        <f t="shared" ref="Q909:Q930" si="167">D909/$L909</f>
        <v>0</v>
      </c>
      <c r="R909" s="79">
        <f t="shared" ref="R909:R930" si="168">E909/$L909</f>
        <v>0</v>
      </c>
      <c r="S909" s="79">
        <f t="shared" ref="S909:S930" si="169">F909/$L909</f>
        <v>1.8995464464070317E-2</v>
      </c>
      <c r="T909" s="79">
        <f t="shared" ref="T909:T930" si="170">G909/$L909</f>
        <v>0</v>
      </c>
      <c r="U909" s="79">
        <f t="shared" ref="U909:U930" si="171">H909/$L909</f>
        <v>0</v>
      </c>
      <c r="V909" s="79">
        <f t="shared" ref="V909:V930" si="172">I909/$L909</f>
        <v>7.1896811734975821E-2</v>
      </c>
      <c r="W909" s="79">
        <f t="shared" ref="W909:W930" si="173">J909/$L909</f>
        <v>0</v>
      </c>
      <c r="X909" s="79">
        <f t="shared" ref="X909:X930" si="174">K909/$L909</f>
        <v>0</v>
      </c>
      <c r="Y909" s="119">
        <f>SUM(O909:X909)</f>
        <v>1</v>
      </c>
    </row>
    <row r="910" spans="1:25" x14ac:dyDescent="0.25">
      <c r="A910" s="13" t="s">
        <v>2</v>
      </c>
      <c r="B910" s="49">
        <v>122470.515</v>
      </c>
      <c r="C910" s="49">
        <v>141.07500000000002</v>
      </c>
      <c r="D910" s="49">
        <v>0</v>
      </c>
      <c r="E910" s="49">
        <v>0</v>
      </c>
      <c r="F910" s="49">
        <v>125</v>
      </c>
      <c r="G910" s="49">
        <v>0</v>
      </c>
      <c r="H910" s="49">
        <v>0</v>
      </c>
      <c r="I910" s="49">
        <v>0</v>
      </c>
      <c r="J910" s="49">
        <v>0</v>
      </c>
      <c r="K910" s="49">
        <v>35.4</v>
      </c>
      <c r="L910" s="67">
        <v>122771.99</v>
      </c>
      <c r="N910" s="13" t="s">
        <v>2</v>
      </c>
      <c r="O910" s="79">
        <f t="shared" ref="O910:O930" si="175">B910/$L910</f>
        <v>0.99754443175515839</v>
      </c>
      <c r="P910" s="79">
        <f>C910/$L910</f>
        <v>1.1490813173265337E-3</v>
      </c>
      <c r="Q910" s="79">
        <f t="shared" si="167"/>
        <v>0</v>
      </c>
      <c r="R910" s="79">
        <f t="shared" si="168"/>
        <v>0</v>
      </c>
      <c r="S910" s="79">
        <f t="shared" si="169"/>
        <v>1.0181475432629217E-3</v>
      </c>
      <c r="T910" s="79">
        <f t="shared" si="170"/>
        <v>0</v>
      </c>
      <c r="U910" s="79">
        <f t="shared" si="171"/>
        <v>0</v>
      </c>
      <c r="V910" s="79">
        <f t="shared" si="172"/>
        <v>0</v>
      </c>
      <c r="W910" s="79">
        <f t="shared" si="173"/>
        <v>0</v>
      </c>
      <c r="X910" s="79">
        <f t="shared" si="174"/>
        <v>2.883393842520594E-4</v>
      </c>
      <c r="Y910" s="119">
        <f t="shared" ref="Y910:Y930" si="176">SUM(O910:X910)</f>
        <v>0.99999999999999989</v>
      </c>
    </row>
    <row r="911" spans="1:25" x14ac:dyDescent="0.25">
      <c r="A911" s="13" t="s">
        <v>20</v>
      </c>
      <c r="B911" s="49">
        <v>153138.68</v>
      </c>
      <c r="C911" s="49">
        <v>600</v>
      </c>
      <c r="D911" s="49">
        <v>45</v>
      </c>
      <c r="E911" s="49">
        <v>0</v>
      </c>
      <c r="F911" s="49">
        <v>920</v>
      </c>
      <c r="G911" s="49">
        <v>4040</v>
      </c>
      <c r="H911" s="49">
        <v>7736.375</v>
      </c>
      <c r="I911" s="49">
        <v>0</v>
      </c>
      <c r="J911" s="49">
        <v>0</v>
      </c>
      <c r="K911" s="49">
        <v>0</v>
      </c>
      <c r="L911" s="67">
        <v>166480.05499999999</v>
      </c>
      <c r="N911" s="13" t="s">
        <v>20</v>
      </c>
      <c r="O911" s="79">
        <f t="shared" si="175"/>
        <v>0.91986202191007205</v>
      </c>
      <c r="P911" s="79">
        <f>C911/$L911</f>
        <v>3.6040353302382081E-3</v>
      </c>
      <c r="Q911" s="79">
        <f t="shared" si="167"/>
        <v>2.7030264976786559E-4</v>
      </c>
      <c r="R911" s="79">
        <f t="shared" si="168"/>
        <v>0</v>
      </c>
      <c r="S911" s="79">
        <f t="shared" si="169"/>
        <v>5.5261875063652519E-3</v>
      </c>
      <c r="T911" s="79">
        <f t="shared" si="170"/>
        <v>2.4267171223603935E-2</v>
      </c>
      <c r="U911" s="79">
        <f t="shared" si="171"/>
        <v>4.6470281379952696E-2</v>
      </c>
      <c r="V911" s="79">
        <f t="shared" si="172"/>
        <v>0</v>
      </c>
      <c r="W911" s="79">
        <f t="shared" si="173"/>
        <v>0</v>
      </c>
      <c r="X911" s="79">
        <f t="shared" si="174"/>
        <v>0</v>
      </c>
      <c r="Y911" s="119">
        <f t="shared" si="176"/>
        <v>1</v>
      </c>
    </row>
    <row r="912" spans="1:25" x14ac:dyDescent="0.25">
      <c r="A912" s="13" t="s">
        <v>3</v>
      </c>
      <c r="B912" s="49">
        <v>102689.38</v>
      </c>
      <c r="C912" s="49">
        <v>3744.5</v>
      </c>
      <c r="D912" s="49">
        <v>80</v>
      </c>
      <c r="E912" s="49">
        <v>600</v>
      </c>
      <c r="F912" s="49">
        <v>48</v>
      </c>
      <c r="G912" s="49">
        <v>14155.825000000001</v>
      </c>
      <c r="H912" s="49">
        <v>0</v>
      </c>
      <c r="I912" s="49">
        <v>260</v>
      </c>
      <c r="J912" s="49">
        <v>0</v>
      </c>
      <c r="K912" s="49">
        <v>0</v>
      </c>
      <c r="L912" s="67">
        <v>121577.705</v>
      </c>
      <c r="N912" s="13" t="s">
        <v>3</v>
      </c>
      <c r="O912" s="79">
        <f t="shared" si="175"/>
        <v>0.84463989511892834</v>
      </c>
      <c r="P912" s="79">
        <f t="shared" ref="P912:P930" si="177">C912/$L912</f>
        <v>3.0799232474408033E-2</v>
      </c>
      <c r="Q912" s="79">
        <f t="shared" si="167"/>
        <v>6.5801538201432574E-4</v>
      </c>
      <c r="R912" s="79">
        <f t="shared" si="168"/>
        <v>4.9351153651074429E-3</v>
      </c>
      <c r="S912" s="79">
        <f t="shared" si="169"/>
        <v>3.9480922920859544E-4</v>
      </c>
      <c r="T912" s="79">
        <f t="shared" si="170"/>
        <v>0.11643438243878679</v>
      </c>
      <c r="U912" s="79">
        <f t="shared" si="171"/>
        <v>0</v>
      </c>
      <c r="V912" s="79">
        <f t="shared" si="172"/>
        <v>2.1385499915465584E-3</v>
      </c>
      <c r="W912" s="79">
        <f t="shared" si="173"/>
        <v>0</v>
      </c>
      <c r="X912" s="79">
        <f t="shared" si="174"/>
        <v>0</v>
      </c>
      <c r="Y912" s="119">
        <f t="shared" si="176"/>
        <v>1.0000000000000002</v>
      </c>
    </row>
    <row r="913" spans="1:25" x14ac:dyDescent="0.25">
      <c r="A913" s="13" t="s">
        <v>4</v>
      </c>
      <c r="B913" s="49">
        <v>80044.34</v>
      </c>
      <c r="C913" s="49">
        <v>7.2</v>
      </c>
      <c r="D913" s="49">
        <v>0</v>
      </c>
      <c r="E913" s="49">
        <v>0</v>
      </c>
      <c r="F913" s="49">
        <v>0</v>
      </c>
      <c r="G913" s="49">
        <v>0</v>
      </c>
      <c r="H913" s="49">
        <v>0</v>
      </c>
      <c r="I913" s="49">
        <v>0</v>
      </c>
      <c r="J913" s="49">
        <v>0</v>
      </c>
      <c r="K913" s="49">
        <v>0</v>
      </c>
      <c r="L913" s="67">
        <v>80051.540000000008</v>
      </c>
      <c r="N913" s="13" t="s">
        <v>4</v>
      </c>
      <c r="O913" s="79">
        <f t="shared" si="175"/>
        <v>0.99991005794516863</v>
      </c>
      <c r="P913" s="79">
        <f t="shared" si="177"/>
        <v>8.9942054831175015E-5</v>
      </c>
      <c r="Q913" s="79">
        <f t="shared" si="167"/>
        <v>0</v>
      </c>
      <c r="R913" s="79">
        <f t="shared" si="168"/>
        <v>0</v>
      </c>
      <c r="S913" s="79">
        <f t="shared" si="169"/>
        <v>0</v>
      </c>
      <c r="T913" s="79">
        <f t="shared" si="170"/>
        <v>0</v>
      </c>
      <c r="U913" s="79">
        <f t="shared" si="171"/>
        <v>0</v>
      </c>
      <c r="V913" s="79">
        <f t="shared" si="172"/>
        <v>0</v>
      </c>
      <c r="W913" s="79">
        <f t="shared" si="173"/>
        <v>0</v>
      </c>
      <c r="X913" s="79">
        <f t="shared" si="174"/>
        <v>0</v>
      </c>
      <c r="Y913" s="119">
        <f t="shared" si="176"/>
        <v>0.99999999999999978</v>
      </c>
    </row>
    <row r="914" spans="1:25" x14ac:dyDescent="0.25">
      <c r="A914" s="13" t="s">
        <v>5</v>
      </c>
      <c r="B914" s="49">
        <v>90704.51</v>
      </c>
      <c r="C914" s="49">
        <v>150.20000000000002</v>
      </c>
      <c r="D914" s="49">
        <v>0</v>
      </c>
      <c r="E914" s="49">
        <v>0</v>
      </c>
      <c r="F914" s="49">
        <v>60</v>
      </c>
      <c r="G914" s="49">
        <v>0</v>
      </c>
      <c r="H914" s="49">
        <v>0</v>
      </c>
      <c r="I914" s="49">
        <v>0</v>
      </c>
      <c r="J914" s="49">
        <v>0</v>
      </c>
      <c r="K914" s="49">
        <v>0</v>
      </c>
      <c r="L914" s="67">
        <v>90914.71</v>
      </c>
      <c r="N914" s="13" t="s">
        <v>5</v>
      </c>
      <c r="O914" s="79">
        <f t="shared" si="175"/>
        <v>0.99768794290824869</v>
      </c>
      <c r="P914" s="79">
        <f t="shared" si="177"/>
        <v>1.6520978838298005E-3</v>
      </c>
      <c r="Q914" s="79">
        <f t="shared" si="167"/>
        <v>0</v>
      </c>
      <c r="R914" s="79">
        <f t="shared" si="168"/>
        <v>0</v>
      </c>
      <c r="S914" s="79">
        <f t="shared" si="169"/>
        <v>6.599592079213583E-4</v>
      </c>
      <c r="T914" s="79">
        <f t="shared" si="170"/>
        <v>0</v>
      </c>
      <c r="U914" s="79">
        <f t="shared" si="171"/>
        <v>0</v>
      </c>
      <c r="V914" s="79">
        <f t="shared" si="172"/>
        <v>0</v>
      </c>
      <c r="W914" s="79">
        <f t="shared" si="173"/>
        <v>0</v>
      </c>
      <c r="X914" s="79">
        <f t="shared" si="174"/>
        <v>0</v>
      </c>
      <c r="Y914" s="119">
        <f t="shared" si="176"/>
        <v>0.99999999999999989</v>
      </c>
    </row>
    <row r="915" spans="1:25" x14ac:dyDescent="0.25">
      <c r="A915" s="13" t="s">
        <v>6</v>
      </c>
      <c r="B915" s="49">
        <v>186794.19899999999</v>
      </c>
      <c r="C915" s="49">
        <v>4.8000000000000001E-2</v>
      </c>
      <c r="D915" s="49">
        <v>6656.5</v>
      </c>
      <c r="E915" s="49">
        <v>0</v>
      </c>
      <c r="F915" s="49">
        <v>435.15000000000003</v>
      </c>
      <c r="G915" s="49">
        <v>0</v>
      </c>
      <c r="H915" s="49">
        <v>209.1</v>
      </c>
      <c r="I915" s="49">
        <v>945</v>
      </c>
      <c r="J915" s="49">
        <v>0</v>
      </c>
      <c r="K915" s="49">
        <v>20240</v>
      </c>
      <c r="L915" s="67">
        <v>215279.997</v>
      </c>
      <c r="N915" s="13" t="s">
        <v>6</v>
      </c>
      <c r="O915" s="79">
        <f t="shared" si="175"/>
        <v>0.86768023784392745</v>
      </c>
      <c r="P915" s="79">
        <f t="shared" si="177"/>
        <v>2.2296544346384398E-7</v>
      </c>
      <c r="Q915" s="79">
        <f t="shared" si="167"/>
        <v>3.0920197383689112E-2</v>
      </c>
      <c r="R915" s="79">
        <f t="shared" si="168"/>
        <v>0</v>
      </c>
      <c r="S915" s="79">
        <f t="shared" si="169"/>
        <v>2.0213210984019107E-3</v>
      </c>
      <c r="T915" s="79">
        <f t="shared" si="170"/>
        <v>0</v>
      </c>
      <c r="U915" s="79">
        <f t="shared" si="171"/>
        <v>9.7129321308937029E-4</v>
      </c>
      <c r="V915" s="79">
        <f t="shared" si="172"/>
        <v>4.3896321681944281E-3</v>
      </c>
      <c r="W915" s="79">
        <f t="shared" si="173"/>
        <v>0</v>
      </c>
      <c r="X915" s="79">
        <f t="shared" si="174"/>
        <v>9.4017095327254205E-2</v>
      </c>
      <c r="Y915" s="119">
        <f t="shared" si="176"/>
        <v>1</v>
      </c>
    </row>
    <row r="916" spans="1:25" x14ac:dyDescent="0.25">
      <c r="A916" s="13" t="s">
        <v>7</v>
      </c>
      <c r="B916" s="49">
        <v>149191.14600000001</v>
      </c>
      <c r="C916" s="49">
        <v>0</v>
      </c>
      <c r="D916" s="49">
        <v>3576.625</v>
      </c>
      <c r="E916" s="49">
        <v>500</v>
      </c>
      <c r="F916" s="49">
        <v>0</v>
      </c>
      <c r="G916" s="49">
        <v>45</v>
      </c>
      <c r="H916" s="49">
        <v>0</v>
      </c>
      <c r="I916" s="49">
        <v>0</v>
      </c>
      <c r="J916" s="49">
        <v>0</v>
      </c>
      <c r="K916" s="49">
        <v>0</v>
      </c>
      <c r="L916" s="67">
        <v>153312.77100000001</v>
      </c>
      <c r="N916" s="13" t="s">
        <v>7</v>
      </c>
      <c r="O916" s="79">
        <f t="shared" si="175"/>
        <v>0.97311623178476114</v>
      </c>
      <c r="P916" s="79">
        <f t="shared" si="177"/>
        <v>0</v>
      </c>
      <c r="Q916" s="79">
        <f t="shared" si="167"/>
        <v>2.3328943679453814E-2</v>
      </c>
      <c r="R916" s="79">
        <f t="shared" si="168"/>
        <v>3.2613069135642978E-3</v>
      </c>
      <c r="S916" s="79">
        <f t="shared" si="169"/>
        <v>0</v>
      </c>
      <c r="T916" s="79">
        <f t="shared" si="170"/>
        <v>2.9351762222078681E-4</v>
      </c>
      <c r="U916" s="79">
        <f t="shared" si="171"/>
        <v>0</v>
      </c>
      <c r="V916" s="79">
        <f t="shared" si="172"/>
        <v>0</v>
      </c>
      <c r="W916" s="79">
        <f t="shared" si="173"/>
        <v>0</v>
      </c>
      <c r="X916" s="79">
        <f t="shared" si="174"/>
        <v>0</v>
      </c>
      <c r="Y916" s="119">
        <f t="shared" si="176"/>
        <v>1</v>
      </c>
    </row>
    <row r="917" spans="1:25" x14ac:dyDescent="0.25">
      <c r="A917" s="13" t="s">
        <v>8</v>
      </c>
      <c r="B917" s="49">
        <v>54591.906999999999</v>
      </c>
      <c r="C917" s="49">
        <v>10.411</v>
      </c>
      <c r="D917" s="49">
        <v>42</v>
      </c>
      <c r="E917" s="49">
        <v>33.1</v>
      </c>
      <c r="F917" s="49">
        <v>0</v>
      </c>
      <c r="G917" s="49">
        <v>0</v>
      </c>
      <c r="H917" s="49">
        <v>90</v>
      </c>
      <c r="I917" s="49">
        <v>0</v>
      </c>
      <c r="J917" s="49">
        <v>0</v>
      </c>
      <c r="K917" s="49">
        <v>0</v>
      </c>
      <c r="L917" s="67">
        <v>54767.417999999998</v>
      </c>
      <c r="N917" s="13" t="s">
        <v>8</v>
      </c>
      <c r="O917" s="79">
        <f t="shared" si="175"/>
        <v>0.99679533915584628</v>
      </c>
      <c r="P917" s="79">
        <f t="shared" si="177"/>
        <v>1.9009477496273423E-4</v>
      </c>
      <c r="Q917" s="79">
        <f t="shared" si="167"/>
        <v>7.6687931499710288E-4</v>
      </c>
      <c r="R917" s="79">
        <f t="shared" si="168"/>
        <v>6.0437393634295495E-4</v>
      </c>
      <c r="S917" s="79">
        <f t="shared" si="169"/>
        <v>0</v>
      </c>
      <c r="T917" s="79">
        <f t="shared" si="170"/>
        <v>0</v>
      </c>
      <c r="U917" s="79">
        <f t="shared" si="171"/>
        <v>1.6433128178509346E-3</v>
      </c>
      <c r="V917" s="79">
        <f t="shared" si="172"/>
        <v>0</v>
      </c>
      <c r="W917" s="79">
        <f t="shared" si="173"/>
        <v>0</v>
      </c>
      <c r="X917" s="79">
        <f t="shared" si="174"/>
        <v>0</v>
      </c>
      <c r="Y917" s="119">
        <f t="shared" si="176"/>
        <v>0.99999999999999989</v>
      </c>
    </row>
    <row r="918" spans="1:25" x14ac:dyDescent="0.25">
      <c r="A918" s="13" t="s">
        <v>9</v>
      </c>
      <c r="B918" s="49">
        <v>116951.576</v>
      </c>
      <c r="C918" s="49">
        <v>0</v>
      </c>
      <c r="D918" s="49">
        <v>60</v>
      </c>
      <c r="E918" s="49">
        <v>0</v>
      </c>
      <c r="F918" s="49">
        <v>303.75</v>
      </c>
      <c r="G918" s="49">
        <v>0</v>
      </c>
      <c r="H918" s="49">
        <v>0</v>
      </c>
      <c r="I918" s="49">
        <v>0</v>
      </c>
      <c r="J918" s="49">
        <v>0</v>
      </c>
      <c r="K918" s="49">
        <v>0</v>
      </c>
      <c r="L918" s="67">
        <v>117315.326</v>
      </c>
      <c r="N918" s="13" t="s">
        <v>9</v>
      </c>
      <c r="O918" s="79">
        <f t="shared" si="175"/>
        <v>0.99689938209778317</v>
      </c>
      <c r="P918" s="79">
        <f t="shared" si="177"/>
        <v>0</v>
      </c>
      <c r="Q918" s="79">
        <f t="shared" si="167"/>
        <v>5.1144212820070924E-4</v>
      </c>
      <c r="R918" s="79">
        <f t="shared" si="168"/>
        <v>0</v>
      </c>
      <c r="S918" s="79">
        <f t="shared" si="169"/>
        <v>2.5891757740160908E-3</v>
      </c>
      <c r="T918" s="79">
        <f t="shared" si="170"/>
        <v>0</v>
      </c>
      <c r="U918" s="79">
        <f t="shared" si="171"/>
        <v>0</v>
      </c>
      <c r="V918" s="79">
        <f t="shared" si="172"/>
        <v>0</v>
      </c>
      <c r="W918" s="79">
        <f t="shared" si="173"/>
        <v>0</v>
      </c>
      <c r="X918" s="79">
        <f t="shared" si="174"/>
        <v>0</v>
      </c>
      <c r="Y918" s="119">
        <f t="shared" si="176"/>
        <v>1</v>
      </c>
    </row>
    <row r="919" spans="1:25" x14ac:dyDescent="0.25">
      <c r="A919" s="13" t="s">
        <v>10</v>
      </c>
      <c r="B919" s="49">
        <v>49960.345000000001</v>
      </c>
      <c r="C919" s="49">
        <v>5661.1500000000005</v>
      </c>
      <c r="D919" s="49">
        <v>0</v>
      </c>
      <c r="E919" s="49">
        <v>950</v>
      </c>
      <c r="F919" s="49">
        <v>3650.67</v>
      </c>
      <c r="G919" s="49">
        <v>0</v>
      </c>
      <c r="H919" s="49">
        <v>0</v>
      </c>
      <c r="I919" s="49">
        <v>1000</v>
      </c>
      <c r="J919" s="49">
        <v>0</v>
      </c>
      <c r="K919" s="49">
        <v>204</v>
      </c>
      <c r="L919" s="67">
        <v>61426.165000000001</v>
      </c>
      <c r="N919" s="13" t="s">
        <v>10</v>
      </c>
      <c r="O919" s="79">
        <f t="shared" si="175"/>
        <v>0.81333980397441386</v>
      </c>
      <c r="P919" s="79">
        <f t="shared" si="177"/>
        <v>9.2161866201479453E-2</v>
      </c>
      <c r="Q919" s="79">
        <f t="shared" si="167"/>
        <v>0</v>
      </c>
      <c r="R919" s="79">
        <f t="shared" si="168"/>
        <v>1.5465722139742892E-2</v>
      </c>
      <c r="S919" s="79">
        <f t="shared" si="169"/>
        <v>5.9431839835679144E-2</v>
      </c>
      <c r="T919" s="79">
        <f t="shared" si="170"/>
        <v>0</v>
      </c>
      <c r="U919" s="79">
        <f t="shared" si="171"/>
        <v>0</v>
      </c>
      <c r="V919" s="79">
        <f t="shared" si="172"/>
        <v>1.6279707515518833E-2</v>
      </c>
      <c r="W919" s="79">
        <f t="shared" si="173"/>
        <v>0</v>
      </c>
      <c r="X919" s="79">
        <f t="shared" si="174"/>
        <v>3.3210603331658424E-3</v>
      </c>
      <c r="Y919" s="119">
        <f t="shared" si="176"/>
        <v>1</v>
      </c>
    </row>
    <row r="920" spans="1:25" x14ac:dyDescent="0.25">
      <c r="A920" s="13" t="s">
        <v>11</v>
      </c>
      <c r="B920" s="49">
        <v>195260.08922464002</v>
      </c>
      <c r="C920" s="49">
        <v>1.3518456000000001</v>
      </c>
      <c r="D920" s="49">
        <v>8736.7849920000008</v>
      </c>
      <c r="E920" s="49">
        <v>51.994556720000006</v>
      </c>
      <c r="F920" s="49">
        <v>11.902678640000001</v>
      </c>
      <c r="G920" s="49">
        <v>0</v>
      </c>
      <c r="H920" s="49">
        <v>724.20300000000009</v>
      </c>
      <c r="I920" s="49">
        <v>0</v>
      </c>
      <c r="J920" s="49">
        <v>0</v>
      </c>
      <c r="K920" s="49">
        <v>0</v>
      </c>
      <c r="L920" s="67">
        <v>204786.32629760003</v>
      </c>
      <c r="N920" s="13" t="s">
        <v>11</v>
      </c>
      <c r="O920" s="79">
        <f t="shared" si="175"/>
        <v>0.95348206471990582</v>
      </c>
      <c r="P920" s="79">
        <f t="shared" si="177"/>
        <v>6.6012493335881624E-6</v>
      </c>
      <c r="Q920" s="79">
        <f t="shared" si="167"/>
        <v>4.2662931407361208E-2</v>
      </c>
      <c r="R920" s="79">
        <f t="shared" si="168"/>
        <v>2.538966231780552E-4</v>
      </c>
      <c r="S920" s="79">
        <f t="shared" si="169"/>
        <v>5.8122428656211963E-5</v>
      </c>
      <c r="T920" s="79">
        <f t="shared" si="170"/>
        <v>0</v>
      </c>
      <c r="U920" s="79">
        <f t="shared" si="171"/>
        <v>3.5363835715650871E-3</v>
      </c>
      <c r="V920" s="79">
        <f t="shared" si="172"/>
        <v>0</v>
      </c>
      <c r="W920" s="79">
        <f t="shared" si="173"/>
        <v>0</v>
      </c>
      <c r="X920" s="79">
        <f t="shared" si="174"/>
        <v>0</v>
      </c>
      <c r="Y920" s="119">
        <f t="shared" si="176"/>
        <v>1</v>
      </c>
    </row>
    <row r="921" spans="1:25" x14ac:dyDescent="0.25">
      <c r="A921" s="13" t="s">
        <v>12</v>
      </c>
      <c r="B921" s="49">
        <v>182379.10200000001</v>
      </c>
      <c r="C921" s="49">
        <v>503.02500000000003</v>
      </c>
      <c r="D921" s="49">
        <v>0</v>
      </c>
      <c r="E921" s="49">
        <v>8.0000000000000002E-3</v>
      </c>
      <c r="F921" s="49">
        <v>1.4000000000000001</v>
      </c>
      <c r="G921" s="49">
        <v>546</v>
      </c>
      <c r="H921" s="49">
        <v>832.99</v>
      </c>
      <c r="I921" s="49">
        <v>0</v>
      </c>
      <c r="J921" s="49">
        <v>0</v>
      </c>
      <c r="K921" s="49">
        <v>0</v>
      </c>
      <c r="L921" s="67">
        <v>184262.52499999999</v>
      </c>
      <c r="N921" s="13" t="s">
        <v>12</v>
      </c>
      <c r="O921" s="79">
        <f t="shared" si="175"/>
        <v>0.98977858899958104</v>
      </c>
      <c r="P921" s="79">
        <f t="shared" si="177"/>
        <v>2.7299365402704647E-3</v>
      </c>
      <c r="Q921" s="79">
        <f t="shared" si="167"/>
        <v>0</v>
      </c>
      <c r="R921" s="79">
        <f t="shared" si="168"/>
        <v>4.3416315932933193E-8</v>
      </c>
      <c r="S921" s="79">
        <f t="shared" si="169"/>
        <v>7.5978552882633088E-6</v>
      </c>
      <c r="T921" s="79">
        <f t="shared" si="170"/>
        <v>2.96316356242269E-3</v>
      </c>
      <c r="U921" s="79">
        <f t="shared" si="171"/>
        <v>4.5206696261217523E-3</v>
      </c>
      <c r="V921" s="79">
        <f t="shared" si="172"/>
        <v>0</v>
      </c>
      <c r="W921" s="79">
        <f t="shared" si="173"/>
        <v>0</v>
      </c>
      <c r="X921" s="79">
        <f t="shared" si="174"/>
        <v>0</v>
      </c>
      <c r="Y921" s="119">
        <f t="shared" si="176"/>
        <v>1.0000000000000002</v>
      </c>
    </row>
    <row r="922" spans="1:25" x14ac:dyDescent="0.25">
      <c r="A922" s="13" t="s">
        <v>21</v>
      </c>
      <c r="B922" s="49">
        <v>96628.75</v>
      </c>
      <c r="C922" s="49">
        <v>85</v>
      </c>
      <c r="D922" s="49">
        <v>0</v>
      </c>
      <c r="E922" s="49">
        <v>0.97499999999999998</v>
      </c>
      <c r="F922" s="49">
        <v>150</v>
      </c>
      <c r="G922" s="49">
        <v>1511.2</v>
      </c>
      <c r="H922" s="49">
        <v>63</v>
      </c>
      <c r="I922" s="49">
        <v>0</v>
      </c>
      <c r="J922" s="49">
        <v>0</v>
      </c>
      <c r="K922" s="49">
        <v>0</v>
      </c>
      <c r="L922" s="67">
        <v>98438.925000000003</v>
      </c>
      <c r="N922" s="13" t="s">
        <v>21</v>
      </c>
      <c r="O922" s="79">
        <f t="shared" si="175"/>
        <v>0.98161118683488258</v>
      </c>
      <c r="P922" s="79">
        <f t="shared" si="177"/>
        <v>8.634795635974285E-4</v>
      </c>
      <c r="Q922" s="79">
        <f t="shared" si="167"/>
        <v>0</v>
      </c>
      <c r="R922" s="79">
        <f t="shared" si="168"/>
        <v>9.9046185236175628E-6</v>
      </c>
      <c r="S922" s="79">
        <f t="shared" si="169"/>
        <v>1.5237874651719326E-3</v>
      </c>
      <c r="T922" s="79">
        <f t="shared" si="170"/>
        <v>1.5351650782452165E-2</v>
      </c>
      <c r="U922" s="79">
        <f t="shared" si="171"/>
        <v>6.399907353722117E-4</v>
      </c>
      <c r="V922" s="79">
        <f t="shared" si="172"/>
        <v>0</v>
      </c>
      <c r="W922" s="79">
        <f t="shared" si="173"/>
        <v>0</v>
      </c>
      <c r="X922" s="79">
        <f t="shared" si="174"/>
        <v>0</v>
      </c>
      <c r="Y922" s="119">
        <f t="shared" si="176"/>
        <v>0.99999999999999989</v>
      </c>
    </row>
    <row r="923" spans="1:25" x14ac:dyDescent="0.25">
      <c r="A923" s="13" t="s">
        <v>13</v>
      </c>
      <c r="B923" s="49">
        <v>256404.59299999999</v>
      </c>
      <c r="C923" s="49">
        <v>284.55</v>
      </c>
      <c r="D923" s="49">
        <v>52.904000000000003</v>
      </c>
      <c r="E923" s="49">
        <v>0</v>
      </c>
      <c r="F923" s="49">
        <v>385.755</v>
      </c>
      <c r="G923" s="49">
        <v>54617.4</v>
      </c>
      <c r="H923" s="49">
        <v>0</v>
      </c>
      <c r="I923" s="49">
        <v>0</v>
      </c>
      <c r="J923" s="49">
        <v>0</v>
      </c>
      <c r="K923" s="49">
        <v>7000.5</v>
      </c>
      <c r="L923" s="67">
        <v>318745.70199999999</v>
      </c>
      <c r="N923" s="13" t="s">
        <v>13</v>
      </c>
      <c r="O923" s="79">
        <f t="shared" si="175"/>
        <v>0.80441741297581482</v>
      </c>
      <c r="P923" s="79">
        <f t="shared" si="177"/>
        <v>8.9271791969135325E-4</v>
      </c>
      <c r="Q923" s="79">
        <f t="shared" si="167"/>
        <v>1.6597557133491954E-4</v>
      </c>
      <c r="R923" s="79">
        <f t="shared" si="168"/>
        <v>0</v>
      </c>
      <c r="S923" s="79">
        <f t="shared" si="169"/>
        <v>1.210228083326438E-3</v>
      </c>
      <c r="T923" s="79">
        <f t="shared" si="170"/>
        <v>0.17135101636601832</v>
      </c>
      <c r="U923" s="79">
        <f t="shared" si="171"/>
        <v>0</v>
      </c>
      <c r="V923" s="79">
        <f t="shared" si="172"/>
        <v>0</v>
      </c>
      <c r="W923" s="79">
        <f t="shared" si="173"/>
        <v>0</v>
      </c>
      <c r="X923" s="79">
        <f t="shared" si="174"/>
        <v>2.1962649083814158E-2</v>
      </c>
      <c r="Y923" s="119">
        <f t="shared" si="176"/>
        <v>1</v>
      </c>
    </row>
    <row r="924" spans="1:25" x14ac:dyDescent="0.25">
      <c r="A924" s="13" t="s">
        <v>14</v>
      </c>
      <c r="B924" s="49">
        <v>35116.65</v>
      </c>
      <c r="C924" s="49">
        <v>1645.3600000000001</v>
      </c>
      <c r="D924" s="49">
        <v>0</v>
      </c>
      <c r="E924" s="49">
        <v>0</v>
      </c>
      <c r="F924" s="49">
        <v>384</v>
      </c>
      <c r="G924" s="49">
        <v>0</v>
      </c>
      <c r="H924" s="49">
        <v>0</v>
      </c>
      <c r="I924" s="49">
        <v>0</v>
      </c>
      <c r="J924" s="49">
        <v>0</v>
      </c>
      <c r="K924" s="49">
        <v>0</v>
      </c>
      <c r="L924" s="67">
        <v>37146.01</v>
      </c>
      <c r="N924" s="13" t="s">
        <v>14</v>
      </c>
      <c r="O924" s="79">
        <f t="shared" si="175"/>
        <v>0.94536802202982229</v>
      </c>
      <c r="P924" s="79">
        <f t="shared" si="177"/>
        <v>4.4294393933561105E-2</v>
      </c>
      <c r="Q924" s="79">
        <f t="shared" si="167"/>
        <v>0</v>
      </c>
      <c r="R924" s="79">
        <f t="shared" si="168"/>
        <v>0</v>
      </c>
      <c r="S924" s="79">
        <f t="shared" si="169"/>
        <v>1.0337584036616583E-2</v>
      </c>
      <c r="T924" s="79">
        <f t="shared" si="170"/>
        <v>0</v>
      </c>
      <c r="U924" s="79">
        <f t="shared" si="171"/>
        <v>0</v>
      </c>
      <c r="V924" s="79">
        <f t="shared" si="172"/>
        <v>0</v>
      </c>
      <c r="W924" s="79">
        <f t="shared" si="173"/>
        <v>0</v>
      </c>
      <c r="X924" s="79">
        <f t="shared" si="174"/>
        <v>0</v>
      </c>
      <c r="Y924" s="119">
        <f t="shared" si="176"/>
        <v>0.99999999999999989</v>
      </c>
    </row>
    <row r="925" spans="1:25" x14ac:dyDescent="0.25">
      <c r="A925" s="13" t="s">
        <v>15</v>
      </c>
      <c r="B925" s="49">
        <v>17268.184000000001</v>
      </c>
      <c r="C925" s="49">
        <v>337</v>
      </c>
      <c r="D925" s="49">
        <v>180</v>
      </c>
      <c r="E925" s="49">
        <v>0</v>
      </c>
      <c r="F925" s="49">
        <v>0</v>
      </c>
      <c r="G925" s="49">
        <v>0</v>
      </c>
      <c r="H925" s="49">
        <v>0</v>
      </c>
      <c r="I925" s="49">
        <v>0</v>
      </c>
      <c r="J925" s="49">
        <v>0</v>
      </c>
      <c r="K925" s="49">
        <v>0</v>
      </c>
      <c r="L925" s="67">
        <v>17785.184000000001</v>
      </c>
      <c r="N925" s="13" t="s">
        <v>15</v>
      </c>
      <c r="O925" s="79">
        <f t="shared" si="175"/>
        <v>0.97093086020363917</v>
      </c>
      <c r="P925" s="79">
        <f t="shared" si="177"/>
        <v>1.8948356114842555E-2</v>
      </c>
      <c r="Q925" s="79">
        <f t="shared" si="167"/>
        <v>1.0120783681518279E-2</v>
      </c>
      <c r="R925" s="79">
        <f t="shared" si="168"/>
        <v>0</v>
      </c>
      <c r="S925" s="79">
        <f t="shared" si="169"/>
        <v>0</v>
      </c>
      <c r="T925" s="79">
        <f t="shared" si="170"/>
        <v>0</v>
      </c>
      <c r="U925" s="79">
        <f t="shared" si="171"/>
        <v>0</v>
      </c>
      <c r="V925" s="79">
        <f t="shared" si="172"/>
        <v>0</v>
      </c>
      <c r="W925" s="79">
        <f t="shared" si="173"/>
        <v>0</v>
      </c>
      <c r="X925" s="79">
        <f t="shared" si="174"/>
        <v>0</v>
      </c>
      <c r="Y925" s="119">
        <f t="shared" si="176"/>
        <v>1</v>
      </c>
    </row>
    <row r="926" spans="1:25" x14ac:dyDescent="0.25">
      <c r="A926" s="13" t="s">
        <v>16</v>
      </c>
      <c r="B926" s="49">
        <v>132703.92600000001</v>
      </c>
      <c r="C926" s="49">
        <v>0</v>
      </c>
      <c r="D926" s="49">
        <v>0</v>
      </c>
      <c r="E926" s="49">
        <v>0</v>
      </c>
      <c r="F926" s="49">
        <v>0</v>
      </c>
      <c r="G926" s="49">
        <v>0</v>
      </c>
      <c r="H926" s="49">
        <v>0</v>
      </c>
      <c r="I926" s="49">
        <v>0</v>
      </c>
      <c r="J926" s="49">
        <v>0</v>
      </c>
      <c r="K926" s="49">
        <v>0</v>
      </c>
      <c r="L926" s="67">
        <v>132703.92600000001</v>
      </c>
      <c r="N926" s="13" t="s">
        <v>16</v>
      </c>
      <c r="O926" s="79">
        <f t="shared" si="175"/>
        <v>1</v>
      </c>
      <c r="P926" s="79">
        <f t="shared" si="177"/>
        <v>0</v>
      </c>
      <c r="Q926" s="79">
        <f t="shared" si="167"/>
        <v>0</v>
      </c>
      <c r="R926" s="79">
        <f t="shared" si="168"/>
        <v>0</v>
      </c>
      <c r="S926" s="79">
        <f t="shared" si="169"/>
        <v>0</v>
      </c>
      <c r="T926" s="79">
        <f t="shared" si="170"/>
        <v>0</v>
      </c>
      <c r="U926" s="79">
        <f t="shared" si="171"/>
        <v>0</v>
      </c>
      <c r="V926" s="79">
        <f t="shared" si="172"/>
        <v>0</v>
      </c>
      <c r="W926" s="79">
        <f t="shared" si="173"/>
        <v>0</v>
      </c>
      <c r="X926" s="79">
        <f t="shared" si="174"/>
        <v>0</v>
      </c>
      <c r="Y926" s="119">
        <f t="shared" si="176"/>
        <v>1</v>
      </c>
    </row>
    <row r="927" spans="1:25" x14ac:dyDescent="0.25">
      <c r="A927" s="13" t="s">
        <v>17</v>
      </c>
      <c r="B927" s="49">
        <v>224519.02300000002</v>
      </c>
      <c r="C927" s="49">
        <v>0</v>
      </c>
      <c r="D927" s="49">
        <v>0</v>
      </c>
      <c r="E927" s="49">
        <v>0</v>
      </c>
      <c r="F927" s="49">
        <v>5.4</v>
      </c>
      <c r="G927" s="49">
        <v>0</v>
      </c>
      <c r="H927" s="49">
        <v>0</v>
      </c>
      <c r="I927" s="49">
        <v>0</v>
      </c>
      <c r="J927" s="49">
        <v>0</v>
      </c>
      <c r="K927" s="49">
        <v>1.3</v>
      </c>
      <c r="L927" s="67">
        <v>224525.723</v>
      </c>
      <c r="N927" s="13" t="s">
        <v>17</v>
      </c>
      <c r="O927" s="79">
        <f t="shared" si="175"/>
        <v>0.99997015932112165</v>
      </c>
      <c r="P927" s="79">
        <f t="shared" si="177"/>
        <v>0</v>
      </c>
      <c r="Q927" s="79">
        <f t="shared" si="167"/>
        <v>0</v>
      </c>
      <c r="R927" s="79">
        <f t="shared" si="168"/>
        <v>0</v>
      </c>
      <c r="S927" s="79">
        <f t="shared" si="169"/>
        <v>2.4050696409515628E-5</v>
      </c>
      <c r="T927" s="79">
        <f t="shared" si="170"/>
        <v>0</v>
      </c>
      <c r="U927" s="79">
        <f t="shared" si="171"/>
        <v>0</v>
      </c>
      <c r="V927" s="79">
        <f t="shared" si="172"/>
        <v>0</v>
      </c>
      <c r="W927" s="79">
        <f t="shared" si="173"/>
        <v>0</v>
      </c>
      <c r="X927" s="79">
        <f t="shared" si="174"/>
        <v>5.7899824689574657E-6</v>
      </c>
      <c r="Y927" s="119">
        <f t="shared" si="176"/>
        <v>1.0000000000000002</v>
      </c>
    </row>
    <row r="928" spans="1:25" x14ac:dyDescent="0.25">
      <c r="A928" s="13" t="s">
        <v>18</v>
      </c>
      <c r="B928" s="49">
        <v>4480.2820000000002</v>
      </c>
      <c r="C928" s="49">
        <v>0</v>
      </c>
      <c r="D928" s="49">
        <v>0</v>
      </c>
      <c r="E928" s="49">
        <v>0</v>
      </c>
      <c r="F928" s="49">
        <v>0</v>
      </c>
      <c r="G928" s="49">
        <v>8</v>
      </c>
      <c r="H928" s="49">
        <v>0</v>
      </c>
      <c r="I928" s="49">
        <v>0</v>
      </c>
      <c r="J928" s="49">
        <v>0</v>
      </c>
      <c r="K928" s="49">
        <v>0</v>
      </c>
      <c r="L928" s="67">
        <v>4488.2820000000002</v>
      </c>
      <c r="N928" s="13" t="s">
        <v>18</v>
      </c>
      <c r="O928" s="79">
        <f t="shared" si="175"/>
        <v>0.99821758080263223</v>
      </c>
      <c r="P928" s="79">
        <f t="shared" si="177"/>
        <v>0</v>
      </c>
      <c r="Q928" s="79">
        <f t="shared" si="167"/>
        <v>0</v>
      </c>
      <c r="R928" s="79">
        <f t="shared" si="168"/>
        <v>0</v>
      </c>
      <c r="S928" s="79">
        <f t="shared" si="169"/>
        <v>0</v>
      </c>
      <c r="T928" s="79">
        <f t="shared" si="170"/>
        <v>1.7824191973677232E-3</v>
      </c>
      <c r="U928" s="79">
        <f t="shared" si="171"/>
        <v>0</v>
      </c>
      <c r="V928" s="79">
        <f t="shared" si="172"/>
        <v>0</v>
      </c>
      <c r="W928" s="79">
        <f t="shared" si="173"/>
        <v>0</v>
      </c>
      <c r="X928" s="79">
        <f t="shared" si="174"/>
        <v>0</v>
      </c>
      <c r="Y928" s="119">
        <f t="shared" si="176"/>
        <v>1</v>
      </c>
    </row>
    <row r="929" spans="1:25" x14ac:dyDescent="0.25">
      <c r="A929" s="13" t="s">
        <v>19</v>
      </c>
      <c r="B929" s="49">
        <v>16590.75</v>
      </c>
      <c r="C929" s="49">
        <v>0</v>
      </c>
      <c r="D929" s="49">
        <v>0</v>
      </c>
      <c r="E929" s="49">
        <v>0</v>
      </c>
      <c r="F929" s="49">
        <v>0</v>
      </c>
      <c r="G929" s="49">
        <v>0</v>
      </c>
      <c r="H929" s="49">
        <v>0</v>
      </c>
      <c r="I929" s="49">
        <v>0</v>
      </c>
      <c r="J929" s="49">
        <v>0</v>
      </c>
      <c r="K929" s="49">
        <v>0</v>
      </c>
      <c r="L929" s="67">
        <v>16590.75</v>
      </c>
      <c r="N929" s="13" t="s">
        <v>19</v>
      </c>
      <c r="O929" s="79">
        <f t="shared" si="175"/>
        <v>1</v>
      </c>
      <c r="P929" s="79">
        <f t="shared" si="177"/>
        <v>0</v>
      </c>
      <c r="Q929" s="79">
        <f t="shared" si="167"/>
        <v>0</v>
      </c>
      <c r="R929" s="79">
        <f t="shared" si="168"/>
        <v>0</v>
      </c>
      <c r="S929" s="79">
        <f t="shared" si="169"/>
        <v>0</v>
      </c>
      <c r="T929" s="79">
        <f t="shared" si="170"/>
        <v>0</v>
      </c>
      <c r="U929" s="79">
        <f t="shared" si="171"/>
        <v>0</v>
      </c>
      <c r="V929" s="79">
        <f t="shared" si="172"/>
        <v>0</v>
      </c>
      <c r="W929" s="79">
        <f t="shared" si="173"/>
        <v>0</v>
      </c>
      <c r="X929" s="79">
        <f t="shared" si="174"/>
        <v>0</v>
      </c>
      <c r="Y929" s="119">
        <f t="shared" si="176"/>
        <v>1</v>
      </c>
    </row>
    <row r="930" spans="1:25" ht="15.75" thickBot="1" x14ac:dyDescent="0.3">
      <c r="A930" s="15" t="s">
        <v>51</v>
      </c>
      <c r="B930" s="70">
        <f>SUM(B909:B929)</f>
        <v>2307942.64722464</v>
      </c>
      <c r="C930" s="70">
        <f t="shared" ref="C930:K930" si="178">SUM(C909:C929)</f>
        <v>13174.320845599999</v>
      </c>
      <c r="D930" s="70">
        <f t="shared" si="178"/>
        <v>19429.813991999999</v>
      </c>
      <c r="E930" s="70">
        <f t="shared" si="178"/>
        <v>2136.0775567199998</v>
      </c>
      <c r="F930" s="70">
        <f t="shared" si="178"/>
        <v>7318.0276786399991</v>
      </c>
      <c r="G930" s="70">
        <f t="shared" si="178"/>
        <v>74923.425000000003</v>
      </c>
      <c r="H930" s="70">
        <f t="shared" si="178"/>
        <v>9655.6679999999997</v>
      </c>
      <c r="I930" s="70">
        <f t="shared" si="178"/>
        <v>5373</v>
      </c>
      <c r="J930" s="70">
        <f t="shared" si="178"/>
        <v>0</v>
      </c>
      <c r="K930" s="70">
        <f t="shared" si="178"/>
        <v>27481.200000000001</v>
      </c>
      <c r="L930" s="71">
        <f>SUM(L909:L929)</f>
        <v>2467434.1802976006</v>
      </c>
      <c r="N930" s="66" t="s">
        <v>122</v>
      </c>
      <c r="O930" s="81">
        <f t="shared" si="175"/>
        <v>0.9353613829513685</v>
      </c>
      <c r="P930" s="81">
        <f t="shared" si="177"/>
        <v>5.3392795442312579E-3</v>
      </c>
      <c r="Q930" s="81">
        <f t="shared" si="167"/>
        <v>7.8745014343833651E-3</v>
      </c>
      <c r="R930" s="81">
        <f t="shared" si="168"/>
        <v>8.6570801919521299E-4</v>
      </c>
      <c r="S930" s="81">
        <f t="shared" si="169"/>
        <v>2.9658451427293439E-3</v>
      </c>
      <c r="T930" s="81">
        <f t="shared" si="170"/>
        <v>3.0364913316943427E-2</v>
      </c>
      <c r="U930" s="81">
        <f t="shared" si="171"/>
        <v>3.9132423782973682E-3</v>
      </c>
      <c r="V930" s="81">
        <f t="shared" si="172"/>
        <v>2.1775656845897931E-3</v>
      </c>
      <c r="W930" s="81">
        <f t="shared" si="173"/>
        <v>0</v>
      </c>
      <c r="X930" s="81">
        <f t="shared" si="174"/>
        <v>1.1137561528261498E-2</v>
      </c>
      <c r="Y930" s="120">
        <f t="shared" si="176"/>
        <v>0.99999999999999989</v>
      </c>
    </row>
    <row r="931" spans="1:25" x14ac:dyDescent="0.25">
      <c r="A931" s="2"/>
      <c r="O931" s="9"/>
      <c r="P931" s="9"/>
      <c r="Q931" s="9"/>
      <c r="R931" s="9"/>
      <c r="S931" s="9"/>
      <c r="T931" s="9"/>
      <c r="U931" s="9"/>
      <c r="V931" s="9"/>
      <c r="W931" s="9"/>
    </row>
    <row r="932" spans="1:25" ht="15.75" thickBot="1" x14ac:dyDescent="0.3"/>
    <row r="933" spans="1:25" x14ac:dyDescent="0.25">
      <c r="A933" s="305" t="s">
        <v>79</v>
      </c>
      <c r="B933" s="306"/>
      <c r="C933" s="306"/>
      <c r="D933" s="306"/>
      <c r="E933" s="306"/>
      <c r="F933" s="306"/>
      <c r="G933" s="306"/>
      <c r="H933" s="306"/>
      <c r="I933" s="307"/>
      <c r="K933" s="302" t="s">
        <v>79</v>
      </c>
      <c r="L933" s="303"/>
      <c r="M933" s="303"/>
      <c r="N933" s="303"/>
      <c r="O933" s="303"/>
      <c r="P933" s="303"/>
      <c r="Q933" s="303"/>
      <c r="R933" s="304"/>
    </row>
    <row r="934" spans="1:25" ht="25.5" x14ac:dyDescent="0.25">
      <c r="A934" s="25"/>
      <c r="B934" s="10" t="s">
        <v>29</v>
      </c>
      <c r="C934" s="10" t="s">
        <v>30</v>
      </c>
      <c r="D934" s="10" t="s">
        <v>31</v>
      </c>
      <c r="E934" s="10" t="s">
        <v>32</v>
      </c>
      <c r="F934" s="10" t="s">
        <v>33</v>
      </c>
      <c r="G934" s="10" t="s">
        <v>34</v>
      </c>
      <c r="H934" s="10" t="s">
        <v>35</v>
      </c>
      <c r="I934" s="14" t="s">
        <v>0</v>
      </c>
      <c r="K934" s="13"/>
      <c r="L934" s="10" t="s">
        <v>29</v>
      </c>
      <c r="M934" s="10" t="s">
        <v>30</v>
      </c>
      <c r="N934" s="10" t="s">
        <v>31</v>
      </c>
      <c r="O934" s="10" t="s">
        <v>32</v>
      </c>
      <c r="P934" s="10" t="s">
        <v>33</v>
      </c>
      <c r="Q934" s="10" t="s">
        <v>34</v>
      </c>
      <c r="R934" s="14" t="s">
        <v>35</v>
      </c>
    </row>
    <row r="935" spans="1:25" x14ac:dyDescent="0.25">
      <c r="A935" s="13" t="s">
        <v>1</v>
      </c>
      <c r="B935" s="28">
        <v>0</v>
      </c>
      <c r="C935" s="28">
        <v>0</v>
      </c>
      <c r="D935" s="28">
        <v>213.45000000000002</v>
      </c>
      <c r="E935" s="28">
        <v>0</v>
      </c>
      <c r="F935" s="28">
        <v>120</v>
      </c>
      <c r="G935" s="28">
        <v>4597.2</v>
      </c>
      <c r="H935" s="28">
        <v>6864</v>
      </c>
      <c r="I935" s="69">
        <f>SUM(B935:H935)</f>
        <v>11794.65</v>
      </c>
      <c r="K935" s="13" t="s">
        <v>1</v>
      </c>
      <c r="L935" s="79">
        <f>B935/$I935</f>
        <v>0</v>
      </c>
      <c r="M935" s="79">
        <f t="shared" ref="M935:M956" si="179">C935/$I935</f>
        <v>0</v>
      </c>
      <c r="N935" s="79">
        <f t="shared" ref="N935:N956" si="180">D935/$I935</f>
        <v>1.8097188131907267E-2</v>
      </c>
      <c r="O935" s="79">
        <f t="shared" ref="O935:O956" si="181">E935/$I935</f>
        <v>0</v>
      </c>
      <c r="P935" s="79">
        <f t="shared" ref="P935:P956" si="182">F935/$I935</f>
        <v>1.0174104360875482E-2</v>
      </c>
      <c r="Q935" s="79">
        <f t="shared" ref="Q935:Q956" si="183">G935/$I935</f>
        <v>0.38976993806513971</v>
      </c>
      <c r="R935" s="80">
        <f t="shared" ref="R935:R956" si="184">H935/$I935</f>
        <v>0.58195876944207758</v>
      </c>
    </row>
    <row r="936" spans="1:25" x14ac:dyDescent="0.25">
      <c r="A936" s="13" t="s">
        <v>2</v>
      </c>
      <c r="B936" s="28">
        <v>824</v>
      </c>
      <c r="C936" s="28">
        <v>0</v>
      </c>
      <c r="D936" s="28">
        <v>195</v>
      </c>
      <c r="E936" s="28">
        <v>1915.48</v>
      </c>
      <c r="F936" s="28">
        <v>2955.0250000000001</v>
      </c>
      <c r="G936" s="28">
        <v>7906.85</v>
      </c>
      <c r="H936" s="28">
        <v>12012.4</v>
      </c>
      <c r="I936" s="69">
        <f t="shared" ref="I936:I956" si="185">SUM(B936:H936)</f>
        <v>25808.754999999997</v>
      </c>
      <c r="K936" s="13" t="s">
        <v>2</v>
      </c>
      <c r="L936" s="79">
        <f t="shared" ref="L936:L956" si="186">B936/$I936</f>
        <v>3.1927150302290833E-2</v>
      </c>
      <c r="M936" s="79">
        <f t="shared" si="179"/>
        <v>0</v>
      </c>
      <c r="N936" s="79">
        <f t="shared" si="180"/>
        <v>7.5555756176537772E-3</v>
      </c>
      <c r="O936" s="79">
        <f t="shared" si="181"/>
        <v>7.4218225559504913E-2</v>
      </c>
      <c r="P936" s="79">
        <f t="shared" si="182"/>
        <v>0.1144969991772172</v>
      </c>
      <c r="Q936" s="79">
        <f t="shared" si="183"/>
        <v>0.30636309267920908</v>
      </c>
      <c r="R936" s="80">
        <f t="shared" si="184"/>
        <v>0.46543895666412427</v>
      </c>
    </row>
    <row r="937" spans="1:25" x14ac:dyDescent="0.25">
      <c r="A937" s="13" t="s">
        <v>20</v>
      </c>
      <c r="B937" s="28">
        <v>0</v>
      </c>
      <c r="C937" s="28">
        <v>0</v>
      </c>
      <c r="D937" s="28">
        <v>400</v>
      </c>
      <c r="E937" s="28">
        <v>0</v>
      </c>
      <c r="F937" s="28">
        <v>672.67500000000007</v>
      </c>
      <c r="G937" s="28">
        <v>28566.29</v>
      </c>
      <c r="H937" s="28">
        <v>11504.79</v>
      </c>
      <c r="I937" s="69">
        <f t="shared" si="185"/>
        <v>41143.755000000005</v>
      </c>
      <c r="K937" s="13" t="s">
        <v>20</v>
      </c>
      <c r="L937" s="79">
        <f t="shared" si="186"/>
        <v>0</v>
      </c>
      <c r="M937" s="79">
        <f t="shared" si="179"/>
        <v>0</v>
      </c>
      <c r="N937" s="79">
        <f t="shared" si="180"/>
        <v>9.7220100596068573E-3</v>
      </c>
      <c r="O937" s="79">
        <f t="shared" si="181"/>
        <v>0</v>
      </c>
      <c r="P937" s="79">
        <f t="shared" si="182"/>
        <v>1.6349382792115109E-2</v>
      </c>
      <c r="Q937" s="79">
        <f t="shared" si="183"/>
        <v>0.69430439686411694</v>
      </c>
      <c r="R937" s="80">
        <f t="shared" si="184"/>
        <v>0.27962421028416096</v>
      </c>
    </row>
    <row r="938" spans="1:25" x14ac:dyDescent="0.25">
      <c r="A938" s="13" t="s">
        <v>3</v>
      </c>
      <c r="B938" s="28">
        <v>1150</v>
      </c>
      <c r="C938" s="28">
        <v>0</v>
      </c>
      <c r="D938" s="28">
        <v>0</v>
      </c>
      <c r="E938" s="28">
        <v>0</v>
      </c>
      <c r="F938" s="28">
        <v>5746.7</v>
      </c>
      <c r="G938" s="28">
        <v>20900.064999999999</v>
      </c>
      <c r="H938" s="28">
        <v>16056.74</v>
      </c>
      <c r="I938" s="69">
        <f t="shared" si="185"/>
        <v>43853.504999999997</v>
      </c>
      <c r="K938" s="13" t="s">
        <v>3</v>
      </c>
      <c r="L938" s="79">
        <f t="shared" si="186"/>
        <v>2.6223673569535665E-2</v>
      </c>
      <c r="M938" s="79">
        <f t="shared" si="179"/>
        <v>0</v>
      </c>
      <c r="N938" s="79">
        <f t="shared" si="180"/>
        <v>0</v>
      </c>
      <c r="O938" s="79">
        <f t="shared" si="181"/>
        <v>0</v>
      </c>
      <c r="P938" s="79">
        <f t="shared" si="182"/>
        <v>0.13104311730613094</v>
      </c>
      <c r="Q938" s="79">
        <f t="shared" si="183"/>
        <v>0.47658824534093686</v>
      </c>
      <c r="R938" s="80">
        <f t="shared" si="184"/>
        <v>0.36614496378339656</v>
      </c>
    </row>
    <row r="939" spans="1:25" x14ac:dyDescent="0.25">
      <c r="A939" s="13" t="s">
        <v>4</v>
      </c>
      <c r="B939" s="28">
        <v>0</v>
      </c>
      <c r="C939" s="28">
        <v>0</v>
      </c>
      <c r="D939" s="28">
        <v>0</v>
      </c>
      <c r="E939" s="28">
        <v>105</v>
      </c>
      <c r="F939" s="28">
        <v>1415.68</v>
      </c>
      <c r="G939" s="28">
        <v>8995.7000000000007</v>
      </c>
      <c r="H939" s="28">
        <v>7532.1100000000006</v>
      </c>
      <c r="I939" s="69">
        <f t="shared" si="185"/>
        <v>18048.490000000002</v>
      </c>
      <c r="K939" s="13" t="s">
        <v>4</v>
      </c>
      <c r="L939" s="79">
        <f t="shared" si="186"/>
        <v>0</v>
      </c>
      <c r="M939" s="79">
        <f t="shared" si="179"/>
        <v>0</v>
      </c>
      <c r="N939" s="79">
        <f t="shared" si="180"/>
        <v>0</v>
      </c>
      <c r="O939" s="79">
        <f t="shared" si="181"/>
        <v>5.8176612004660769E-3</v>
      </c>
      <c r="P939" s="79">
        <f t="shared" si="182"/>
        <v>7.843758674548397E-2</v>
      </c>
      <c r="Q939" s="79">
        <f t="shared" si="183"/>
        <v>0.49841842724793045</v>
      </c>
      <c r="R939" s="80">
        <f t="shared" si="184"/>
        <v>0.41732632480611953</v>
      </c>
    </row>
    <row r="940" spans="1:25" x14ac:dyDescent="0.25">
      <c r="A940" s="13" t="s">
        <v>5</v>
      </c>
      <c r="B940" s="28">
        <v>0</v>
      </c>
      <c r="C940" s="28">
        <v>0</v>
      </c>
      <c r="D940" s="28">
        <v>0</v>
      </c>
      <c r="E940" s="28">
        <v>0</v>
      </c>
      <c r="F940" s="28">
        <v>534.11</v>
      </c>
      <c r="G940" s="28">
        <v>6905.1500000000005</v>
      </c>
      <c r="H940" s="28">
        <v>5803.45</v>
      </c>
      <c r="I940" s="69">
        <f t="shared" si="185"/>
        <v>13242.71</v>
      </c>
      <c r="K940" s="13" t="s">
        <v>5</v>
      </c>
      <c r="L940" s="79">
        <f t="shared" si="186"/>
        <v>0</v>
      </c>
      <c r="M940" s="79">
        <f t="shared" si="179"/>
        <v>0</v>
      </c>
      <c r="N940" s="79">
        <f t="shared" si="180"/>
        <v>0</v>
      </c>
      <c r="O940" s="79">
        <f t="shared" si="181"/>
        <v>0</v>
      </c>
      <c r="P940" s="79">
        <f t="shared" si="182"/>
        <v>4.0332379097631835E-2</v>
      </c>
      <c r="Q940" s="79">
        <f t="shared" si="183"/>
        <v>0.52143028126418245</v>
      </c>
      <c r="R940" s="80">
        <f t="shared" si="184"/>
        <v>0.43823733963818584</v>
      </c>
    </row>
    <row r="941" spans="1:25" x14ac:dyDescent="0.25">
      <c r="A941" s="13" t="s">
        <v>6</v>
      </c>
      <c r="B941" s="28">
        <v>3718.5480000000002</v>
      </c>
      <c r="C941" s="28">
        <v>0</v>
      </c>
      <c r="D941" s="28">
        <v>384</v>
      </c>
      <c r="E941" s="28">
        <v>6500</v>
      </c>
      <c r="F941" s="28">
        <v>5543.915</v>
      </c>
      <c r="G941" s="28">
        <v>2449.3000000000002</v>
      </c>
      <c r="H941" s="28">
        <v>2408.5</v>
      </c>
      <c r="I941" s="69">
        <f t="shared" si="185"/>
        <v>21004.262999999999</v>
      </c>
      <c r="K941" s="13" t="s">
        <v>6</v>
      </c>
      <c r="L941" s="79">
        <f t="shared" si="186"/>
        <v>0.177037775617264</v>
      </c>
      <c r="M941" s="79">
        <f t="shared" si="179"/>
        <v>0</v>
      </c>
      <c r="N941" s="79">
        <f t="shared" si="180"/>
        <v>1.8282003039097348E-2</v>
      </c>
      <c r="O941" s="79">
        <f t="shared" si="181"/>
        <v>0.30946098894305407</v>
      </c>
      <c r="P941" s="79">
        <f t="shared" si="182"/>
        <v>0.26394237207942028</v>
      </c>
      <c r="Q941" s="79">
        <f t="shared" si="183"/>
        <v>0.11660966157203423</v>
      </c>
      <c r="R941" s="80">
        <f t="shared" si="184"/>
        <v>0.11466719874913012</v>
      </c>
    </row>
    <row r="942" spans="1:25" x14ac:dyDescent="0.25">
      <c r="A942" s="13" t="s">
        <v>7</v>
      </c>
      <c r="B942" s="28">
        <v>4789.32</v>
      </c>
      <c r="C942" s="28">
        <v>96.481999999999999</v>
      </c>
      <c r="D942" s="28">
        <v>78</v>
      </c>
      <c r="E942" s="28">
        <v>0</v>
      </c>
      <c r="F942" s="28">
        <v>393.42</v>
      </c>
      <c r="G942" s="28">
        <v>2474.125</v>
      </c>
      <c r="H942" s="28">
        <v>8956.7440000000006</v>
      </c>
      <c r="I942" s="69">
        <f t="shared" si="185"/>
        <v>16788.091</v>
      </c>
      <c r="K942" s="13" t="s">
        <v>7</v>
      </c>
      <c r="L942" s="79">
        <f t="shared" si="186"/>
        <v>0.28528079815626445</v>
      </c>
      <c r="M942" s="79">
        <f t="shared" si="179"/>
        <v>5.7470500964046474E-3</v>
      </c>
      <c r="N942" s="79">
        <f t="shared" si="180"/>
        <v>4.6461506552472227E-3</v>
      </c>
      <c r="O942" s="79">
        <f t="shared" si="181"/>
        <v>0</v>
      </c>
      <c r="P942" s="79">
        <f t="shared" si="182"/>
        <v>2.3434469112658493E-2</v>
      </c>
      <c r="Q942" s="79">
        <f t="shared" si="183"/>
        <v>0.14737381397325044</v>
      </c>
      <c r="R942" s="80">
        <f t="shared" si="184"/>
        <v>0.53351771800617476</v>
      </c>
    </row>
    <row r="943" spans="1:25" x14ac:dyDescent="0.25">
      <c r="A943" s="13" t="s">
        <v>8</v>
      </c>
      <c r="B943" s="28">
        <v>408</v>
      </c>
      <c r="C943" s="28">
        <v>0</v>
      </c>
      <c r="D943" s="28">
        <v>0</v>
      </c>
      <c r="E943" s="28">
        <v>355.75</v>
      </c>
      <c r="F943" s="28">
        <v>8825.8559999999998</v>
      </c>
      <c r="G943" s="28">
        <v>11427.403</v>
      </c>
      <c r="H943" s="28">
        <v>8953.9089999999997</v>
      </c>
      <c r="I943" s="69">
        <f t="shared" si="185"/>
        <v>29970.917999999998</v>
      </c>
      <c r="K943" s="13" t="s">
        <v>8</v>
      </c>
      <c r="L943" s="79">
        <f t="shared" si="186"/>
        <v>1.3613196632815853E-2</v>
      </c>
      <c r="M943" s="79">
        <f t="shared" si="179"/>
        <v>0</v>
      </c>
      <c r="N943" s="79">
        <f t="shared" si="180"/>
        <v>0</v>
      </c>
      <c r="O943" s="79">
        <f t="shared" si="181"/>
        <v>1.1869839956186862E-2</v>
      </c>
      <c r="P943" s="79">
        <f t="shared" si="182"/>
        <v>0.29448066956107249</v>
      </c>
      <c r="Q943" s="79">
        <f t="shared" si="183"/>
        <v>0.38128304912115141</v>
      </c>
      <c r="R943" s="80">
        <f t="shared" si="184"/>
        <v>0.2987532447287734</v>
      </c>
    </row>
    <row r="944" spans="1:25" x14ac:dyDescent="0.25">
      <c r="A944" s="13" t="s">
        <v>9</v>
      </c>
      <c r="B944" s="28">
        <v>42.95</v>
      </c>
      <c r="C944" s="28">
        <v>16.93</v>
      </c>
      <c r="D944" s="28">
        <v>390</v>
      </c>
      <c r="E944" s="28">
        <v>354.32</v>
      </c>
      <c r="F944" s="28">
        <v>2639.4</v>
      </c>
      <c r="G944" s="28">
        <v>16127.978000000001</v>
      </c>
      <c r="H944" s="28">
        <v>5657.8580000000002</v>
      </c>
      <c r="I944" s="69">
        <f t="shared" si="185"/>
        <v>25229.436000000002</v>
      </c>
      <c r="K944" s="13" t="s">
        <v>9</v>
      </c>
      <c r="L944" s="79">
        <f t="shared" si="186"/>
        <v>1.7023765414335857E-3</v>
      </c>
      <c r="M944" s="79">
        <f t="shared" si="179"/>
        <v>6.7104155637882662E-4</v>
      </c>
      <c r="N944" s="79">
        <f t="shared" si="180"/>
        <v>1.5458133903587856E-2</v>
      </c>
      <c r="O944" s="79">
        <f t="shared" si="181"/>
        <v>1.4043912832613459E-2</v>
      </c>
      <c r="P944" s="79">
        <f t="shared" si="182"/>
        <v>0.1046158939105892</v>
      </c>
      <c r="Q944" s="79">
        <f t="shared" si="183"/>
        <v>0.63925241927722842</v>
      </c>
      <c r="R944" s="80">
        <f t="shared" si="184"/>
        <v>0.22425622197816866</v>
      </c>
    </row>
    <row r="945" spans="1:20" x14ac:dyDescent="0.25">
      <c r="A945" s="13" t="s">
        <v>10</v>
      </c>
      <c r="B945" s="28">
        <v>0</v>
      </c>
      <c r="C945" s="28">
        <v>0</v>
      </c>
      <c r="D945" s="28">
        <v>0</v>
      </c>
      <c r="E945" s="28">
        <v>15</v>
      </c>
      <c r="F945" s="28">
        <v>0</v>
      </c>
      <c r="G945" s="28">
        <v>296.5</v>
      </c>
      <c r="H945" s="28">
        <v>7235.35</v>
      </c>
      <c r="I945" s="69">
        <f t="shared" si="185"/>
        <v>7546.85</v>
      </c>
      <c r="K945" s="13" t="s">
        <v>10</v>
      </c>
      <c r="L945" s="79">
        <f t="shared" si="186"/>
        <v>0</v>
      </c>
      <c r="M945" s="79">
        <f t="shared" si="179"/>
        <v>0</v>
      </c>
      <c r="N945" s="79">
        <f t="shared" si="180"/>
        <v>0</v>
      </c>
      <c r="O945" s="79">
        <f t="shared" si="181"/>
        <v>1.9875842238814868E-3</v>
      </c>
      <c r="P945" s="79">
        <f t="shared" si="182"/>
        <v>0</v>
      </c>
      <c r="Q945" s="79">
        <f t="shared" si="183"/>
        <v>3.9287914825390721E-2</v>
      </c>
      <c r="R945" s="80">
        <f t="shared" si="184"/>
        <v>0.95872450095072781</v>
      </c>
    </row>
    <row r="946" spans="1:20" x14ac:dyDescent="0.25">
      <c r="A946" s="13" t="s">
        <v>11</v>
      </c>
      <c r="B946" s="28">
        <v>0</v>
      </c>
      <c r="C946" s="28">
        <v>0</v>
      </c>
      <c r="D946" s="28">
        <v>0</v>
      </c>
      <c r="E946" s="28">
        <v>898.33358800000008</v>
      </c>
      <c r="F946" s="28">
        <v>366.92952000000002</v>
      </c>
      <c r="G946" s="28">
        <v>3329.5474326000003</v>
      </c>
      <c r="H946" s="28">
        <v>34513.081657920004</v>
      </c>
      <c r="I946" s="69">
        <f t="shared" si="185"/>
        <v>39107.892198520007</v>
      </c>
      <c r="K946" s="13" t="s">
        <v>11</v>
      </c>
      <c r="L946" s="79">
        <f t="shared" si="186"/>
        <v>0</v>
      </c>
      <c r="M946" s="79">
        <f t="shared" si="179"/>
        <v>0</v>
      </c>
      <c r="N946" s="79">
        <f t="shared" si="180"/>
        <v>0</v>
      </c>
      <c r="O946" s="79">
        <f t="shared" si="181"/>
        <v>2.2970647035638409E-2</v>
      </c>
      <c r="P946" s="79">
        <f t="shared" si="182"/>
        <v>9.3824928773299128E-3</v>
      </c>
      <c r="Q946" s="79">
        <f t="shared" si="183"/>
        <v>8.5137481092013523E-2</v>
      </c>
      <c r="R946" s="80">
        <f t="shared" si="184"/>
        <v>0.88250937899501813</v>
      </c>
    </row>
    <row r="947" spans="1:20" x14ac:dyDescent="0.25">
      <c r="A947" s="13" t="s">
        <v>12</v>
      </c>
      <c r="B947" s="28">
        <v>0</v>
      </c>
      <c r="C947" s="28">
        <v>492</v>
      </c>
      <c r="D947" s="28">
        <v>0</v>
      </c>
      <c r="E947" s="28">
        <v>1734</v>
      </c>
      <c r="F947" s="28">
        <v>3895.8870000000002</v>
      </c>
      <c r="G947" s="28">
        <v>11783.748</v>
      </c>
      <c r="H947" s="28">
        <v>7455.7740000000003</v>
      </c>
      <c r="I947" s="69">
        <f t="shared" si="185"/>
        <v>25361.409000000003</v>
      </c>
      <c r="K947" s="13" t="s">
        <v>12</v>
      </c>
      <c r="L947" s="79">
        <f t="shared" si="186"/>
        <v>0</v>
      </c>
      <c r="M947" s="79">
        <f t="shared" si="179"/>
        <v>1.9399553076881491E-2</v>
      </c>
      <c r="N947" s="79">
        <f t="shared" si="180"/>
        <v>0</v>
      </c>
      <c r="O947" s="79">
        <f t="shared" si="181"/>
        <v>6.8371595600228666E-2</v>
      </c>
      <c r="P947" s="79">
        <f t="shared" si="182"/>
        <v>0.15361476958949716</v>
      </c>
      <c r="Q947" s="79">
        <f t="shared" si="183"/>
        <v>0.46463301782641486</v>
      </c>
      <c r="R947" s="80">
        <f t="shared" si="184"/>
        <v>0.2939810639069777</v>
      </c>
    </row>
    <row r="948" spans="1:20" x14ac:dyDescent="0.25">
      <c r="A948" s="13" t="s">
        <v>21</v>
      </c>
      <c r="B948" s="28">
        <v>0</v>
      </c>
      <c r="C948" s="28">
        <v>360</v>
      </c>
      <c r="D948" s="28">
        <v>893</v>
      </c>
      <c r="E948" s="28">
        <v>2913.2000000000003</v>
      </c>
      <c r="F948" s="28">
        <v>5891.5</v>
      </c>
      <c r="G948" s="28">
        <v>9195.4</v>
      </c>
      <c r="H948" s="28">
        <v>5795.8249999999998</v>
      </c>
      <c r="I948" s="69">
        <f t="shared" si="185"/>
        <v>25048.924999999999</v>
      </c>
      <c r="K948" s="13" t="s">
        <v>21</v>
      </c>
      <c r="L948" s="79">
        <f t="shared" si="186"/>
        <v>0</v>
      </c>
      <c r="M948" s="79">
        <f t="shared" si="179"/>
        <v>1.4371874242108194E-2</v>
      </c>
      <c r="N948" s="79">
        <f t="shared" si="180"/>
        <v>3.5650232495007275E-2</v>
      </c>
      <c r="O948" s="79">
        <f t="shared" si="181"/>
        <v>0.1163004001169711</v>
      </c>
      <c r="P948" s="79">
        <f t="shared" si="182"/>
        <v>0.23519971415939009</v>
      </c>
      <c r="Q948" s="79">
        <f t="shared" si="183"/>
        <v>0.36709759001633802</v>
      </c>
      <c r="R948" s="80">
        <f t="shared" si="184"/>
        <v>0.23138018897018534</v>
      </c>
    </row>
    <row r="949" spans="1:20" x14ac:dyDescent="0.25">
      <c r="A949" s="13" t="s">
        <v>13</v>
      </c>
      <c r="B949" s="28">
        <v>63.9</v>
      </c>
      <c r="C949" s="28">
        <v>360</v>
      </c>
      <c r="D949" s="28">
        <v>3298.5750000000003</v>
      </c>
      <c r="E949" s="28">
        <v>927.7</v>
      </c>
      <c r="F949" s="28">
        <v>361.77500000000003</v>
      </c>
      <c r="G949" s="28">
        <v>14930.550000000001</v>
      </c>
      <c r="H949" s="28">
        <v>24800.832000000002</v>
      </c>
      <c r="I949" s="69">
        <f t="shared" si="185"/>
        <v>44743.332000000002</v>
      </c>
      <c r="K949" s="13" t="s">
        <v>13</v>
      </c>
      <c r="L949" s="79">
        <f t="shared" si="186"/>
        <v>1.4281457625909487E-3</v>
      </c>
      <c r="M949" s="79">
        <f t="shared" si="179"/>
        <v>8.0458916202306961E-3</v>
      </c>
      <c r="N949" s="79">
        <f t="shared" si="180"/>
        <v>7.3722158197784646E-2</v>
      </c>
      <c r="O949" s="79">
        <f t="shared" si="181"/>
        <v>2.0733815711355606E-2</v>
      </c>
      <c r="P949" s="79">
        <f t="shared" si="182"/>
        <v>8.0855623358582242E-3</v>
      </c>
      <c r="Q949" s="79">
        <f t="shared" si="183"/>
        <v>0.33369329758454286</v>
      </c>
      <c r="R949" s="80">
        <f t="shared" si="184"/>
        <v>0.55429112878763698</v>
      </c>
    </row>
    <row r="950" spans="1:20" x14ac:dyDescent="0.25">
      <c r="A950" s="13" t="s">
        <v>14</v>
      </c>
      <c r="B950" s="28">
        <v>40</v>
      </c>
      <c r="C950" s="28">
        <v>0</v>
      </c>
      <c r="D950" s="28">
        <v>0</v>
      </c>
      <c r="E950" s="28">
        <v>0</v>
      </c>
      <c r="F950" s="28">
        <v>0</v>
      </c>
      <c r="G950" s="28">
        <v>6236.1750000000002</v>
      </c>
      <c r="H950" s="28">
        <v>23965.834999999999</v>
      </c>
      <c r="I950" s="69">
        <f t="shared" si="185"/>
        <v>30242.01</v>
      </c>
      <c r="K950" s="13" t="s">
        <v>14</v>
      </c>
      <c r="L950" s="79">
        <f t="shared" si="186"/>
        <v>1.3226634076240304E-3</v>
      </c>
      <c r="M950" s="79">
        <f t="shared" si="179"/>
        <v>0</v>
      </c>
      <c r="N950" s="79">
        <f t="shared" si="180"/>
        <v>0</v>
      </c>
      <c r="O950" s="79">
        <f t="shared" si="181"/>
        <v>0</v>
      </c>
      <c r="P950" s="79">
        <f t="shared" si="182"/>
        <v>0</v>
      </c>
      <c r="Q950" s="79">
        <f t="shared" si="183"/>
        <v>0.20620901190099469</v>
      </c>
      <c r="R950" s="80">
        <f t="shared" si="184"/>
        <v>0.79246832469138129</v>
      </c>
    </row>
    <row r="951" spans="1:20" x14ac:dyDescent="0.25">
      <c r="A951" s="13" t="s">
        <v>15</v>
      </c>
      <c r="B951" s="28">
        <v>21</v>
      </c>
      <c r="C951" s="28">
        <v>0</v>
      </c>
      <c r="D951" s="28">
        <v>2280</v>
      </c>
      <c r="E951" s="28">
        <v>0</v>
      </c>
      <c r="F951" s="28">
        <v>8</v>
      </c>
      <c r="G951" s="28">
        <v>939.98400000000004</v>
      </c>
      <c r="H951" s="28">
        <v>441</v>
      </c>
      <c r="I951" s="69">
        <f t="shared" si="185"/>
        <v>3689.9839999999999</v>
      </c>
      <c r="K951" s="13" t="s">
        <v>15</v>
      </c>
      <c r="L951" s="79">
        <f t="shared" si="186"/>
        <v>5.6910815873456363E-3</v>
      </c>
      <c r="M951" s="79">
        <f t="shared" si="179"/>
        <v>0</v>
      </c>
      <c r="N951" s="79">
        <f t="shared" si="180"/>
        <v>0.61788885805466909</v>
      </c>
      <c r="O951" s="79">
        <f t="shared" si="181"/>
        <v>0</v>
      </c>
      <c r="P951" s="79">
        <f t="shared" si="182"/>
        <v>2.1680310808935756E-3</v>
      </c>
      <c r="Q951" s="79">
        <f t="shared" si="183"/>
        <v>0.25473931594283339</v>
      </c>
      <c r="R951" s="80">
        <f t="shared" si="184"/>
        <v>0.11951271333425836</v>
      </c>
    </row>
    <row r="952" spans="1:20" x14ac:dyDescent="0.25">
      <c r="A952" s="13" t="s">
        <v>16</v>
      </c>
      <c r="B952" s="28">
        <v>0</v>
      </c>
      <c r="C952" s="28">
        <v>0</v>
      </c>
      <c r="D952" s="28">
        <v>0</v>
      </c>
      <c r="E952" s="28">
        <v>0</v>
      </c>
      <c r="F952" s="28">
        <v>1768</v>
      </c>
      <c r="G952" s="28">
        <v>1763.3500000000001</v>
      </c>
      <c r="H952" s="28">
        <v>25178.5</v>
      </c>
      <c r="I952" s="69">
        <f t="shared" si="185"/>
        <v>28709.85</v>
      </c>
      <c r="K952" s="13" t="s">
        <v>16</v>
      </c>
      <c r="L952" s="79">
        <f t="shared" si="186"/>
        <v>0</v>
      </c>
      <c r="M952" s="79">
        <f t="shared" si="179"/>
        <v>0</v>
      </c>
      <c r="N952" s="79">
        <f t="shared" si="180"/>
        <v>0</v>
      </c>
      <c r="O952" s="79">
        <f t="shared" si="181"/>
        <v>0</v>
      </c>
      <c r="P952" s="79">
        <f t="shared" si="182"/>
        <v>6.15816522900677E-2</v>
      </c>
      <c r="Q952" s="79">
        <f t="shared" si="183"/>
        <v>6.1419686971544617E-2</v>
      </c>
      <c r="R952" s="80">
        <f t="shared" si="184"/>
        <v>0.87699866073838773</v>
      </c>
    </row>
    <row r="953" spans="1:20" x14ac:dyDescent="0.25">
      <c r="A953" s="13" t="s">
        <v>17</v>
      </c>
      <c r="B953" s="28">
        <v>0</v>
      </c>
      <c r="C953" s="28">
        <v>0</v>
      </c>
      <c r="D953" s="28">
        <v>0</v>
      </c>
      <c r="E953" s="28">
        <v>0</v>
      </c>
      <c r="F953" s="28">
        <v>1375</v>
      </c>
      <c r="G953" s="28">
        <v>647.88</v>
      </c>
      <c r="H953" s="28">
        <v>37214.143000000004</v>
      </c>
      <c r="I953" s="69">
        <f t="shared" si="185"/>
        <v>39237.023000000001</v>
      </c>
      <c r="K953" s="13" t="s">
        <v>17</v>
      </c>
      <c r="L953" s="79">
        <f t="shared" si="186"/>
        <v>0</v>
      </c>
      <c r="M953" s="79">
        <f t="shared" si="179"/>
        <v>0</v>
      </c>
      <c r="N953" s="79">
        <f t="shared" si="180"/>
        <v>0</v>
      </c>
      <c r="O953" s="79">
        <f t="shared" si="181"/>
        <v>0</v>
      </c>
      <c r="P953" s="79">
        <f t="shared" si="182"/>
        <v>3.5043433341005507E-2</v>
      </c>
      <c r="Q953" s="79">
        <f t="shared" si="183"/>
        <v>1.6511956067615016E-2</v>
      </c>
      <c r="R953" s="80">
        <f t="shared" si="184"/>
        <v>0.94844461059137952</v>
      </c>
    </row>
    <row r="954" spans="1:20" x14ac:dyDescent="0.25">
      <c r="A954" s="13" t="s">
        <v>18</v>
      </c>
      <c r="B954" s="28">
        <v>0</v>
      </c>
      <c r="C954" s="28">
        <v>0</v>
      </c>
      <c r="D954" s="28">
        <v>0</v>
      </c>
      <c r="E954" s="28">
        <v>0</v>
      </c>
      <c r="F954" s="28">
        <v>100</v>
      </c>
      <c r="G954" s="28">
        <v>950.25</v>
      </c>
      <c r="H954" s="28">
        <v>110.84</v>
      </c>
      <c r="I954" s="69">
        <f t="shared" si="185"/>
        <v>1161.0899999999999</v>
      </c>
      <c r="K954" s="13" t="s">
        <v>18</v>
      </c>
      <c r="L954" s="79">
        <f t="shared" si="186"/>
        <v>0</v>
      </c>
      <c r="M954" s="79">
        <f t="shared" si="179"/>
        <v>0</v>
      </c>
      <c r="N954" s="79">
        <f t="shared" si="180"/>
        <v>0</v>
      </c>
      <c r="O954" s="79">
        <f t="shared" si="181"/>
        <v>0</v>
      </c>
      <c r="P954" s="79">
        <f t="shared" si="182"/>
        <v>8.6125967840563616E-2</v>
      </c>
      <c r="Q954" s="79">
        <f t="shared" si="183"/>
        <v>0.81841200940495573</v>
      </c>
      <c r="R954" s="80">
        <f t="shared" si="184"/>
        <v>9.5462022754480708E-2</v>
      </c>
    </row>
    <row r="955" spans="1:20" x14ac:dyDescent="0.25">
      <c r="A955" s="13" t="s">
        <v>19</v>
      </c>
      <c r="B955" s="28">
        <v>1300</v>
      </c>
      <c r="C955" s="28">
        <v>0</v>
      </c>
      <c r="D955" s="28">
        <v>0</v>
      </c>
      <c r="E955" s="28">
        <v>0</v>
      </c>
      <c r="F955" s="28">
        <v>0</v>
      </c>
      <c r="G955" s="28">
        <v>920</v>
      </c>
      <c r="H955" s="28">
        <v>2370.75</v>
      </c>
      <c r="I955" s="69">
        <f t="shared" si="185"/>
        <v>4590.75</v>
      </c>
      <c r="K955" s="13" t="s">
        <v>19</v>
      </c>
      <c r="L955" s="79">
        <f t="shared" si="186"/>
        <v>0.28317812993519575</v>
      </c>
      <c r="M955" s="79">
        <f t="shared" si="179"/>
        <v>0</v>
      </c>
      <c r="N955" s="79">
        <f t="shared" si="180"/>
        <v>0</v>
      </c>
      <c r="O955" s="79">
        <f t="shared" si="181"/>
        <v>0</v>
      </c>
      <c r="P955" s="79">
        <f t="shared" si="182"/>
        <v>0</v>
      </c>
      <c r="Q955" s="79">
        <f t="shared" si="183"/>
        <v>0.20040298426183087</v>
      </c>
      <c r="R955" s="80">
        <f t="shared" si="184"/>
        <v>0.51641888580297335</v>
      </c>
    </row>
    <row r="956" spans="1:20" ht="15.75" thickBot="1" x14ac:dyDescent="0.3">
      <c r="A956" s="15" t="s">
        <v>51</v>
      </c>
      <c r="B956" s="39">
        <f t="shared" ref="B956:H956" si="187">SUM(B935:B955)</f>
        <v>12357.718000000001</v>
      </c>
      <c r="C956" s="39">
        <f t="shared" si="187"/>
        <v>1325.412</v>
      </c>
      <c r="D956" s="39">
        <f t="shared" si="187"/>
        <v>8132.0249999999996</v>
      </c>
      <c r="E956" s="39">
        <f t="shared" si="187"/>
        <v>15718.783588</v>
      </c>
      <c r="F956" s="39">
        <f t="shared" si="187"/>
        <v>42613.872520000004</v>
      </c>
      <c r="G956" s="39">
        <f t="shared" si="187"/>
        <v>161343.44543259998</v>
      </c>
      <c r="H956" s="39">
        <f t="shared" si="187"/>
        <v>254832.43165792001</v>
      </c>
      <c r="I956" s="87">
        <f t="shared" si="185"/>
        <v>496323.68819851999</v>
      </c>
      <c r="K956" s="66" t="s">
        <v>122</v>
      </c>
      <c r="L956" s="81">
        <f t="shared" si="186"/>
        <v>2.4898505338026802E-2</v>
      </c>
      <c r="M956" s="81">
        <f t="shared" si="179"/>
        <v>2.6704588789843546E-3</v>
      </c>
      <c r="N956" s="81">
        <f t="shared" si="180"/>
        <v>1.6384519202612278E-2</v>
      </c>
      <c r="O956" s="81">
        <f t="shared" si="181"/>
        <v>3.167042791178E-2</v>
      </c>
      <c r="P956" s="81">
        <f t="shared" si="182"/>
        <v>8.5859034201396553E-2</v>
      </c>
      <c r="Q956" s="81">
        <f t="shared" si="183"/>
        <v>0.3250770601302948</v>
      </c>
      <c r="R956" s="82">
        <f t="shared" si="184"/>
        <v>0.51343999433690524</v>
      </c>
    </row>
    <row r="958" spans="1:20" ht="15.75" thickBot="1" x14ac:dyDescent="0.3"/>
    <row r="959" spans="1:20" x14ac:dyDescent="0.25">
      <c r="A959" s="302" t="s">
        <v>80</v>
      </c>
      <c r="B959" s="303"/>
      <c r="C959" s="303"/>
      <c r="D959" s="303"/>
      <c r="E959" s="303"/>
      <c r="F959" s="303"/>
      <c r="G959" s="303"/>
      <c r="H959" s="304"/>
      <c r="I959" s="2"/>
      <c r="L959" s="302" t="s">
        <v>80</v>
      </c>
      <c r="M959" s="303"/>
      <c r="N959" s="303"/>
      <c r="O959" s="303"/>
      <c r="P959" s="303"/>
      <c r="Q959" s="303"/>
      <c r="R959" s="303"/>
      <c r="S959" s="303"/>
      <c r="T959" s="304"/>
    </row>
    <row r="960" spans="1:20" ht="25.5" x14ac:dyDescent="0.25">
      <c r="A960" s="25"/>
      <c r="B960" s="10" t="s">
        <v>36</v>
      </c>
      <c r="C960" s="10" t="s">
        <v>37</v>
      </c>
      <c r="D960" s="10" t="s">
        <v>38</v>
      </c>
      <c r="E960" s="10" t="s">
        <v>39</v>
      </c>
      <c r="F960" s="10" t="s">
        <v>40</v>
      </c>
      <c r="G960" s="10" t="s">
        <v>41</v>
      </c>
      <c r="H960" s="14" t="s">
        <v>0</v>
      </c>
      <c r="I960" s="6"/>
      <c r="L960" s="13"/>
      <c r="M960" s="10" t="s">
        <v>107</v>
      </c>
      <c r="N960" s="10" t="s">
        <v>36</v>
      </c>
      <c r="O960" s="10" t="s">
        <v>37</v>
      </c>
      <c r="P960" s="10" t="s">
        <v>38</v>
      </c>
      <c r="Q960" s="10" t="s">
        <v>39</v>
      </c>
      <c r="R960" s="10" t="s">
        <v>40</v>
      </c>
      <c r="S960" s="10" t="s">
        <v>41</v>
      </c>
      <c r="T960" s="14"/>
    </row>
    <row r="961" spans="1:20" x14ac:dyDescent="0.25">
      <c r="A961" s="13" t="s">
        <v>1</v>
      </c>
      <c r="B961" s="28">
        <v>0</v>
      </c>
      <c r="C961" s="28">
        <v>0</v>
      </c>
      <c r="D961" s="28">
        <v>0</v>
      </c>
      <c r="E961" s="28">
        <v>0</v>
      </c>
      <c r="F961" s="28">
        <v>0</v>
      </c>
      <c r="G961" s="28">
        <v>31431.5</v>
      </c>
      <c r="H961" s="69">
        <f>SUM(B961:G961)</f>
        <v>31431.5</v>
      </c>
      <c r="I961" s="88">
        <v>0</v>
      </c>
      <c r="L961" s="13" t="s">
        <v>1</v>
      </c>
      <c r="M961" s="79">
        <v>0</v>
      </c>
      <c r="N961" s="79">
        <f t="shared" ref="N961:N982" si="188">B961/$H961</f>
        <v>0</v>
      </c>
      <c r="O961" s="79">
        <f t="shared" ref="O961:O982" si="189">C961/$H961</f>
        <v>0</v>
      </c>
      <c r="P961" s="79">
        <f t="shared" ref="P961:P982" si="190">D961/$H961</f>
        <v>0</v>
      </c>
      <c r="Q961" s="79">
        <f t="shared" ref="Q961:Q982" si="191">E961/$H961</f>
        <v>0</v>
      </c>
      <c r="R961" s="79">
        <f t="shared" ref="R961:R982" si="192">F961/$H961</f>
        <v>0</v>
      </c>
      <c r="S961" s="79">
        <f t="shared" ref="S961:S982" si="193">G961/$H961</f>
        <v>1</v>
      </c>
      <c r="T961" s="80"/>
    </row>
    <row r="962" spans="1:20" x14ac:dyDescent="0.25">
      <c r="A962" s="13" t="s">
        <v>2</v>
      </c>
      <c r="B962" s="28">
        <v>0</v>
      </c>
      <c r="C962" s="28">
        <v>0</v>
      </c>
      <c r="D962" s="28">
        <v>18260</v>
      </c>
      <c r="E962" s="28">
        <v>12560</v>
      </c>
      <c r="F962" s="28">
        <v>36448.06</v>
      </c>
      <c r="G962" s="28">
        <v>27675.600000000002</v>
      </c>
      <c r="H962" s="69">
        <f t="shared" ref="H962:H982" si="194">SUM(B962:G962)</f>
        <v>94943.66</v>
      </c>
      <c r="I962" s="88"/>
      <c r="L962" s="13" t="s">
        <v>2</v>
      </c>
      <c r="M962" s="79">
        <v>0</v>
      </c>
      <c r="N962" s="79">
        <f t="shared" si="188"/>
        <v>0</v>
      </c>
      <c r="O962" s="79">
        <f t="shared" si="189"/>
        <v>0</v>
      </c>
      <c r="P962" s="79">
        <f t="shared" si="190"/>
        <v>0.19232458491699181</v>
      </c>
      <c r="Q962" s="79">
        <f t="shared" si="191"/>
        <v>0.13228898064388922</v>
      </c>
      <c r="R962" s="79">
        <f t="shared" si="192"/>
        <v>0.38389145731268415</v>
      </c>
      <c r="S962" s="79">
        <f t="shared" si="193"/>
        <v>0.2914949771264348</v>
      </c>
      <c r="T962" s="80"/>
    </row>
    <row r="963" spans="1:20" x14ac:dyDescent="0.25">
      <c r="A963" s="13" t="s">
        <v>20</v>
      </c>
      <c r="B963" s="28">
        <v>0</v>
      </c>
      <c r="C963" s="28">
        <v>0</v>
      </c>
      <c r="D963" s="28">
        <v>600</v>
      </c>
      <c r="E963" s="28">
        <v>4600</v>
      </c>
      <c r="F963" s="28">
        <v>85278</v>
      </c>
      <c r="G963" s="28">
        <v>33938.300000000003</v>
      </c>
      <c r="H963" s="69">
        <f t="shared" si="194"/>
        <v>124416.3</v>
      </c>
      <c r="I963" s="88"/>
      <c r="L963" s="13" t="s">
        <v>20</v>
      </c>
      <c r="M963" s="79">
        <v>0</v>
      </c>
      <c r="N963" s="79">
        <f t="shared" si="188"/>
        <v>0</v>
      </c>
      <c r="O963" s="79">
        <f t="shared" si="189"/>
        <v>0</v>
      </c>
      <c r="P963" s="79">
        <f t="shared" si="190"/>
        <v>4.8225192358236019E-3</v>
      </c>
      <c r="Q963" s="79">
        <f t="shared" si="191"/>
        <v>3.697264747464761E-2</v>
      </c>
      <c r="R963" s="79">
        <f t="shared" si="192"/>
        <v>0.68542465898760851</v>
      </c>
      <c r="S963" s="79">
        <f t="shared" si="193"/>
        <v>0.27278017430192025</v>
      </c>
      <c r="T963" s="80"/>
    </row>
    <row r="964" spans="1:20" x14ac:dyDescent="0.25">
      <c r="A964" s="13" t="s">
        <v>3</v>
      </c>
      <c r="B964" s="28">
        <v>140</v>
      </c>
      <c r="C964" s="28">
        <v>0</v>
      </c>
      <c r="D964" s="28">
        <v>33120</v>
      </c>
      <c r="E964" s="28">
        <v>1900</v>
      </c>
      <c r="F964" s="28">
        <v>21518.7</v>
      </c>
      <c r="G964" s="28">
        <v>20997.5</v>
      </c>
      <c r="H964" s="69">
        <f t="shared" si="194"/>
        <v>77676.2</v>
      </c>
      <c r="I964" s="88"/>
      <c r="L964" s="13" t="s">
        <v>3</v>
      </c>
      <c r="M964" s="79">
        <v>0</v>
      </c>
      <c r="N964" s="79">
        <f t="shared" si="188"/>
        <v>1.8023538741596527E-3</v>
      </c>
      <c r="O964" s="79">
        <f t="shared" si="189"/>
        <v>0</v>
      </c>
      <c r="P964" s="79">
        <f t="shared" si="190"/>
        <v>0.42638543080119778</v>
      </c>
      <c r="Q964" s="79">
        <f t="shared" si="191"/>
        <v>2.4460516863595284E-2</v>
      </c>
      <c r="R964" s="79">
        <f t="shared" si="192"/>
        <v>0.27703080222770943</v>
      </c>
      <c r="S964" s="79">
        <f t="shared" si="193"/>
        <v>0.27032089623333788</v>
      </c>
      <c r="T964" s="80"/>
    </row>
    <row r="965" spans="1:20" x14ac:dyDescent="0.25">
      <c r="A965" s="13" t="s">
        <v>4</v>
      </c>
      <c r="B965" s="28">
        <v>0</v>
      </c>
      <c r="C965" s="28">
        <v>0</v>
      </c>
      <c r="D965" s="28">
        <v>0</v>
      </c>
      <c r="E965" s="28">
        <v>900</v>
      </c>
      <c r="F965" s="28">
        <v>1567.7</v>
      </c>
      <c r="G965" s="28">
        <v>59235.35</v>
      </c>
      <c r="H965" s="69">
        <f t="shared" si="194"/>
        <v>61703.049999999996</v>
      </c>
      <c r="I965" s="88"/>
      <c r="L965" s="13" t="s">
        <v>4</v>
      </c>
      <c r="M965" s="79">
        <v>0</v>
      </c>
      <c r="N965" s="79">
        <f t="shared" si="188"/>
        <v>0</v>
      </c>
      <c r="O965" s="79">
        <f t="shared" si="189"/>
        <v>0</v>
      </c>
      <c r="P965" s="79">
        <f t="shared" si="190"/>
        <v>0</v>
      </c>
      <c r="Q965" s="79">
        <f t="shared" si="191"/>
        <v>1.4585988861166507E-2</v>
      </c>
      <c r="R965" s="79">
        <f t="shared" si="192"/>
        <v>2.540717193072304E-2</v>
      </c>
      <c r="S965" s="79">
        <f t="shared" si="193"/>
        <v>0.96000683920811047</v>
      </c>
      <c r="T965" s="80"/>
    </row>
    <row r="966" spans="1:20" x14ac:dyDescent="0.25">
      <c r="A966" s="13" t="s">
        <v>5</v>
      </c>
      <c r="B966" s="28">
        <v>0</v>
      </c>
      <c r="C966" s="28">
        <v>0</v>
      </c>
      <c r="D966" s="28">
        <v>12000</v>
      </c>
      <c r="E966" s="28">
        <v>0</v>
      </c>
      <c r="F966" s="28">
        <v>4875</v>
      </c>
      <c r="G966" s="28">
        <v>51722</v>
      </c>
      <c r="H966" s="69">
        <f t="shared" si="194"/>
        <v>68597</v>
      </c>
      <c r="I966" s="88"/>
      <c r="L966" s="13" t="s">
        <v>5</v>
      </c>
      <c r="M966" s="79">
        <v>0</v>
      </c>
      <c r="N966" s="79">
        <f t="shared" si="188"/>
        <v>0</v>
      </c>
      <c r="O966" s="79">
        <f t="shared" si="189"/>
        <v>0</v>
      </c>
      <c r="P966" s="79">
        <f t="shared" si="190"/>
        <v>0.17493476391095822</v>
      </c>
      <c r="Q966" s="79">
        <f t="shared" si="191"/>
        <v>0</v>
      </c>
      <c r="R966" s="79">
        <f t="shared" si="192"/>
        <v>7.1067247838826772E-2</v>
      </c>
      <c r="S966" s="79">
        <f t="shared" si="193"/>
        <v>0.75399798825021502</v>
      </c>
      <c r="T966" s="80"/>
    </row>
    <row r="967" spans="1:20" x14ac:dyDescent="0.25">
      <c r="A967" s="13" t="s">
        <v>6</v>
      </c>
      <c r="B967" s="28">
        <v>0</v>
      </c>
      <c r="C967" s="28">
        <v>0</v>
      </c>
      <c r="D967" s="28">
        <v>587</v>
      </c>
      <c r="E967" s="28">
        <v>4125</v>
      </c>
      <c r="F967" s="28">
        <v>23460</v>
      </c>
      <c r="G967" s="28">
        <v>144701.75400000002</v>
      </c>
      <c r="H967" s="69">
        <f t="shared" si="194"/>
        <v>172873.75400000002</v>
      </c>
      <c r="I967" s="88"/>
      <c r="L967" s="13" t="s">
        <v>6</v>
      </c>
      <c r="M967" s="79">
        <v>0</v>
      </c>
      <c r="N967" s="79">
        <f t="shared" si="188"/>
        <v>0</v>
      </c>
      <c r="O967" s="79">
        <f t="shared" si="189"/>
        <v>0</v>
      </c>
      <c r="P967" s="79">
        <f t="shared" si="190"/>
        <v>3.3955414654789065E-3</v>
      </c>
      <c r="Q967" s="79">
        <f t="shared" si="191"/>
        <v>2.3861343347701004E-2</v>
      </c>
      <c r="R967" s="79">
        <f t="shared" si="192"/>
        <v>0.13570596725747044</v>
      </c>
      <c r="S967" s="79">
        <f t="shared" si="193"/>
        <v>0.83703714792934969</v>
      </c>
      <c r="T967" s="80"/>
    </row>
    <row r="968" spans="1:20" x14ac:dyDescent="0.25">
      <c r="A968" s="13" t="s">
        <v>7</v>
      </c>
      <c r="B968" s="28">
        <v>0</v>
      </c>
      <c r="C968" s="28">
        <v>22950</v>
      </c>
      <c r="D968" s="28">
        <v>3360</v>
      </c>
      <c r="E968" s="28">
        <v>10015</v>
      </c>
      <c r="F968" s="28">
        <v>64473</v>
      </c>
      <c r="G968" s="28">
        <v>25826.68</v>
      </c>
      <c r="H968" s="69">
        <f t="shared" si="194"/>
        <v>126624.68</v>
      </c>
      <c r="I968" s="88"/>
      <c r="L968" s="13" t="s">
        <v>7</v>
      </c>
      <c r="M968" s="79">
        <v>0</v>
      </c>
      <c r="N968" s="79">
        <f t="shared" si="188"/>
        <v>0</v>
      </c>
      <c r="O968" s="79">
        <f t="shared" si="189"/>
        <v>0.18124428823828026</v>
      </c>
      <c r="P968" s="79">
        <f t="shared" si="190"/>
        <v>2.653511148063711E-2</v>
      </c>
      <c r="Q968" s="79">
        <f t="shared" si="191"/>
        <v>7.9092006392434716E-2</v>
      </c>
      <c r="R968" s="79">
        <f t="shared" si="192"/>
        <v>0.50916614359854651</v>
      </c>
      <c r="S968" s="79">
        <f t="shared" si="193"/>
        <v>0.20396245029010143</v>
      </c>
      <c r="T968" s="80"/>
    </row>
    <row r="969" spans="1:20" x14ac:dyDescent="0.25">
      <c r="A969" s="13" t="s">
        <v>8</v>
      </c>
      <c r="B969" s="28">
        <v>0</v>
      </c>
      <c r="C969" s="28">
        <v>0</v>
      </c>
      <c r="D969" s="28">
        <v>9470</v>
      </c>
      <c r="E969" s="28">
        <v>5211</v>
      </c>
      <c r="F969" s="28">
        <v>7201.5</v>
      </c>
      <c r="G969" s="28">
        <v>2914</v>
      </c>
      <c r="H969" s="69">
        <f t="shared" si="194"/>
        <v>24796.5</v>
      </c>
      <c r="I969" s="88"/>
      <c r="L969" s="13" t="s">
        <v>8</v>
      </c>
      <c r="M969" s="79">
        <v>0</v>
      </c>
      <c r="N969" s="79">
        <f t="shared" si="188"/>
        <v>0</v>
      </c>
      <c r="O969" s="79">
        <f t="shared" si="189"/>
        <v>0</v>
      </c>
      <c r="P969" s="79">
        <f t="shared" si="190"/>
        <v>0.3819087371201581</v>
      </c>
      <c r="Q969" s="79">
        <f t="shared" si="191"/>
        <v>0.2101506260964249</v>
      </c>
      <c r="R969" s="79">
        <f t="shared" si="192"/>
        <v>0.29042405178150144</v>
      </c>
      <c r="S969" s="79">
        <f t="shared" si="193"/>
        <v>0.1175165850019156</v>
      </c>
      <c r="T969" s="80"/>
    </row>
    <row r="970" spans="1:20" x14ac:dyDescent="0.25">
      <c r="A970" s="13" t="s">
        <v>9</v>
      </c>
      <c r="B970" s="28">
        <v>0</v>
      </c>
      <c r="C970" s="28">
        <v>0</v>
      </c>
      <c r="D970" s="28">
        <v>60</v>
      </c>
      <c r="E970" s="28">
        <v>18000</v>
      </c>
      <c r="F970" s="28">
        <v>6</v>
      </c>
      <c r="G970" s="28">
        <v>70771.64</v>
      </c>
      <c r="H970" s="69">
        <f t="shared" si="194"/>
        <v>88837.64</v>
      </c>
      <c r="I970" s="88"/>
      <c r="L970" s="13" t="s">
        <v>9</v>
      </c>
      <c r="M970" s="79">
        <v>0</v>
      </c>
      <c r="N970" s="79">
        <f t="shared" si="188"/>
        <v>0</v>
      </c>
      <c r="O970" s="79">
        <f t="shared" si="189"/>
        <v>0</v>
      </c>
      <c r="P970" s="79">
        <f t="shared" si="190"/>
        <v>6.7538939575612317E-4</v>
      </c>
      <c r="Q970" s="79">
        <f t="shared" si="191"/>
        <v>0.20261681872683696</v>
      </c>
      <c r="R970" s="79">
        <f t="shared" si="192"/>
        <v>6.7538939575612317E-5</v>
      </c>
      <c r="S970" s="79">
        <f t="shared" si="193"/>
        <v>0.79664025293783125</v>
      </c>
      <c r="T970" s="80"/>
    </row>
    <row r="971" spans="1:20" x14ac:dyDescent="0.25">
      <c r="A971" s="13" t="s">
        <v>10</v>
      </c>
      <c r="B971" s="28">
        <v>0</v>
      </c>
      <c r="C971" s="28">
        <v>0</v>
      </c>
      <c r="D971" s="28">
        <v>0</v>
      </c>
      <c r="E971" s="28">
        <v>0</v>
      </c>
      <c r="F971" s="28">
        <v>10800</v>
      </c>
      <c r="G971" s="28">
        <v>34778.544999999998</v>
      </c>
      <c r="H971" s="69">
        <f t="shared" si="194"/>
        <v>45578.544999999998</v>
      </c>
      <c r="I971" s="88"/>
      <c r="L971" s="13" t="s">
        <v>10</v>
      </c>
      <c r="M971" s="79">
        <v>0</v>
      </c>
      <c r="N971" s="79">
        <f t="shared" si="188"/>
        <v>0</v>
      </c>
      <c r="O971" s="79">
        <f t="shared" si="189"/>
        <v>0</v>
      </c>
      <c r="P971" s="79">
        <f t="shared" si="190"/>
        <v>0</v>
      </c>
      <c r="Q971" s="79">
        <f t="shared" si="191"/>
        <v>0</v>
      </c>
      <c r="R971" s="79">
        <f t="shared" si="192"/>
        <v>0.23695359296791946</v>
      </c>
      <c r="S971" s="79">
        <f t="shared" si="193"/>
        <v>0.7630464070320806</v>
      </c>
      <c r="T971" s="80"/>
    </row>
    <row r="972" spans="1:20" x14ac:dyDescent="0.25">
      <c r="A972" s="13" t="s">
        <v>11</v>
      </c>
      <c r="B972" s="28">
        <v>0</v>
      </c>
      <c r="C972" s="28">
        <v>0</v>
      </c>
      <c r="D972" s="28">
        <v>0</v>
      </c>
      <c r="E972" s="28">
        <v>0</v>
      </c>
      <c r="F972" s="28">
        <v>2414.0100000000002</v>
      </c>
      <c r="G972" s="28">
        <v>163252.52142044003</v>
      </c>
      <c r="H972" s="69">
        <f t="shared" si="194"/>
        <v>165666.53142044003</v>
      </c>
      <c r="I972" s="88"/>
      <c r="L972" s="13" t="s">
        <v>11</v>
      </c>
      <c r="M972" s="79">
        <v>0</v>
      </c>
      <c r="N972" s="79">
        <f t="shared" si="188"/>
        <v>0</v>
      </c>
      <c r="O972" s="79">
        <f t="shared" si="189"/>
        <v>0</v>
      </c>
      <c r="P972" s="79">
        <f t="shared" si="190"/>
        <v>0</v>
      </c>
      <c r="Q972" s="79">
        <f t="shared" si="191"/>
        <v>0</v>
      </c>
      <c r="R972" s="79">
        <f t="shared" si="192"/>
        <v>1.4571500829419539E-2</v>
      </c>
      <c r="S972" s="79">
        <f t="shared" si="193"/>
        <v>0.9854284991705804</v>
      </c>
      <c r="T972" s="80"/>
    </row>
    <row r="973" spans="1:20" x14ac:dyDescent="0.25">
      <c r="A973" s="13" t="s">
        <v>12</v>
      </c>
      <c r="B973" s="28">
        <v>0</v>
      </c>
      <c r="C973" s="28">
        <v>0</v>
      </c>
      <c r="D973" s="28">
        <v>3200</v>
      </c>
      <c r="E973" s="28">
        <v>7430</v>
      </c>
      <c r="F973" s="28">
        <v>45150</v>
      </c>
      <c r="G973" s="28">
        <v>17460</v>
      </c>
      <c r="H973" s="69">
        <f t="shared" si="194"/>
        <v>73240</v>
      </c>
      <c r="I973" s="88"/>
      <c r="L973" s="13" t="s">
        <v>12</v>
      </c>
      <c r="M973" s="79">
        <v>0</v>
      </c>
      <c r="N973" s="79">
        <f t="shared" si="188"/>
        <v>0</v>
      </c>
      <c r="O973" s="79">
        <f t="shared" si="189"/>
        <v>0</v>
      </c>
      <c r="P973" s="79">
        <f t="shared" si="190"/>
        <v>4.3691971600218461E-2</v>
      </c>
      <c r="Q973" s="79">
        <f t="shared" si="191"/>
        <v>0.10144729655925723</v>
      </c>
      <c r="R973" s="79">
        <f t="shared" si="192"/>
        <v>0.61646641179683237</v>
      </c>
      <c r="S973" s="79">
        <f t="shared" si="193"/>
        <v>0.23839432004369196</v>
      </c>
      <c r="T973" s="80"/>
    </row>
    <row r="974" spans="1:20" x14ac:dyDescent="0.25">
      <c r="A974" s="13" t="s">
        <v>21</v>
      </c>
      <c r="B974" s="28">
        <v>0</v>
      </c>
      <c r="C974" s="28">
        <v>31.382999999999999</v>
      </c>
      <c r="D974" s="28">
        <v>3207.92</v>
      </c>
      <c r="E974" s="28">
        <v>7430</v>
      </c>
      <c r="F974" s="28">
        <v>45288.6</v>
      </c>
      <c r="G974" s="28">
        <v>17465.939999999999</v>
      </c>
      <c r="H974" s="69">
        <f t="shared" si="194"/>
        <v>73423.842999999993</v>
      </c>
      <c r="I974" s="88"/>
      <c r="L974" s="13" t="s">
        <v>21</v>
      </c>
      <c r="M974" s="79">
        <v>0</v>
      </c>
      <c r="N974" s="79">
        <f t="shared" si="188"/>
        <v>0</v>
      </c>
      <c r="O974" s="79">
        <f t="shared" si="189"/>
        <v>4.2742246547895893E-4</v>
      </c>
      <c r="P974" s="79">
        <f t="shared" si="190"/>
        <v>4.369043990247147E-2</v>
      </c>
      <c r="Q974" s="79">
        <f t="shared" si="191"/>
        <v>0.10119328676381051</v>
      </c>
      <c r="R974" s="79">
        <f t="shared" si="192"/>
        <v>0.61681053659912632</v>
      </c>
      <c r="S974" s="79">
        <f t="shared" si="193"/>
        <v>0.23787831426911282</v>
      </c>
      <c r="T974" s="80"/>
    </row>
    <row r="975" spans="1:20" x14ac:dyDescent="0.25">
      <c r="A975" s="13" t="s">
        <v>13</v>
      </c>
      <c r="B975" s="28">
        <v>0</v>
      </c>
      <c r="C975" s="28">
        <v>0</v>
      </c>
      <c r="D975" s="28">
        <v>0</v>
      </c>
      <c r="E975" s="28">
        <v>6507.5</v>
      </c>
      <c r="F975" s="28">
        <v>97458.854999999996</v>
      </c>
      <c r="G975" s="28">
        <v>168810.26</v>
      </c>
      <c r="H975" s="69">
        <f t="shared" si="194"/>
        <v>272776.61499999999</v>
      </c>
      <c r="I975" s="88"/>
      <c r="L975" s="13" t="s">
        <v>13</v>
      </c>
      <c r="M975" s="79">
        <v>0</v>
      </c>
      <c r="N975" s="79">
        <f t="shared" si="188"/>
        <v>0</v>
      </c>
      <c r="O975" s="79">
        <f t="shared" si="189"/>
        <v>0</v>
      </c>
      <c r="P975" s="79">
        <f t="shared" si="190"/>
        <v>0</v>
      </c>
      <c r="Q975" s="79">
        <f t="shared" si="191"/>
        <v>2.3856517172485627E-2</v>
      </c>
      <c r="R975" s="79">
        <f t="shared" si="192"/>
        <v>0.35728449449378202</v>
      </c>
      <c r="S975" s="79">
        <f t="shared" si="193"/>
        <v>0.61885898833373243</v>
      </c>
      <c r="T975" s="80"/>
    </row>
    <row r="976" spans="1:20" x14ac:dyDescent="0.25">
      <c r="A976" s="13" t="s">
        <v>14</v>
      </c>
      <c r="B976" s="28">
        <v>0</v>
      </c>
      <c r="C976" s="28">
        <v>0</v>
      </c>
      <c r="D976" s="28">
        <v>0</v>
      </c>
      <c r="E976" s="28">
        <v>0</v>
      </c>
      <c r="F976" s="28">
        <v>0</v>
      </c>
      <c r="G976" s="28">
        <v>6520</v>
      </c>
      <c r="H976" s="69">
        <f t="shared" si="194"/>
        <v>6520</v>
      </c>
      <c r="I976" s="88"/>
      <c r="L976" s="13" t="s">
        <v>14</v>
      </c>
      <c r="M976" s="79">
        <v>0</v>
      </c>
      <c r="N976" s="79">
        <f t="shared" si="188"/>
        <v>0</v>
      </c>
      <c r="O976" s="79">
        <f t="shared" si="189"/>
        <v>0</v>
      </c>
      <c r="P976" s="79">
        <f t="shared" si="190"/>
        <v>0</v>
      </c>
      <c r="Q976" s="79">
        <f t="shared" si="191"/>
        <v>0</v>
      </c>
      <c r="R976" s="79">
        <f t="shared" si="192"/>
        <v>0</v>
      </c>
      <c r="S976" s="79">
        <f t="shared" si="193"/>
        <v>1</v>
      </c>
      <c r="T976" s="80"/>
    </row>
    <row r="977" spans="1:31" x14ac:dyDescent="0.25">
      <c r="A977" s="13" t="s">
        <v>15</v>
      </c>
      <c r="B977" s="28">
        <v>0</v>
      </c>
      <c r="C977" s="28">
        <v>0</v>
      </c>
      <c r="D977" s="28">
        <v>0</v>
      </c>
      <c r="E977" s="28">
        <v>0</v>
      </c>
      <c r="F977" s="28">
        <v>945</v>
      </c>
      <c r="G977" s="28">
        <v>12850.2</v>
      </c>
      <c r="H977" s="69">
        <f t="shared" si="194"/>
        <v>13795.2</v>
      </c>
      <c r="I977" s="88"/>
      <c r="L977" s="13" t="s">
        <v>15</v>
      </c>
      <c r="M977" s="79">
        <v>0</v>
      </c>
      <c r="N977" s="79">
        <f t="shared" si="188"/>
        <v>0</v>
      </c>
      <c r="O977" s="79">
        <f t="shared" si="189"/>
        <v>0</v>
      </c>
      <c r="P977" s="79">
        <f t="shared" si="190"/>
        <v>0</v>
      </c>
      <c r="Q977" s="79">
        <f t="shared" si="191"/>
        <v>0</v>
      </c>
      <c r="R977" s="79">
        <f t="shared" si="192"/>
        <v>6.8502087682672227E-2</v>
      </c>
      <c r="S977" s="79">
        <f t="shared" si="193"/>
        <v>0.93149791231732781</v>
      </c>
      <c r="T977" s="80"/>
    </row>
    <row r="978" spans="1:31" x14ac:dyDescent="0.25">
      <c r="A978" s="13" t="s">
        <v>16</v>
      </c>
      <c r="B978" s="28">
        <v>0</v>
      </c>
      <c r="C978" s="28">
        <v>0</v>
      </c>
      <c r="D978" s="28">
        <v>0</v>
      </c>
      <c r="E978" s="28">
        <v>2.5</v>
      </c>
      <c r="F978" s="28">
        <v>675</v>
      </c>
      <c r="G978" s="28">
        <v>103316.576</v>
      </c>
      <c r="H978" s="69">
        <f t="shared" si="194"/>
        <v>103994.076</v>
      </c>
      <c r="I978" s="88"/>
      <c r="L978" s="13" t="s">
        <v>16</v>
      </c>
      <c r="M978" s="79">
        <v>0</v>
      </c>
      <c r="N978" s="79">
        <f t="shared" si="188"/>
        <v>0</v>
      </c>
      <c r="O978" s="79">
        <f t="shared" si="189"/>
        <v>0</v>
      </c>
      <c r="P978" s="79">
        <f t="shared" si="190"/>
        <v>0</v>
      </c>
      <c r="Q978" s="79">
        <f t="shared" si="191"/>
        <v>2.4039830884213057E-5</v>
      </c>
      <c r="R978" s="79">
        <f t="shared" si="192"/>
        <v>6.4907543387375255E-3</v>
      </c>
      <c r="S978" s="79">
        <f t="shared" si="193"/>
        <v>0.99348520583037825</v>
      </c>
      <c r="T978" s="80"/>
    </row>
    <row r="979" spans="1:31" x14ac:dyDescent="0.25">
      <c r="A979" s="13" t="s">
        <v>17</v>
      </c>
      <c r="B979" s="28">
        <v>0</v>
      </c>
      <c r="C979" s="28">
        <v>0</v>
      </c>
      <c r="D979" s="28">
        <v>0</v>
      </c>
      <c r="E979" s="28">
        <v>0</v>
      </c>
      <c r="F979" s="28">
        <v>19150</v>
      </c>
      <c r="G979" s="28">
        <v>165932</v>
      </c>
      <c r="H979" s="69">
        <f t="shared" si="194"/>
        <v>185082</v>
      </c>
      <c r="I979" s="88"/>
      <c r="L979" s="13" t="s">
        <v>17</v>
      </c>
      <c r="M979" s="79">
        <v>0</v>
      </c>
      <c r="N979" s="79">
        <f t="shared" si="188"/>
        <v>0</v>
      </c>
      <c r="O979" s="79">
        <f t="shared" si="189"/>
        <v>0</v>
      </c>
      <c r="P979" s="79">
        <f t="shared" si="190"/>
        <v>0</v>
      </c>
      <c r="Q979" s="79">
        <f t="shared" si="191"/>
        <v>0</v>
      </c>
      <c r="R979" s="79">
        <f t="shared" si="192"/>
        <v>0.10346765217579235</v>
      </c>
      <c r="S979" s="79">
        <f t="shared" si="193"/>
        <v>0.89653234782420765</v>
      </c>
      <c r="T979" s="80"/>
    </row>
    <row r="980" spans="1:31" x14ac:dyDescent="0.25">
      <c r="A980" s="13" t="s">
        <v>18</v>
      </c>
      <c r="B980" s="28">
        <v>0</v>
      </c>
      <c r="C980" s="28">
        <v>0</v>
      </c>
      <c r="D980" s="28">
        <v>0</v>
      </c>
      <c r="E980" s="28">
        <v>0</v>
      </c>
      <c r="F980" s="28">
        <v>0</v>
      </c>
      <c r="G980" s="28">
        <v>3290.192</v>
      </c>
      <c r="H980" s="69">
        <f t="shared" si="194"/>
        <v>3290.192</v>
      </c>
      <c r="I980" s="88"/>
      <c r="L980" s="13" t="s">
        <v>18</v>
      </c>
      <c r="M980" s="79">
        <v>0</v>
      </c>
      <c r="N980" s="79">
        <f t="shared" si="188"/>
        <v>0</v>
      </c>
      <c r="O980" s="79">
        <f t="shared" si="189"/>
        <v>0</v>
      </c>
      <c r="P980" s="79">
        <f t="shared" si="190"/>
        <v>0</v>
      </c>
      <c r="Q980" s="79">
        <f t="shared" si="191"/>
        <v>0</v>
      </c>
      <c r="R980" s="79">
        <f t="shared" si="192"/>
        <v>0</v>
      </c>
      <c r="S980" s="79">
        <f t="shared" si="193"/>
        <v>1</v>
      </c>
      <c r="T980" s="80"/>
    </row>
    <row r="981" spans="1:31" x14ac:dyDescent="0.25">
      <c r="A981" s="13" t="s">
        <v>19</v>
      </c>
      <c r="B981" s="28">
        <v>0</v>
      </c>
      <c r="C981" s="28">
        <v>0</v>
      </c>
      <c r="D981" s="28">
        <v>0</v>
      </c>
      <c r="E981" s="28">
        <v>0</v>
      </c>
      <c r="F981" s="28">
        <v>0</v>
      </c>
      <c r="G981" s="28">
        <v>12000</v>
      </c>
      <c r="H981" s="69">
        <f t="shared" si="194"/>
        <v>12000</v>
      </c>
      <c r="I981" s="88"/>
      <c r="L981" s="13" t="s">
        <v>19</v>
      </c>
      <c r="M981" s="79">
        <v>0</v>
      </c>
      <c r="N981" s="79">
        <f t="shared" si="188"/>
        <v>0</v>
      </c>
      <c r="O981" s="79">
        <f t="shared" si="189"/>
        <v>0</v>
      </c>
      <c r="P981" s="79">
        <f t="shared" si="190"/>
        <v>0</v>
      </c>
      <c r="Q981" s="79">
        <f t="shared" si="191"/>
        <v>0</v>
      </c>
      <c r="R981" s="79">
        <f t="shared" si="192"/>
        <v>0</v>
      </c>
      <c r="S981" s="79">
        <f t="shared" si="193"/>
        <v>1</v>
      </c>
      <c r="T981" s="80"/>
    </row>
    <row r="982" spans="1:31" ht="15.75" thickBot="1" x14ac:dyDescent="0.3">
      <c r="A982" s="15" t="s">
        <v>51</v>
      </c>
      <c r="B982" s="39">
        <f t="shared" ref="B982:G982" si="195">SUM(B961:B981)</f>
        <v>140</v>
      </c>
      <c r="C982" s="39">
        <f t="shared" si="195"/>
        <v>22981.383000000002</v>
      </c>
      <c r="D982" s="39">
        <f t="shared" si="195"/>
        <v>83864.92</v>
      </c>
      <c r="E982" s="39">
        <f t="shared" si="195"/>
        <v>78681</v>
      </c>
      <c r="F982" s="39">
        <f t="shared" si="195"/>
        <v>466709.42499999999</v>
      </c>
      <c r="G982" s="39">
        <f t="shared" si="195"/>
        <v>1174890.5584204399</v>
      </c>
      <c r="H982" s="87">
        <f t="shared" si="194"/>
        <v>1827267.2864204398</v>
      </c>
      <c r="I982" s="115"/>
      <c r="L982" s="66" t="s">
        <v>122</v>
      </c>
      <c r="M982" s="79">
        <v>0</v>
      </c>
      <c r="N982" s="81">
        <f t="shared" si="188"/>
        <v>7.6617143556625302E-5</v>
      </c>
      <c r="O982" s="81">
        <f t="shared" si="189"/>
        <v>1.2576913717434203E-2</v>
      </c>
      <c r="P982" s="81">
        <f t="shared" si="190"/>
        <v>4.5896361535749261E-2</v>
      </c>
      <c r="Q982" s="81">
        <f t="shared" si="191"/>
        <v>4.3059381944134535E-2</v>
      </c>
      <c r="R982" s="81">
        <f t="shared" si="192"/>
        <v>0.25541387867467891</v>
      </c>
      <c r="S982" s="81">
        <f t="shared" si="193"/>
        <v>0.64297684698444657</v>
      </c>
      <c r="T982" s="82"/>
    </row>
    <row r="984" spans="1:31" ht="15.75" thickBot="1" x14ac:dyDescent="0.3"/>
    <row r="985" spans="1:31" x14ac:dyDescent="0.25">
      <c r="A985" s="299" t="s">
        <v>47</v>
      </c>
      <c r="B985" s="300"/>
      <c r="C985" s="300"/>
      <c r="D985" s="300"/>
      <c r="E985" s="300"/>
      <c r="F985" s="300"/>
      <c r="G985" s="300"/>
      <c r="H985" s="300"/>
      <c r="I985" s="300"/>
      <c r="J985" s="300"/>
      <c r="K985" s="300"/>
      <c r="L985" s="300"/>
      <c r="M985" s="300"/>
      <c r="N985" s="300"/>
      <c r="O985" s="301"/>
      <c r="R985" s="305" t="s">
        <v>47</v>
      </c>
      <c r="S985" s="306"/>
      <c r="T985" s="306"/>
      <c r="U985" s="306"/>
      <c r="V985" s="306"/>
      <c r="W985" s="306"/>
      <c r="X985" s="306"/>
      <c r="Y985" s="306"/>
      <c r="Z985" s="306"/>
      <c r="AA985" s="306"/>
      <c r="AB985" s="306"/>
      <c r="AC985" s="306"/>
      <c r="AD985" s="306"/>
      <c r="AE985" s="307"/>
    </row>
    <row r="986" spans="1:31" x14ac:dyDescent="0.25">
      <c r="A986" s="83"/>
      <c r="B986" s="16">
        <v>0</v>
      </c>
      <c r="C986" s="17">
        <v>1</v>
      </c>
      <c r="D986" s="17">
        <v>2</v>
      </c>
      <c r="E986" s="17">
        <v>3</v>
      </c>
      <c r="F986" s="17">
        <v>4</v>
      </c>
      <c r="G986" s="17">
        <v>5</v>
      </c>
      <c r="H986" s="17">
        <v>6</v>
      </c>
      <c r="I986" s="17">
        <v>7</v>
      </c>
      <c r="J986" s="17">
        <v>8</v>
      </c>
      <c r="K986" s="18">
        <v>9</v>
      </c>
      <c r="L986" s="19">
        <v>10</v>
      </c>
      <c r="M986" s="19" t="s">
        <v>53</v>
      </c>
      <c r="N986" s="19" t="s">
        <v>52</v>
      </c>
      <c r="O986" s="23" t="s">
        <v>0</v>
      </c>
      <c r="R986" s="83"/>
      <c r="S986" s="16">
        <v>0</v>
      </c>
      <c r="T986" s="17">
        <v>1</v>
      </c>
      <c r="U986" s="17">
        <v>2</v>
      </c>
      <c r="V986" s="17">
        <v>3</v>
      </c>
      <c r="W986" s="17">
        <v>4</v>
      </c>
      <c r="X986" s="17">
        <v>5</v>
      </c>
      <c r="Y986" s="17">
        <v>6</v>
      </c>
      <c r="Z986" s="17">
        <v>7</v>
      </c>
      <c r="AA986" s="17">
        <v>8</v>
      </c>
      <c r="AB986" s="18">
        <v>9</v>
      </c>
      <c r="AC986" s="19">
        <v>10</v>
      </c>
      <c r="AD986" s="19" t="s">
        <v>53</v>
      </c>
      <c r="AE986" s="23" t="s">
        <v>52</v>
      </c>
    </row>
    <row r="987" spans="1:31" x14ac:dyDescent="0.25">
      <c r="A987" s="13" t="s">
        <v>1</v>
      </c>
      <c r="B987" s="49">
        <v>0</v>
      </c>
      <c r="C987" s="49">
        <v>3460</v>
      </c>
      <c r="D987" s="49">
        <v>7170</v>
      </c>
      <c r="E987" s="49">
        <v>5580</v>
      </c>
      <c r="F987" s="49">
        <v>13602.5</v>
      </c>
      <c r="G987" s="49">
        <v>4579.95</v>
      </c>
      <c r="H987" s="49">
        <v>4894.2</v>
      </c>
      <c r="I987" s="49">
        <v>4275</v>
      </c>
      <c r="J987" s="49">
        <v>220</v>
      </c>
      <c r="K987" s="49">
        <v>0</v>
      </c>
      <c r="L987" s="49">
        <v>210</v>
      </c>
      <c r="M987" s="49">
        <v>0</v>
      </c>
      <c r="N987" s="49">
        <v>71.5</v>
      </c>
      <c r="O987" s="99">
        <v>44063.15</v>
      </c>
      <c r="R987" s="13" t="s">
        <v>1</v>
      </c>
      <c r="S987" s="79">
        <f>B987/$O987</f>
        <v>0</v>
      </c>
      <c r="T987" s="79">
        <f t="shared" ref="T987:T1008" si="196">C987/$O987</f>
        <v>7.852366433176021E-2</v>
      </c>
      <c r="U987" s="79">
        <f t="shared" ref="U987:U1008" si="197">D987/$O987</f>
        <v>0.16272100383200019</v>
      </c>
      <c r="V987" s="79">
        <f t="shared" ref="V987:V1008" si="198">E987/$O987</f>
        <v>0.12663642976046877</v>
      </c>
      <c r="W987" s="79">
        <f t="shared" ref="W987:W1008" si="199">F987/$O987</f>
        <v>0.30870466591698503</v>
      </c>
      <c r="X987" s="79">
        <f t="shared" ref="X987:X1008" si="200">G987/$O987</f>
        <v>0.10394059435151594</v>
      </c>
      <c r="Y987" s="79">
        <f t="shared" ref="Y987:Y1008" si="201">H987/$O987</f>
        <v>0.11107240403829503</v>
      </c>
      <c r="Z987" s="79">
        <f t="shared" ref="Z987:Z1008" si="202">I987/$O987</f>
        <v>9.7019845381004305E-2</v>
      </c>
      <c r="AA987" s="79">
        <f t="shared" ref="AA987:AA1008" si="203">J987/$O987</f>
        <v>4.9928341482622096E-3</v>
      </c>
      <c r="AB987" s="79">
        <f t="shared" ref="AB987:AB1008" si="204">K987/$O987</f>
        <v>0</v>
      </c>
      <c r="AC987" s="79">
        <f t="shared" ref="AC987:AC1008" si="205">L987/$O987</f>
        <v>4.7658871415230189E-3</v>
      </c>
      <c r="AD987" s="79">
        <f t="shared" ref="AD987:AD1008" si="206">M987/$O987</f>
        <v>0</v>
      </c>
      <c r="AE987" s="80">
        <f t="shared" ref="AE987:AE1008" si="207">N987/$O987</f>
        <v>1.6226710981852182E-3</v>
      </c>
    </row>
    <row r="988" spans="1:31" x14ac:dyDescent="0.25">
      <c r="A988" s="13" t="s">
        <v>2</v>
      </c>
      <c r="B988" s="49">
        <v>0</v>
      </c>
      <c r="C988" s="49">
        <v>1547.0250000000001</v>
      </c>
      <c r="D988" s="49">
        <v>21484.3</v>
      </c>
      <c r="E988" s="49">
        <v>5631.1750000000002</v>
      </c>
      <c r="F988" s="49">
        <v>7488.25</v>
      </c>
      <c r="G988" s="49">
        <v>7430.1</v>
      </c>
      <c r="H988" s="49">
        <v>1858.5</v>
      </c>
      <c r="I988" s="49">
        <v>120</v>
      </c>
      <c r="J988" s="49">
        <v>1476.8</v>
      </c>
      <c r="K988" s="49">
        <v>936</v>
      </c>
      <c r="L988" s="49">
        <v>17642.8</v>
      </c>
      <c r="M988" s="49">
        <v>46383.360000000001</v>
      </c>
      <c r="N988" s="49">
        <v>10773.68</v>
      </c>
      <c r="O988" s="99">
        <v>122771.99</v>
      </c>
      <c r="R988" s="13" t="s">
        <v>2</v>
      </c>
      <c r="S988" s="79">
        <f t="shared" ref="S988:S1008" si="208">B988/$O988</f>
        <v>0</v>
      </c>
      <c r="T988" s="79">
        <f t="shared" si="196"/>
        <v>1.2600797624930573E-2</v>
      </c>
      <c r="U988" s="79">
        <f t="shared" si="197"/>
        <v>0.1749934981097887</v>
      </c>
      <c r="V988" s="79">
        <f t="shared" si="198"/>
        <v>4.5866935935468665E-2</v>
      </c>
      <c r="W988" s="79">
        <f t="shared" si="199"/>
        <v>6.0993146726708587E-2</v>
      </c>
      <c r="X988" s="79">
        <f t="shared" si="200"/>
        <v>6.0519504489582682E-2</v>
      </c>
      <c r="Y988" s="79">
        <f t="shared" si="201"/>
        <v>1.513781767323312E-2</v>
      </c>
      <c r="Z988" s="79">
        <f t="shared" si="202"/>
        <v>9.7742164153240491E-4</v>
      </c>
      <c r="AA988" s="79">
        <f t="shared" si="203"/>
        <v>1.2028802335125462E-2</v>
      </c>
      <c r="AB988" s="79">
        <f t="shared" si="204"/>
        <v>7.6238888039527582E-3</v>
      </c>
      <c r="AC988" s="79">
        <f t="shared" si="205"/>
        <v>0.1437037878102326</v>
      </c>
      <c r="AD988" s="79">
        <f t="shared" si="206"/>
        <v>0.37780083225823741</v>
      </c>
      <c r="AE988" s="80">
        <f t="shared" si="207"/>
        <v>8.7753566591207005E-2</v>
      </c>
    </row>
    <row r="989" spans="1:31" x14ac:dyDescent="0.25">
      <c r="A989" s="13" t="s">
        <v>20</v>
      </c>
      <c r="B989" s="49">
        <v>0</v>
      </c>
      <c r="C989" s="49">
        <v>4861.7</v>
      </c>
      <c r="D989" s="49">
        <v>22624.53</v>
      </c>
      <c r="E989" s="49">
        <v>28736.16</v>
      </c>
      <c r="F989" s="49">
        <v>6699.49</v>
      </c>
      <c r="G989" s="49">
        <v>52323.9</v>
      </c>
      <c r="H989" s="49">
        <v>27583</v>
      </c>
      <c r="I989" s="49">
        <v>1015</v>
      </c>
      <c r="J989" s="49">
        <v>2802.8</v>
      </c>
      <c r="K989" s="49">
        <v>48</v>
      </c>
      <c r="L989" s="49">
        <v>15172.875</v>
      </c>
      <c r="M989" s="49">
        <v>1012</v>
      </c>
      <c r="N989" s="49">
        <v>3600.6</v>
      </c>
      <c r="O989" s="99">
        <v>166480.05499999999</v>
      </c>
      <c r="R989" s="13" t="s">
        <v>20</v>
      </c>
      <c r="S989" s="79">
        <f t="shared" si="208"/>
        <v>0</v>
      </c>
      <c r="T989" s="79">
        <f t="shared" si="196"/>
        <v>2.9202897608365159E-2</v>
      </c>
      <c r="U989" s="79">
        <f t="shared" si="197"/>
        <v>0.13589934241672375</v>
      </c>
      <c r="V989" s="79">
        <f t="shared" si="198"/>
        <v>0.17261022649229663</v>
      </c>
      <c r="W989" s="79">
        <f t="shared" si="199"/>
        <v>4.0241997757629287E-2</v>
      </c>
      <c r="X989" s="79">
        <f t="shared" si="200"/>
        <v>0.31429530702641828</v>
      </c>
      <c r="Y989" s="79">
        <f t="shared" si="201"/>
        <v>0.16568351085660082</v>
      </c>
      <c r="Z989" s="79">
        <f t="shared" si="202"/>
        <v>6.0968264336529682E-3</v>
      </c>
      <c r="AA989" s="79">
        <f t="shared" si="203"/>
        <v>1.683565037265275E-2</v>
      </c>
      <c r="AB989" s="79">
        <f t="shared" si="204"/>
        <v>2.8832282641905665E-4</v>
      </c>
      <c r="AC989" s="79">
        <f t="shared" si="205"/>
        <v>9.1139295935480077E-2</v>
      </c>
      <c r="AD989" s="79">
        <f t="shared" si="206"/>
        <v>6.0788062570017775E-3</v>
      </c>
      <c r="AE989" s="80">
        <f t="shared" si="207"/>
        <v>2.1627816016759484E-2</v>
      </c>
    </row>
    <row r="990" spans="1:31" x14ac:dyDescent="0.25">
      <c r="A990" s="13" t="s">
        <v>3</v>
      </c>
      <c r="B990" s="49">
        <v>0</v>
      </c>
      <c r="C990" s="49">
        <v>4443</v>
      </c>
      <c r="D990" s="49">
        <v>5306.3</v>
      </c>
      <c r="E990" s="49">
        <v>6496.7</v>
      </c>
      <c r="F990" s="49">
        <v>19357.5</v>
      </c>
      <c r="G990" s="49">
        <v>26131.404999999999</v>
      </c>
      <c r="H990" s="49">
        <v>3162.6</v>
      </c>
      <c r="I990" s="49">
        <v>10269</v>
      </c>
      <c r="J990" s="49">
        <v>255</v>
      </c>
      <c r="K990" s="49">
        <v>1200</v>
      </c>
      <c r="L990" s="49">
        <v>6815.5</v>
      </c>
      <c r="M990" s="49">
        <v>35494.300000000003</v>
      </c>
      <c r="N990" s="49">
        <v>2646.4</v>
      </c>
      <c r="O990" s="99">
        <v>121577.705</v>
      </c>
      <c r="R990" s="13" t="s">
        <v>3</v>
      </c>
      <c r="S990" s="79">
        <f t="shared" si="208"/>
        <v>0</v>
      </c>
      <c r="T990" s="79">
        <f t="shared" si="196"/>
        <v>3.6544529278620612E-2</v>
      </c>
      <c r="U990" s="79">
        <f t="shared" si="197"/>
        <v>4.3645337769782709E-2</v>
      </c>
      <c r="V990" s="79">
        <f t="shared" si="198"/>
        <v>5.3436606654155873E-2</v>
      </c>
      <c r="W990" s="79">
        <f t="shared" si="199"/>
        <v>0.15921915946677886</v>
      </c>
      <c r="X990" s="79">
        <f t="shared" si="200"/>
        <v>0.21493583054557575</v>
      </c>
      <c r="Y990" s="79">
        <f t="shared" si="201"/>
        <v>2.601299308948133E-2</v>
      </c>
      <c r="Z990" s="79">
        <f t="shared" si="202"/>
        <v>8.4464499473813889E-2</v>
      </c>
      <c r="AA990" s="79">
        <f t="shared" si="203"/>
        <v>2.0974240301706634E-3</v>
      </c>
      <c r="AB990" s="79">
        <f t="shared" si="204"/>
        <v>9.8702307302148858E-3</v>
      </c>
      <c r="AC990" s="79">
        <f t="shared" si="205"/>
        <v>5.6058797951482962E-2</v>
      </c>
      <c r="AD990" s="79">
        <f t="shared" si="206"/>
        <v>0.29194744217288854</v>
      </c>
      <c r="AE990" s="80">
        <f t="shared" si="207"/>
        <v>2.1767148837033897E-2</v>
      </c>
    </row>
    <row r="991" spans="1:31" x14ac:dyDescent="0.25">
      <c r="A991" s="13" t="s">
        <v>4</v>
      </c>
      <c r="B991" s="49">
        <v>0</v>
      </c>
      <c r="C991" s="49">
        <v>2492.25</v>
      </c>
      <c r="D991" s="49">
        <v>46326.85</v>
      </c>
      <c r="E991" s="49">
        <v>10777.36</v>
      </c>
      <c r="F991" s="49">
        <v>12630</v>
      </c>
      <c r="G991" s="49">
        <v>1040.3800000000001</v>
      </c>
      <c r="H991" s="49">
        <v>40</v>
      </c>
      <c r="I991" s="49">
        <v>0</v>
      </c>
      <c r="J991" s="49">
        <v>640.5</v>
      </c>
      <c r="K991" s="49">
        <v>30</v>
      </c>
      <c r="L991" s="49">
        <v>22</v>
      </c>
      <c r="M991" s="49">
        <v>0</v>
      </c>
      <c r="N991" s="49">
        <v>6052.2</v>
      </c>
      <c r="O991" s="99">
        <v>80051.540000000008</v>
      </c>
      <c r="R991" s="13" t="s">
        <v>4</v>
      </c>
      <c r="S991" s="79">
        <f t="shared" si="208"/>
        <v>0</v>
      </c>
      <c r="T991" s="79">
        <f t="shared" si="196"/>
        <v>3.1133067521249433E-2</v>
      </c>
      <c r="U991" s="79">
        <f t="shared" si="197"/>
        <v>0.57871278928550274</v>
      </c>
      <c r="V991" s="79">
        <f t="shared" si="198"/>
        <v>0.13463026445212672</v>
      </c>
      <c r="W991" s="79">
        <f t="shared" si="199"/>
        <v>0.15777335451635283</v>
      </c>
      <c r="X991" s="79">
        <f t="shared" si="200"/>
        <v>1.2996377084063593E-2</v>
      </c>
      <c r="Y991" s="79">
        <f t="shared" si="201"/>
        <v>4.996780823954167E-4</v>
      </c>
      <c r="Z991" s="79">
        <f t="shared" si="202"/>
        <v>0</v>
      </c>
      <c r="AA991" s="79">
        <f t="shared" si="203"/>
        <v>8.00109529435661E-3</v>
      </c>
      <c r="AB991" s="79">
        <f t="shared" si="204"/>
        <v>3.7475856179656255E-4</v>
      </c>
      <c r="AC991" s="79">
        <f t="shared" si="205"/>
        <v>2.7482294531747917E-4</v>
      </c>
      <c r="AD991" s="79">
        <f t="shared" si="206"/>
        <v>0</v>
      </c>
      <c r="AE991" s="80">
        <f t="shared" si="207"/>
        <v>7.5603792256838526E-2</v>
      </c>
    </row>
    <row r="992" spans="1:31" x14ac:dyDescent="0.25">
      <c r="A992" s="13" t="s">
        <v>5</v>
      </c>
      <c r="B992" s="49">
        <v>0</v>
      </c>
      <c r="C992" s="49">
        <v>1179.5</v>
      </c>
      <c r="D992" s="49">
        <v>42206.61</v>
      </c>
      <c r="E992" s="49">
        <v>13301.25</v>
      </c>
      <c r="F992" s="49">
        <v>7552.5</v>
      </c>
      <c r="G992" s="49">
        <v>12590</v>
      </c>
      <c r="H992" s="49">
        <v>1726.4</v>
      </c>
      <c r="I992" s="49">
        <v>197.45000000000002</v>
      </c>
      <c r="J992" s="49">
        <v>15</v>
      </c>
      <c r="K992" s="49">
        <v>0</v>
      </c>
      <c r="L992" s="49">
        <v>12026</v>
      </c>
      <c r="M992" s="49">
        <v>0</v>
      </c>
      <c r="N992" s="49">
        <v>120</v>
      </c>
      <c r="O992" s="99">
        <v>90914.71</v>
      </c>
      <c r="R992" s="13" t="s">
        <v>5</v>
      </c>
      <c r="S992" s="79">
        <f t="shared" si="208"/>
        <v>0</v>
      </c>
      <c r="T992" s="79">
        <f t="shared" si="196"/>
        <v>1.2973698095720703E-2</v>
      </c>
      <c r="U992" s="79">
        <f t="shared" si="197"/>
        <v>0.46424401507742802</v>
      </c>
      <c r="V992" s="79">
        <f t="shared" si="198"/>
        <v>0.14630470690606612</v>
      </c>
      <c r="W992" s="79">
        <f t="shared" si="199"/>
        <v>8.3072365297100978E-2</v>
      </c>
      <c r="X992" s="79">
        <f t="shared" si="200"/>
        <v>0.13848144046216501</v>
      </c>
      <c r="Y992" s="79">
        <f t="shared" si="201"/>
        <v>1.8989226275923886E-2</v>
      </c>
      <c r="Z992" s="79">
        <f t="shared" si="202"/>
        <v>2.1718157600678703E-3</v>
      </c>
      <c r="AA992" s="79">
        <f t="shared" si="203"/>
        <v>1.6498980198033958E-4</v>
      </c>
      <c r="AB992" s="79">
        <f t="shared" si="204"/>
        <v>0</v>
      </c>
      <c r="AC992" s="79">
        <f t="shared" si="205"/>
        <v>0.13227782390770426</v>
      </c>
      <c r="AD992" s="79">
        <f t="shared" si="206"/>
        <v>0</v>
      </c>
      <c r="AE992" s="80">
        <f t="shared" si="207"/>
        <v>1.3199184158427166E-3</v>
      </c>
    </row>
    <row r="993" spans="1:31" x14ac:dyDescent="0.25">
      <c r="A993" s="13" t="s">
        <v>6</v>
      </c>
      <c r="B993" s="49">
        <v>2056.5500000000002</v>
      </c>
      <c r="C993" s="49">
        <v>630.25</v>
      </c>
      <c r="D993" s="49">
        <v>7502.7340000000004</v>
      </c>
      <c r="E993" s="49">
        <v>16450.058000000001</v>
      </c>
      <c r="F993" s="49">
        <v>136737.9</v>
      </c>
      <c r="G993" s="49">
        <v>17543.34</v>
      </c>
      <c r="H993" s="49">
        <v>20362.125</v>
      </c>
      <c r="I993" s="49">
        <v>3359.2000000000003</v>
      </c>
      <c r="J993" s="49">
        <v>2200</v>
      </c>
      <c r="K993" s="49">
        <v>440</v>
      </c>
      <c r="L993" s="49">
        <v>604</v>
      </c>
      <c r="M993" s="49">
        <v>7393.84</v>
      </c>
      <c r="N993" s="49">
        <v>0</v>
      </c>
      <c r="O993" s="99">
        <v>215279.997</v>
      </c>
      <c r="R993" s="13" t="s">
        <v>6</v>
      </c>
      <c r="S993" s="79">
        <f t="shared" si="208"/>
        <v>9.5529079740743414E-3</v>
      </c>
      <c r="T993" s="79">
        <f t="shared" si="196"/>
        <v>2.9275827238143264E-3</v>
      </c>
      <c r="U993" s="79">
        <f t="shared" si="197"/>
        <v>3.4851050281276247E-2</v>
      </c>
      <c r="V993" s="79">
        <f t="shared" si="198"/>
        <v>7.6412384936999048E-2</v>
      </c>
      <c r="W993" s="79">
        <f t="shared" si="199"/>
        <v>0.6351630523294739</v>
      </c>
      <c r="X993" s="79">
        <f t="shared" si="200"/>
        <v>8.149080381118734E-2</v>
      </c>
      <c r="Y993" s="79">
        <f t="shared" si="201"/>
        <v>9.4584379801900501E-2</v>
      </c>
      <c r="Z993" s="79">
        <f t="shared" si="202"/>
        <v>1.5603864951744682E-2</v>
      </c>
      <c r="AA993" s="79">
        <f t="shared" si="203"/>
        <v>1.0219249492092849E-2</v>
      </c>
      <c r="AB993" s="79">
        <f t="shared" si="204"/>
        <v>2.0438498984185699E-3</v>
      </c>
      <c r="AC993" s="79">
        <f t="shared" si="205"/>
        <v>2.8056484969200368E-3</v>
      </c>
      <c r="AD993" s="79">
        <f t="shared" si="206"/>
        <v>3.4345225302098083E-2</v>
      </c>
      <c r="AE993" s="80">
        <f t="shared" si="207"/>
        <v>0</v>
      </c>
    </row>
    <row r="994" spans="1:31" x14ac:dyDescent="0.25">
      <c r="A994" s="13" t="s">
        <v>7</v>
      </c>
      <c r="B994" s="49">
        <v>0</v>
      </c>
      <c r="C994" s="49">
        <v>1641.124</v>
      </c>
      <c r="D994" s="49">
        <v>7036.87</v>
      </c>
      <c r="E994" s="49">
        <v>6954.75</v>
      </c>
      <c r="F994" s="49">
        <v>12096.5</v>
      </c>
      <c r="G994" s="49">
        <v>11020.367</v>
      </c>
      <c r="H994" s="49">
        <v>12388</v>
      </c>
      <c r="I994" s="49">
        <v>78</v>
      </c>
      <c r="J994" s="49">
        <v>10053.5</v>
      </c>
      <c r="K994" s="49">
        <v>21012</v>
      </c>
      <c r="L994" s="49">
        <v>10908.74</v>
      </c>
      <c r="M994" s="49">
        <v>53683.92</v>
      </c>
      <c r="N994" s="49">
        <v>6439</v>
      </c>
      <c r="O994" s="99">
        <v>153312.77100000001</v>
      </c>
      <c r="R994" s="13" t="s">
        <v>7</v>
      </c>
      <c r="S994" s="79">
        <f t="shared" si="208"/>
        <v>0</v>
      </c>
      <c r="T994" s="79">
        <f t="shared" si="196"/>
        <v>1.0704418094432589E-2</v>
      </c>
      <c r="U994" s="79">
        <f t="shared" si="197"/>
        <v>4.5898785561706401E-2</v>
      </c>
      <c r="V994" s="79">
        <f t="shared" si="198"/>
        <v>4.5363148514222601E-2</v>
      </c>
      <c r="W994" s="79">
        <f t="shared" si="199"/>
        <v>7.8900798159861049E-2</v>
      </c>
      <c r="X994" s="79">
        <f t="shared" si="200"/>
        <v>7.1881598174231676E-2</v>
      </c>
      <c r="Y994" s="79">
        <f t="shared" si="201"/>
        <v>8.0802140090469043E-2</v>
      </c>
      <c r="Z994" s="79">
        <f t="shared" si="202"/>
        <v>5.087638785160304E-4</v>
      </c>
      <c r="AA994" s="79">
        <f t="shared" si="203"/>
        <v>6.557509811103733E-2</v>
      </c>
      <c r="AB994" s="79">
        <f t="shared" si="204"/>
        <v>0.13705316173562604</v>
      </c>
      <c r="AC994" s="79">
        <f t="shared" si="205"/>
        <v>7.1153498360550793E-2</v>
      </c>
      <c r="AD994" s="79">
        <f t="shared" si="206"/>
        <v>0.35015947888646531</v>
      </c>
      <c r="AE994" s="80">
        <f t="shared" si="207"/>
        <v>4.1999110432881029E-2</v>
      </c>
    </row>
    <row r="995" spans="1:31" x14ac:dyDescent="0.25">
      <c r="A995" s="13" t="s">
        <v>8</v>
      </c>
      <c r="B995" s="49">
        <v>150</v>
      </c>
      <c r="C995" s="49">
        <v>3201.7890000000002</v>
      </c>
      <c r="D995" s="49">
        <v>2166.0500000000002</v>
      </c>
      <c r="E995" s="49">
        <v>3695.81</v>
      </c>
      <c r="F995" s="49">
        <v>3188.63</v>
      </c>
      <c r="G995" s="49">
        <v>2902.18</v>
      </c>
      <c r="H995" s="49">
        <v>3447.7380000000003</v>
      </c>
      <c r="I995" s="49">
        <v>4514.7150000000001</v>
      </c>
      <c r="J995" s="49">
        <v>2360.5500000000002</v>
      </c>
      <c r="K995" s="49">
        <v>32.738</v>
      </c>
      <c r="L995" s="49">
        <v>9132.65</v>
      </c>
      <c r="M995" s="49">
        <v>18426.554</v>
      </c>
      <c r="N995" s="49">
        <v>1548.0140000000001</v>
      </c>
      <c r="O995" s="99">
        <v>54767.417999999998</v>
      </c>
      <c r="R995" s="13" t="s">
        <v>8</v>
      </c>
      <c r="S995" s="79">
        <f t="shared" si="208"/>
        <v>2.7388546964182245E-3</v>
      </c>
      <c r="T995" s="79">
        <f t="shared" si="196"/>
        <v>5.8461565597268075E-2</v>
      </c>
      <c r="U995" s="79">
        <f t="shared" si="197"/>
        <v>3.9549974767844637E-2</v>
      </c>
      <c r="V995" s="79">
        <f t="shared" si="198"/>
        <v>6.7481910503796261E-2</v>
      </c>
      <c r="W995" s="79">
        <f t="shared" si="199"/>
        <v>5.8221295004266954E-2</v>
      </c>
      <c r="X995" s="79">
        <f t="shared" si="200"/>
        <v>5.2990995485673618E-2</v>
      </c>
      <c r="Y995" s="79">
        <f t="shared" si="201"/>
        <v>6.2952356088797179E-2</v>
      </c>
      <c r="Z995" s="79">
        <f t="shared" si="202"/>
        <v>8.2434322538265367E-2</v>
      </c>
      <c r="AA995" s="79">
        <f t="shared" si="203"/>
        <v>4.31013563575336E-2</v>
      </c>
      <c r="AB995" s="79">
        <f t="shared" si="204"/>
        <v>5.9776416700893227E-4</v>
      </c>
      <c r="AC995" s="79">
        <f t="shared" si="205"/>
        <v>0.16675334228829264</v>
      </c>
      <c r="AD995" s="79">
        <f t="shared" si="206"/>
        <v>0.33645102641136015</v>
      </c>
      <c r="AE995" s="80">
        <f t="shared" si="207"/>
        <v>2.8265236093474411E-2</v>
      </c>
    </row>
    <row r="996" spans="1:31" x14ac:dyDescent="0.25">
      <c r="A996" s="13" t="s">
        <v>9</v>
      </c>
      <c r="B996" s="49">
        <v>13.625</v>
      </c>
      <c r="C996" s="49">
        <v>317.75</v>
      </c>
      <c r="D996" s="49">
        <v>9777.19</v>
      </c>
      <c r="E996" s="49">
        <v>8554.65</v>
      </c>
      <c r="F996" s="49">
        <v>13808.59</v>
      </c>
      <c r="G996" s="49">
        <v>60648.800000000003</v>
      </c>
      <c r="H996" s="49">
        <v>1608.52</v>
      </c>
      <c r="I996" s="49">
        <v>24.18</v>
      </c>
      <c r="J996" s="49">
        <v>1615</v>
      </c>
      <c r="K996" s="49">
        <v>0</v>
      </c>
      <c r="L996" s="49">
        <v>166.471</v>
      </c>
      <c r="M996" s="49">
        <v>20780.5</v>
      </c>
      <c r="N996" s="49">
        <v>0.05</v>
      </c>
      <c r="O996" s="99">
        <v>117315.326</v>
      </c>
      <c r="R996" s="13" t="s">
        <v>9</v>
      </c>
      <c r="S996" s="79">
        <f t="shared" si="208"/>
        <v>1.1613998327891106E-4</v>
      </c>
      <c r="T996" s="79">
        <f t="shared" si="196"/>
        <v>2.7085122705962561E-3</v>
      </c>
      <c r="U996" s="79">
        <f t="shared" si="197"/>
        <v>8.3341114357044874E-2</v>
      </c>
      <c r="V996" s="79">
        <f t="shared" si="198"/>
        <v>7.2920140033536626E-2</v>
      </c>
      <c r="W996" s="79">
        <f t="shared" si="199"/>
        <v>0.11770491095085053</v>
      </c>
      <c r="X996" s="79">
        <f t="shared" si="200"/>
        <v>0.51697252241365299</v>
      </c>
      <c r="Y996" s="79">
        <f t="shared" si="201"/>
        <v>1.3711081534223414E-2</v>
      </c>
      <c r="Z996" s="79">
        <f t="shared" si="202"/>
        <v>2.0611117766488582E-4</v>
      </c>
      <c r="AA996" s="79">
        <f t="shared" si="203"/>
        <v>1.3766317284069091E-2</v>
      </c>
      <c r="AB996" s="79">
        <f t="shared" si="204"/>
        <v>0</v>
      </c>
      <c r="AC996" s="79">
        <f t="shared" si="205"/>
        <v>1.4190047087283379E-3</v>
      </c>
      <c r="AD996" s="79">
        <f t="shared" si="206"/>
        <v>0.17713371908458064</v>
      </c>
      <c r="AE996" s="80">
        <f t="shared" si="207"/>
        <v>4.2620177350059109E-7</v>
      </c>
    </row>
    <row r="997" spans="1:31" x14ac:dyDescent="0.25">
      <c r="A997" s="13" t="s">
        <v>10</v>
      </c>
      <c r="B997" s="49">
        <v>0</v>
      </c>
      <c r="C997" s="49">
        <v>9700.92</v>
      </c>
      <c r="D997" s="49">
        <v>13931.14</v>
      </c>
      <c r="E997" s="49">
        <v>4863.8</v>
      </c>
      <c r="F997" s="49">
        <v>3070</v>
      </c>
      <c r="G997" s="49">
        <v>13159.305</v>
      </c>
      <c r="H997" s="49">
        <v>0</v>
      </c>
      <c r="I997" s="49">
        <v>4691</v>
      </c>
      <c r="J997" s="49">
        <v>10800</v>
      </c>
      <c r="K997" s="49">
        <v>1210</v>
      </c>
      <c r="L997" s="49">
        <v>0</v>
      </c>
      <c r="M997" s="49">
        <v>0</v>
      </c>
      <c r="N997" s="49">
        <v>0</v>
      </c>
      <c r="O997" s="99">
        <v>61426.165000000001</v>
      </c>
      <c r="R997" s="13" t="s">
        <v>10</v>
      </c>
      <c r="S997" s="79">
        <f t="shared" si="208"/>
        <v>0</v>
      </c>
      <c r="T997" s="79">
        <f t="shared" si="196"/>
        <v>0.15792814023144697</v>
      </c>
      <c r="U997" s="79">
        <f t="shared" si="197"/>
        <v>0.22679488455774505</v>
      </c>
      <c r="V997" s="79">
        <f t="shared" si="198"/>
        <v>7.9181241413980516E-2</v>
      </c>
      <c r="W997" s="79">
        <f t="shared" si="199"/>
        <v>4.9978702072642822E-2</v>
      </c>
      <c r="X997" s="79">
        <f t="shared" si="200"/>
        <v>0.21422963650750457</v>
      </c>
      <c r="Y997" s="79">
        <f t="shared" si="201"/>
        <v>0</v>
      </c>
      <c r="Z997" s="79">
        <f t="shared" si="202"/>
        <v>7.6368107955298858E-2</v>
      </c>
      <c r="AA997" s="79">
        <f t="shared" si="203"/>
        <v>0.17582084116760341</v>
      </c>
      <c r="AB997" s="79">
        <f t="shared" si="204"/>
        <v>1.9698446093777789E-2</v>
      </c>
      <c r="AC997" s="79">
        <f t="shared" si="205"/>
        <v>0</v>
      </c>
      <c r="AD997" s="79">
        <f t="shared" si="206"/>
        <v>0</v>
      </c>
      <c r="AE997" s="80">
        <f t="shared" si="207"/>
        <v>0</v>
      </c>
    </row>
    <row r="998" spans="1:31" x14ac:dyDescent="0.25">
      <c r="A998" s="13" t="s">
        <v>11</v>
      </c>
      <c r="B998" s="49">
        <v>1882.9278000000002</v>
      </c>
      <c r="C998" s="49">
        <v>7033.7427798400004</v>
      </c>
      <c r="D998" s="49">
        <v>36886.169360400003</v>
      </c>
      <c r="E998" s="49">
        <v>23037.824409840003</v>
      </c>
      <c r="F998" s="49">
        <v>65251.700965520002</v>
      </c>
      <c r="G998" s="49">
        <v>52886.517321600004</v>
      </c>
      <c r="H998" s="49">
        <v>400.66128640000005</v>
      </c>
      <c r="I998" s="49">
        <v>14846.966170000002</v>
      </c>
      <c r="J998" s="49">
        <v>1.931208</v>
      </c>
      <c r="K998" s="49">
        <v>864.21558000000005</v>
      </c>
      <c r="L998" s="49">
        <v>1265.5849760000001</v>
      </c>
      <c r="M998" s="49">
        <v>366.92952000000002</v>
      </c>
      <c r="N998" s="49">
        <v>61.154920000000004</v>
      </c>
      <c r="O998" s="99">
        <v>204786.32629760003</v>
      </c>
      <c r="R998" s="13" t="s">
        <v>11</v>
      </c>
      <c r="S998" s="79">
        <f t="shared" si="208"/>
        <v>9.1945972860692261E-3</v>
      </c>
      <c r="T998" s="79">
        <f t="shared" si="196"/>
        <v>3.4346740365948113E-2</v>
      </c>
      <c r="U998" s="79">
        <f t="shared" si="197"/>
        <v>0.18012027476285797</v>
      </c>
      <c r="V998" s="79">
        <f t="shared" si="198"/>
        <v>0.11249688798245702</v>
      </c>
      <c r="W998" s="79">
        <f t="shared" si="199"/>
        <v>0.31863309501775416</v>
      </c>
      <c r="X998" s="79">
        <f t="shared" si="200"/>
        <v>0.25825219035739794</v>
      </c>
      <c r="Y998" s="79">
        <f t="shared" si="201"/>
        <v>1.9564845643929869E-3</v>
      </c>
      <c r="Z998" s="79">
        <f t="shared" si="202"/>
        <v>7.2499792532163806E-2</v>
      </c>
      <c r="AA998" s="79">
        <f t="shared" si="203"/>
        <v>9.4303561908402313E-6</v>
      </c>
      <c r="AB998" s="79">
        <f t="shared" si="204"/>
        <v>4.2200843954010034E-3</v>
      </c>
      <c r="AC998" s="79">
        <f t="shared" si="205"/>
        <v>6.1800267570639653E-3</v>
      </c>
      <c r="AD998" s="79">
        <f t="shared" si="206"/>
        <v>1.7917676762596441E-3</v>
      </c>
      <c r="AE998" s="80">
        <f t="shared" si="207"/>
        <v>2.9862794604327398E-4</v>
      </c>
    </row>
    <row r="999" spans="1:31" x14ac:dyDescent="0.25">
      <c r="A999" s="13" t="s">
        <v>12</v>
      </c>
      <c r="B999" s="49">
        <v>0</v>
      </c>
      <c r="C999" s="49">
        <v>577.42399999999998</v>
      </c>
      <c r="D999" s="49">
        <v>5683.6580000000004</v>
      </c>
      <c r="E999" s="49">
        <v>142536.45600000001</v>
      </c>
      <c r="F999" s="49">
        <v>21750.174999999999</v>
      </c>
      <c r="G999" s="49">
        <v>2464.462</v>
      </c>
      <c r="H999" s="49">
        <v>758.2</v>
      </c>
      <c r="I999" s="49">
        <v>1617.2</v>
      </c>
      <c r="J999" s="49">
        <v>2850.8</v>
      </c>
      <c r="K999" s="49">
        <v>325</v>
      </c>
      <c r="L999" s="49">
        <v>804.65</v>
      </c>
      <c r="M999" s="49">
        <v>3802.5</v>
      </c>
      <c r="N999" s="49">
        <v>1092</v>
      </c>
      <c r="O999" s="67">
        <v>184262.52499999999</v>
      </c>
      <c r="R999" s="13" t="s">
        <v>12</v>
      </c>
      <c r="S999" s="79">
        <f t="shared" si="208"/>
        <v>0</v>
      </c>
      <c r="T999" s="79">
        <f t="shared" si="196"/>
        <v>3.1337028514072515E-3</v>
      </c>
      <c r="U999" s="79">
        <f t="shared" si="197"/>
        <v>3.08454364228429E-2</v>
      </c>
      <c r="V999" s="79">
        <f t="shared" si="198"/>
        <v>0.77355097570707887</v>
      </c>
      <c r="W999" s="79">
        <f t="shared" si="199"/>
        <v>0.11803905867457314</v>
      </c>
      <c r="X999" s="79">
        <f t="shared" si="200"/>
        <v>1.3374732599588549E-2</v>
      </c>
      <c r="Y999" s="79">
        <f t="shared" si="201"/>
        <v>4.114781342543743E-3</v>
      </c>
      <c r="Z999" s="79">
        <f t="shared" si="202"/>
        <v>8.7766082658424453E-3</v>
      </c>
      <c r="AA999" s="79">
        <f t="shared" si="203"/>
        <v>1.5471404182700743E-2</v>
      </c>
      <c r="AB999" s="79">
        <f t="shared" si="204"/>
        <v>1.7637878347754109E-3</v>
      </c>
      <c r="AC999" s="79">
        <f t="shared" si="205"/>
        <v>4.366867326929336E-3</v>
      </c>
      <c r="AD999" s="79">
        <f t="shared" si="206"/>
        <v>2.0636317666872309E-2</v>
      </c>
      <c r="AE999" s="80">
        <f t="shared" si="207"/>
        <v>5.92632712484538E-3</v>
      </c>
    </row>
    <row r="1000" spans="1:31" x14ac:dyDescent="0.25">
      <c r="A1000" s="13" t="s">
        <v>21</v>
      </c>
      <c r="B1000" s="49">
        <v>0</v>
      </c>
      <c r="C1000" s="49">
        <v>1184.1000000000001</v>
      </c>
      <c r="D1000" s="49">
        <v>18008</v>
      </c>
      <c r="E1000" s="49">
        <v>492</v>
      </c>
      <c r="F1000" s="49">
        <v>661.75</v>
      </c>
      <c r="G1000" s="49">
        <v>6155</v>
      </c>
      <c r="H1000" s="49">
        <v>2860</v>
      </c>
      <c r="I1000" s="49">
        <v>431</v>
      </c>
      <c r="J1000" s="49">
        <v>3900</v>
      </c>
      <c r="K1000" s="49">
        <v>1867.175</v>
      </c>
      <c r="L1000" s="49">
        <v>42204</v>
      </c>
      <c r="M1000" s="49">
        <v>20495.900000000001</v>
      </c>
      <c r="N1000" s="49">
        <v>180</v>
      </c>
      <c r="O1000" s="67">
        <v>98438.925000000003</v>
      </c>
      <c r="R1000" s="13" t="s">
        <v>21</v>
      </c>
      <c r="S1000" s="79">
        <f t="shared" si="208"/>
        <v>0</v>
      </c>
      <c r="T1000" s="79">
        <f t="shared" si="196"/>
        <v>1.2028778250067238E-2</v>
      </c>
      <c r="U1000" s="79">
        <f t="shared" si="197"/>
        <v>0.1829357644854411</v>
      </c>
      <c r="V1000" s="79">
        <f t="shared" si="198"/>
        <v>4.9980228857639392E-3</v>
      </c>
      <c r="W1000" s="79">
        <f t="shared" si="199"/>
        <v>6.7224423671835096E-3</v>
      </c>
      <c r="X1000" s="79">
        <f t="shared" si="200"/>
        <v>6.2526078987554967E-2</v>
      </c>
      <c r="Y1000" s="79">
        <f t="shared" si="201"/>
        <v>2.9053547669278184E-2</v>
      </c>
      <c r="Z1000" s="79">
        <f t="shared" si="202"/>
        <v>4.3783493165940202E-3</v>
      </c>
      <c r="AA1000" s="79">
        <f t="shared" si="203"/>
        <v>3.9618474094470252E-2</v>
      </c>
      <c r="AB1000" s="79">
        <f t="shared" si="204"/>
        <v>1.8967852401882691E-2</v>
      </c>
      <c r="AC1000" s="79">
        <f t="shared" si="205"/>
        <v>0.42873284120077498</v>
      </c>
      <c r="AD1000" s="79">
        <f t="shared" si="206"/>
        <v>0.20820930338278279</v>
      </c>
      <c r="AE1000" s="80">
        <f t="shared" si="207"/>
        <v>1.8285449582063193E-3</v>
      </c>
    </row>
    <row r="1001" spans="1:31" x14ac:dyDescent="0.25">
      <c r="A1001" s="13" t="s">
        <v>13</v>
      </c>
      <c r="B1001" s="49">
        <v>0</v>
      </c>
      <c r="C1001" s="49">
        <v>2924.7539999999999</v>
      </c>
      <c r="D1001" s="49">
        <v>129861.71</v>
      </c>
      <c r="E1001" s="49">
        <v>15770.333000000001</v>
      </c>
      <c r="F1001" s="49">
        <v>10841.630000000001</v>
      </c>
      <c r="G1001" s="49">
        <v>90374.475000000006</v>
      </c>
      <c r="H1001" s="49">
        <v>112</v>
      </c>
      <c r="I1001" s="49">
        <v>167</v>
      </c>
      <c r="J1001" s="49">
        <v>19244.2</v>
      </c>
      <c r="K1001" s="49">
        <v>12345</v>
      </c>
      <c r="L1001" s="49">
        <v>28629.200000000001</v>
      </c>
      <c r="M1001" s="49">
        <v>1435</v>
      </c>
      <c r="N1001" s="49">
        <v>7040.4000000000005</v>
      </c>
      <c r="O1001" s="67">
        <v>318745.70199999999</v>
      </c>
      <c r="R1001" s="13" t="s">
        <v>13</v>
      </c>
      <c r="S1001" s="79">
        <f t="shared" si="208"/>
        <v>0</v>
      </c>
      <c r="T1001" s="79">
        <f t="shared" si="196"/>
        <v>9.1758225496009985E-3</v>
      </c>
      <c r="U1001" s="79">
        <f t="shared" si="197"/>
        <v>0.40741477982344687</v>
      </c>
      <c r="V1001" s="79">
        <f t="shared" si="198"/>
        <v>4.9476221643296077E-2</v>
      </c>
      <c r="W1001" s="79">
        <f t="shared" si="199"/>
        <v>3.4013415496971948E-2</v>
      </c>
      <c r="X1001" s="79">
        <f t="shared" si="200"/>
        <v>0.28353158782357485</v>
      </c>
      <c r="Y1001" s="79">
        <f t="shared" si="201"/>
        <v>3.5137728696338626E-4</v>
      </c>
      <c r="Z1001" s="79">
        <f t="shared" si="202"/>
        <v>5.2392863324004916E-4</v>
      </c>
      <c r="AA1001" s="79">
        <f t="shared" si="203"/>
        <v>6.0374774873042839E-2</v>
      </c>
      <c r="AB1001" s="79">
        <f t="shared" si="204"/>
        <v>3.8729933996098247E-2</v>
      </c>
      <c r="AC1001" s="79">
        <f t="shared" si="205"/>
        <v>8.9818309142251598E-2</v>
      </c>
      <c r="AD1001" s="79">
        <f t="shared" si="206"/>
        <v>4.5020214892183864E-3</v>
      </c>
      <c r="AE1001" s="80">
        <f t="shared" si="207"/>
        <v>2.2087827242294866E-2</v>
      </c>
    </row>
    <row r="1002" spans="1:31" x14ac:dyDescent="0.25">
      <c r="A1002" s="13" t="s">
        <v>14</v>
      </c>
      <c r="B1002" s="49">
        <v>0</v>
      </c>
      <c r="C1002" s="49">
        <v>2626.8</v>
      </c>
      <c r="D1002" s="49">
        <v>18853.725000000002</v>
      </c>
      <c r="E1002" s="49">
        <v>4609.16</v>
      </c>
      <c r="F1002" s="49">
        <v>2978.6</v>
      </c>
      <c r="G1002" s="49">
        <v>6422.25</v>
      </c>
      <c r="H1002" s="49">
        <v>1223.4000000000001</v>
      </c>
      <c r="I1002" s="49">
        <v>42</v>
      </c>
      <c r="J1002" s="49">
        <v>0</v>
      </c>
      <c r="K1002" s="49">
        <v>0</v>
      </c>
      <c r="L1002" s="49">
        <v>0</v>
      </c>
      <c r="M1002" s="49">
        <v>7.4999999999999997E-2</v>
      </c>
      <c r="N1002" s="49">
        <v>390</v>
      </c>
      <c r="O1002" s="67">
        <v>37146.01</v>
      </c>
      <c r="R1002" s="13" t="s">
        <v>14</v>
      </c>
      <c r="S1002" s="79">
        <f t="shared" si="208"/>
        <v>0</v>
      </c>
      <c r="T1002" s="79">
        <f t="shared" si="196"/>
        <v>7.0715535800480317E-2</v>
      </c>
      <c r="U1002" s="79">
        <f t="shared" si="197"/>
        <v>0.5075572046634349</v>
      </c>
      <c r="V1002" s="79">
        <f t="shared" si="198"/>
        <v>0.12408223655784295</v>
      </c>
      <c r="W1002" s="79">
        <f t="shared" si="199"/>
        <v>8.0186270342359783E-2</v>
      </c>
      <c r="X1002" s="79">
        <f t="shared" si="200"/>
        <v>0.17289205489364806</v>
      </c>
      <c r="Y1002" s="79">
        <f t="shared" si="201"/>
        <v>3.2934896641658148E-2</v>
      </c>
      <c r="Z1002" s="79">
        <f t="shared" si="202"/>
        <v>1.1306732540049388E-3</v>
      </c>
      <c r="AA1002" s="79">
        <f t="shared" si="203"/>
        <v>0</v>
      </c>
      <c r="AB1002" s="79">
        <f t="shared" si="204"/>
        <v>0</v>
      </c>
      <c r="AC1002" s="79">
        <f t="shared" si="205"/>
        <v>0</v>
      </c>
      <c r="AD1002" s="79">
        <f t="shared" si="206"/>
        <v>2.0190593821516766E-6</v>
      </c>
      <c r="AE1002" s="80">
        <f t="shared" si="207"/>
        <v>1.0499108787188717E-2</v>
      </c>
    </row>
    <row r="1003" spans="1:31" x14ac:dyDescent="0.25">
      <c r="A1003" s="13" t="s">
        <v>15</v>
      </c>
      <c r="B1003" s="49">
        <v>0</v>
      </c>
      <c r="C1003" s="49">
        <v>252</v>
      </c>
      <c r="D1003" s="49">
        <v>29</v>
      </c>
      <c r="E1003" s="49">
        <v>322</v>
      </c>
      <c r="F1003" s="49">
        <v>286.2</v>
      </c>
      <c r="G1003" s="49">
        <v>60.984000000000002</v>
      </c>
      <c r="H1003" s="49">
        <v>12831</v>
      </c>
      <c r="I1003" s="49">
        <v>2280</v>
      </c>
      <c r="J1003" s="49">
        <v>966</v>
      </c>
      <c r="K1003" s="49">
        <v>0</v>
      </c>
      <c r="L1003" s="49">
        <v>8</v>
      </c>
      <c r="M1003" s="49">
        <v>750</v>
      </c>
      <c r="N1003" s="49">
        <v>0</v>
      </c>
      <c r="O1003" s="67">
        <v>17785.184000000001</v>
      </c>
      <c r="R1003" s="13" t="s">
        <v>15</v>
      </c>
      <c r="S1003" s="79">
        <f t="shared" si="208"/>
        <v>0</v>
      </c>
      <c r="T1003" s="79">
        <f t="shared" si="196"/>
        <v>1.4169097154125591E-2</v>
      </c>
      <c r="U1003" s="79">
        <f t="shared" si="197"/>
        <v>1.6305707042446117E-3</v>
      </c>
      <c r="V1003" s="79">
        <f t="shared" si="198"/>
        <v>1.8104957474716032E-2</v>
      </c>
      <c r="W1003" s="79">
        <f t="shared" si="199"/>
        <v>1.6092046053614063E-2</v>
      </c>
      <c r="X1003" s="79">
        <f t="shared" si="200"/>
        <v>3.4289215112983931E-3</v>
      </c>
      <c r="Y1003" s="79">
        <f t="shared" si="201"/>
        <v>0.72144319676422797</v>
      </c>
      <c r="Z1003" s="79">
        <f t="shared" si="202"/>
        <v>0.12819659329923153</v>
      </c>
      <c r="AA1003" s="79">
        <f t="shared" si="203"/>
        <v>5.4314872424148099E-2</v>
      </c>
      <c r="AB1003" s="79">
        <f t="shared" si="204"/>
        <v>0</v>
      </c>
      <c r="AC1003" s="79">
        <f t="shared" si="205"/>
        <v>4.4981260806747908E-4</v>
      </c>
      <c r="AD1003" s="79">
        <f t="shared" si="206"/>
        <v>4.2169932006326162E-2</v>
      </c>
      <c r="AE1003" s="80">
        <f t="shared" si="207"/>
        <v>0</v>
      </c>
    </row>
    <row r="1004" spans="1:31" x14ac:dyDescent="0.25">
      <c r="A1004" s="13" t="s">
        <v>16</v>
      </c>
      <c r="B1004" s="49">
        <v>0</v>
      </c>
      <c r="C1004" s="49">
        <v>0</v>
      </c>
      <c r="D1004" s="49">
        <v>109388.85</v>
      </c>
      <c r="E1004" s="49">
        <v>2412.076</v>
      </c>
      <c r="F1004" s="49">
        <v>2315</v>
      </c>
      <c r="G1004" s="49">
        <v>17228</v>
      </c>
      <c r="H1004" s="49">
        <v>0</v>
      </c>
      <c r="I1004" s="49">
        <v>480</v>
      </c>
      <c r="J1004" s="49">
        <v>0</v>
      </c>
      <c r="K1004" s="49">
        <v>0</v>
      </c>
      <c r="L1004" s="49">
        <v>880</v>
      </c>
      <c r="M1004" s="49">
        <v>0</v>
      </c>
      <c r="N1004" s="49">
        <v>0</v>
      </c>
      <c r="O1004" s="67">
        <v>132703.92600000001</v>
      </c>
      <c r="R1004" s="13" t="s">
        <v>16</v>
      </c>
      <c r="S1004" s="79">
        <f t="shared" si="208"/>
        <v>0</v>
      </c>
      <c r="T1004" s="79">
        <f t="shared" si="196"/>
        <v>0</v>
      </c>
      <c r="U1004" s="79">
        <f t="shared" si="197"/>
        <v>0.82430756419369233</v>
      </c>
      <c r="V1004" s="79">
        <f t="shared" si="198"/>
        <v>1.8176372566400183E-2</v>
      </c>
      <c r="W1004" s="79">
        <f t="shared" si="199"/>
        <v>1.7444849370922152E-2</v>
      </c>
      <c r="X1004" s="79">
        <f t="shared" si="200"/>
        <v>0.12982283583682369</v>
      </c>
      <c r="Y1004" s="79">
        <f t="shared" si="201"/>
        <v>0</v>
      </c>
      <c r="Z1004" s="79">
        <f t="shared" si="202"/>
        <v>3.6170745995864504E-3</v>
      </c>
      <c r="AA1004" s="79">
        <f t="shared" si="203"/>
        <v>0</v>
      </c>
      <c r="AB1004" s="79">
        <f t="shared" si="204"/>
        <v>0</v>
      </c>
      <c r="AC1004" s="79">
        <f t="shared" si="205"/>
        <v>6.6313034325751596E-3</v>
      </c>
      <c r="AD1004" s="79">
        <f t="shared" si="206"/>
        <v>0</v>
      </c>
      <c r="AE1004" s="80">
        <f t="shared" si="207"/>
        <v>0</v>
      </c>
    </row>
    <row r="1005" spans="1:31" x14ac:dyDescent="0.25">
      <c r="A1005" s="13" t="s">
        <v>17</v>
      </c>
      <c r="B1005" s="49">
        <v>2255.4</v>
      </c>
      <c r="C1005" s="49">
        <v>1483.3</v>
      </c>
      <c r="D1005" s="49">
        <v>20515.688000000002</v>
      </c>
      <c r="E1005" s="49">
        <v>101614.265</v>
      </c>
      <c r="F1005" s="49">
        <v>73635</v>
      </c>
      <c r="G1005" s="49">
        <v>24202.799999999999</v>
      </c>
      <c r="H1005" s="49">
        <v>26.19</v>
      </c>
      <c r="I1005" s="49">
        <v>250</v>
      </c>
      <c r="J1005" s="49">
        <v>3.08</v>
      </c>
      <c r="K1005" s="49">
        <v>0</v>
      </c>
      <c r="L1005" s="49">
        <v>120</v>
      </c>
      <c r="M1005" s="49">
        <v>60</v>
      </c>
      <c r="N1005" s="49">
        <v>360</v>
      </c>
      <c r="O1005" s="67">
        <v>224525.723</v>
      </c>
      <c r="R1005" s="13" t="s">
        <v>17</v>
      </c>
      <c r="S1005" s="79">
        <f t="shared" si="208"/>
        <v>1.004517420037436E-2</v>
      </c>
      <c r="T1005" s="79">
        <f t="shared" si="196"/>
        <v>6.6063699970804676E-3</v>
      </c>
      <c r="U1005" s="79">
        <f t="shared" si="197"/>
        <v>9.1373441429693128E-2</v>
      </c>
      <c r="V1005" s="79">
        <f t="shared" si="198"/>
        <v>0.45257293303538321</v>
      </c>
      <c r="W1005" s="79">
        <f t="shared" si="199"/>
        <v>0.32795796853975612</v>
      </c>
      <c r="X1005" s="79">
        <f t="shared" si="200"/>
        <v>0.10779522130744904</v>
      </c>
      <c r="Y1005" s="79">
        <f t="shared" si="201"/>
        <v>1.166458775861508E-4</v>
      </c>
      <c r="Z1005" s="79">
        <f t="shared" si="202"/>
        <v>1.1134581671072049E-3</v>
      </c>
      <c r="AA1005" s="79">
        <f t="shared" si="203"/>
        <v>1.3717804618760765E-5</v>
      </c>
      <c r="AB1005" s="79">
        <f t="shared" si="204"/>
        <v>0</v>
      </c>
      <c r="AC1005" s="79">
        <f t="shared" si="205"/>
        <v>5.344599202114584E-4</v>
      </c>
      <c r="AD1005" s="79">
        <f t="shared" si="206"/>
        <v>2.672299601057292E-4</v>
      </c>
      <c r="AE1005" s="80">
        <f t="shared" si="207"/>
        <v>1.603379760634375E-3</v>
      </c>
    </row>
    <row r="1006" spans="1:31" x14ac:dyDescent="0.25">
      <c r="A1006" s="13" t="s">
        <v>18</v>
      </c>
      <c r="B1006" s="49">
        <v>0</v>
      </c>
      <c r="C1006" s="49">
        <v>0</v>
      </c>
      <c r="D1006" s="49">
        <v>3258</v>
      </c>
      <c r="E1006" s="49">
        <v>21.25</v>
      </c>
      <c r="F1006" s="49">
        <v>569.19200000000001</v>
      </c>
      <c r="G1006" s="49">
        <v>20</v>
      </c>
      <c r="H1006" s="49">
        <v>480</v>
      </c>
      <c r="I1006" s="49">
        <v>17.84</v>
      </c>
      <c r="J1006" s="49">
        <v>0</v>
      </c>
      <c r="K1006" s="49">
        <v>0</v>
      </c>
      <c r="L1006" s="49">
        <v>0</v>
      </c>
      <c r="M1006" s="49">
        <v>100</v>
      </c>
      <c r="N1006" s="49">
        <v>22</v>
      </c>
      <c r="O1006" s="67">
        <v>4488.2820000000002</v>
      </c>
      <c r="R1006" s="13" t="s">
        <v>18</v>
      </c>
      <c r="S1006" s="79">
        <f t="shared" si="208"/>
        <v>0</v>
      </c>
      <c r="T1006" s="79">
        <f t="shared" si="196"/>
        <v>0</v>
      </c>
      <c r="U1006" s="79">
        <f t="shared" si="197"/>
        <v>0.72589021812800525</v>
      </c>
      <c r="V1006" s="79">
        <f t="shared" si="198"/>
        <v>4.7345509930080149E-3</v>
      </c>
      <c r="W1006" s="79">
        <f t="shared" si="199"/>
        <v>0.12681734347351614</v>
      </c>
      <c r="X1006" s="79">
        <f t="shared" si="200"/>
        <v>4.4560479934193081E-3</v>
      </c>
      <c r="Y1006" s="79">
        <f t="shared" si="201"/>
        <v>0.10694515184206339</v>
      </c>
      <c r="Z1006" s="79">
        <f t="shared" si="202"/>
        <v>3.9747948101300232E-3</v>
      </c>
      <c r="AA1006" s="79">
        <f t="shared" si="203"/>
        <v>0</v>
      </c>
      <c r="AB1006" s="79">
        <f t="shared" si="204"/>
        <v>0</v>
      </c>
      <c r="AC1006" s="79">
        <f t="shared" si="205"/>
        <v>0</v>
      </c>
      <c r="AD1006" s="79">
        <f t="shared" si="206"/>
        <v>2.2280239967096542E-2</v>
      </c>
      <c r="AE1006" s="80">
        <f t="shared" si="207"/>
        <v>4.9016527927612389E-3</v>
      </c>
    </row>
    <row r="1007" spans="1:31" x14ac:dyDescent="0.25">
      <c r="A1007" s="13" t="s">
        <v>19</v>
      </c>
      <c r="B1007" s="49">
        <v>0</v>
      </c>
      <c r="C1007" s="49">
        <v>3300</v>
      </c>
      <c r="D1007" s="49">
        <v>10033</v>
      </c>
      <c r="E1007" s="49">
        <v>1750</v>
      </c>
      <c r="F1007" s="49">
        <v>587.75</v>
      </c>
      <c r="G1007" s="49">
        <v>0</v>
      </c>
      <c r="H1007" s="49">
        <v>800</v>
      </c>
      <c r="I1007" s="49">
        <v>0</v>
      </c>
      <c r="J1007" s="49">
        <v>0</v>
      </c>
      <c r="K1007" s="49">
        <v>0</v>
      </c>
      <c r="L1007" s="49">
        <v>120</v>
      </c>
      <c r="M1007" s="49">
        <v>0</v>
      </c>
      <c r="N1007" s="49">
        <v>0</v>
      </c>
      <c r="O1007" s="67">
        <v>16590.75</v>
      </c>
      <c r="R1007" s="13" t="s">
        <v>19</v>
      </c>
      <c r="S1007" s="79">
        <f t="shared" si="208"/>
        <v>0</v>
      </c>
      <c r="T1007" s="79">
        <f t="shared" si="196"/>
        <v>0.19890601690701143</v>
      </c>
      <c r="U1007" s="79">
        <f t="shared" si="197"/>
        <v>0.60473456594789265</v>
      </c>
      <c r="V1007" s="79">
        <f t="shared" si="198"/>
        <v>0.10548046351129395</v>
      </c>
      <c r="W1007" s="79">
        <f t="shared" si="199"/>
        <v>3.5426367102150295E-2</v>
      </c>
      <c r="X1007" s="79">
        <f t="shared" si="200"/>
        <v>0</v>
      </c>
      <c r="Y1007" s="79">
        <f t="shared" si="201"/>
        <v>4.8219640462305806E-2</v>
      </c>
      <c r="Z1007" s="79">
        <f t="shared" si="202"/>
        <v>0</v>
      </c>
      <c r="AA1007" s="79">
        <f t="shared" si="203"/>
        <v>0</v>
      </c>
      <c r="AB1007" s="79">
        <f t="shared" si="204"/>
        <v>0</v>
      </c>
      <c r="AC1007" s="79">
        <f t="shared" si="205"/>
        <v>7.2329460693458707E-3</v>
      </c>
      <c r="AD1007" s="79">
        <f t="shared" si="206"/>
        <v>0</v>
      </c>
      <c r="AE1007" s="80">
        <f t="shared" si="207"/>
        <v>0</v>
      </c>
    </row>
    <row r="1008" spans="1:31" ht="15.75" thickBot="1" x14ac:dyDescent="0.3">
      <c r="A1008" s="15" t="s">
        <v>51</v>
      </c>
      <c r="B1008" s="39">
        <f t="shared" ref="B1008:O1008" si="209">SUM(B987:B1007)</f>
        <v>6358.5028000000002</v>
      </c>
      <c r="C1008" s="39">
        <f t="shared" si="209"/>
        <v>52857.428779840004</v>
      </c>
      <c r="D1008" s="39">
        <f t="shared" si="209"/>
        <v>538050.37436040002</v>
      </c>
      <c r="E1008" s="39">
        <f t="shared" si="209"/>
        <v>403607.07740983996</v>
      </c>
      <c r="F1008" s="39">
        <f t="shared" si="209"/>
        <v>415108.85796551994</v>
      </c>
      <c r="G1008" s="39">
        <f t="shared" si="209"/>
        <v>409184.21532159997</v>
      </c>
      <c r="H1008" s="39">
        <f t="shared" si="209"/>
        <v>96562.534286399998</v>
      </c>
      <c r="I1008" s="39">
        <f t="shared" si="209"/>
        <v>48675.551169999999</v>
      </c>
      <c r="J1008" s="39">
        <f t="shared" si="209"/>
        <v>59405.161208000005</v>
      </c>
      <c r="K1008" s="39">
        <f t="shared" si="209"/>
        <v>40310.128580000004</v>
      </c>
      <c r="L1008" s="39">
        <f t="shared" si="209"/>
        <v>146732.47097600001</v>
      </c>
      <c r="M1008" s="39">
        <f t="shared" si="209"/>
        <v>210184.87852</v>
      </c>
      <c r="N1008" s="39">
        <f t="shared" si="209"/>
        <v>40396.998919999998</v>
      </c>
      <c r="O1008" s="40">
        <f t="shared" si="209"/>
        <v>2467434.1802976006</v>
      </c>
      <c r="R1008" s="66" t="s">
        <v>122</v>
      </c>
      <c r="S1008" s="81">
        <f t="shared" si="208"/>
        <v>2.5769695705654418E-3</v>
      </c>
      <c r="T1008" s="81">
        <f t="shared" si="196"/>
        <v>2.1422021791667325E-2</v>
      </c>
      <c r="U1008" s="81">
        <f t="shared" si="197"/>
        <v>0.2180606796552948</v>
      </c>
      <c r="V1008" s="81">
        <f t="shared" si="198"/>
        <v>0.16357359423510959</v>
      </c>
      <c r="W1008" s="81">
        <f t="shared" si="199"/>
        <v>0.16823502781964911</v>
      </c>
      <c r="X1008" s="81">
        <f t="shared" si="200"/>
        <v>0.16583389278989713</v>
      </c>
      <c r="Y1008" s="81">
        <f t="shared" si="201"/>
        <v>3.9134796404074072E-2</v>
      </c>
      <c r="Z1008" s="81">
        <f t="shared" si="202"/>
        <v>1.9727193356837255E-2</v>
      </c>
      <c r="AA1008" s="81">
        <f t="shared" si="203"/>
        <v>2.4075682213673098E-2</v>
      </c>
      <c r="AB1008" s="81">
        <f t="shared" si="204"/>
        <v>1.6336860736499217E-2</v>
      </c>
      <c r="AC1008" s="81">
        <f t="shared" si="205"/>
        <v>5.9467633279807454E-2</v>
      </c>
      <c r="AD1008" s="81">
        <f t="shared" si="206"/>
        <v>8.5183580659748057E-2</v>
      </c>
      <c r="AE1008" s="82">
        <f t="shared" si="207"/>
        <v>1.6372067487177171E-2</v>
      </c>
    </row>
    <row r="1009" spans="1:31" x14ac:dyDescent="0.25">
      <c r="R1009" s="84" t="s">
        <v>22</v>
      </c>
      <c r="S1009" s="85">
        <f>AVERAGE(S987:S1007)</f>
        <v>1.5070321019150031E-3</v>
      </c>
      <c r="T1009" s="85">
        <f t="shared" ref="T1009:AE1009" si="210">AVERAGE(T987:T1007)</f>
        <v>3.7275758916853634E-2</v>
      </c>
      <c r="U1009" s="85">
        <f t="shared" si="210"/>
        <v>0.26416483888468545</v>
      </c>
      <c r="V1009" s="85">
        <f t="shared" si="210"/>
        <v>0.1278341722838266</v>
      </c>
      <c r="W1009" s="85">
        <f t="shared" si="210"/>
        <v>0.1348241097446406</v>
      </c>
      <c r="X1009" s="85">
        <f t="shared" si="210"/>
        <v>0.1342292515077298</v>
      </c>
      <c r="Y1009" s="85">
        <f t="shared" si="210"/>
        <v>7.3075300475349519E-2</v>
      </c>
      <c r="Z1009" s="85">
        <f t="shared" si="210"/>
        <v>2.809823105092675E-2</v>
      </c>
      <c r="AA1009" s="85">
        <f t="shared" si="210"/>
        <v>2.4876492006193136E-2</v>
      </c>
      <c r="AB1009" s="85">
        <f t="shared" si="210"/>
        <v>1.1487241973589142E-2</v>
      </c>
      <c r="AC1009" s="85">
        <f t="shared" si="210"/>
        <v>5.7823736952545335E-2</v>
      </c>
      <c r="AD1009" s="85">
        <f t="shared" si="210"/>
        <v>8.9227398170508357E-2</v>
      </c>
      <c r="AE1009" s="85">
        <f t="shared" si="210"/>
        <v>1.5576435931236664E-2</v>
      </c>
    </row>
    <row r="1010" spans="1:31" ht="15.75" thickBot="1" x14ac:dyDescent="0.3">
      <c r="A1010" s="310"/>
      <c r="B1010" s="310"/>
      <c r="Q1010" s="52"/>
      <c r="R1010" s="52"/>
    </row>
    <row r="1011" spans="1:31" x14ac:dyDescent="0.25">
      <c r="A1011" s="299" t="s">
        <v>54</v>
      </c>
      <c r="B1011" s="300"/>
      <c r="C1011" s="300"/>
      <c r="D1011" s="300"/>
      <c r="E1011" s="300"/>
      <c r="F1011" s="301"/>
      <c r="G1011" s="2"/>
      <c r="H1011" s="2"/>
      <c r="I1011" s="2"/>
      <c r="J1011" s="2"/>
      <c r="Q1011" s="50"/>
      <c r="R1011" s="51"/>
    </row>
    <row r="1012" spans="1:31" ht="25.5" x14ac:dyDescent="0.25">
      <c r="A1012" s="83"/>
      <c r="B1012" s="17" t="s">
        <v>22</v>
      </c>
      <c r="C1012" s="10" t="s">
        <v>23</v>
      </c>
      <c r="D1012" s="10" t="s">
        <v>24</v>
      </c>
      <c r="E1012" s="10" t="s">
        <v>25</v>
      </c>
      <c r="F1012" s="14" t="s">
        <v>26</v>
      </c>
      <c r="Q1012" s="50"/>
    </row>
    <row r="1013" spans="1:31" x14ac:dyDescent="0.25">
      <c r="A1013" s="13" t="s">
        <v>1</v>
      </c>
      <c r="B1013" s="60">
        <v>102.95128504672897</v>
      </c>
      <c r="C1013" s="60">
        <v>11.120605881470441</v>
      </c>
      <c r="D1013" s="60">
        <v>0.10801813572723123</v>
      </c>
      <c r="E1013" s="60">
        <v>3.2835735629036292E-3</v>
      </c>
      <c r="F1013" s="109">
        <v>3.1894439796581799E-5</v>
      </c>
      <c r="Q1013" s="50"/>
    </row>
    <row r="1014" spans="1:31" x14ac:dyDescent="0.25">
      <c r="A1014" s="13" t="s">
        <v>2</v>
      </c>
      <c r="B1014" s="60">
        <v>166.5834328358209</v>
      </c>
      <c r="C1014" s="60">
        <v>9.9944356708025097</v>
      </c>
      <c r="D1014" s="60">
        <v>5.9996576494210523E-2</v>
      </c>
      <c r="E1014" s="60">
        <v>1.7679285152267404E-3</v>
      </c>
      <c r="F1014" s="109">
        <v>1.0612871190913397E-5</v>
      </c>
      <c r="H1014" s="50"/>
      <c r="I1014" s="50"/>
      <c r="Q1014" s="52"/>
    </row>
    <row r="1015" spans="1:31" x14ac:dyDescent="0.25">
      <c r="A1015" s="13" t="s">
        <v>20</v>
      </c>
      <c r="B1015" s="60">
        <v>236.1419219858156</v>
      </c>
      <c r="C1015" s="60">
        <v>15.815756084367299</v>
      </c>
      <c r="D1015" s="60">
        <v>6.6975638850425331E-2</v>
      </c>
      <c r="E1015" s="60">
        <v>2.4025084539820024E-3</v>
      </c>
      <c r="F1015" s="109">
        <v>1.0174002285482856E-5</v>
      </c>
      <c r="H1015" s="50"/>
      <c r="I1015" s="50"/>
      <c r="Q1015" s="51"/>
    </row>
    <row r="1016" spans="1:31" x14ac:dyDescent="0.25">
      <c r="A1016" s="13" t="s">
        <v>3</v>
      </c>
      <c r="B1016" s="60">
        <v>170.75520365168538</v>
      </c>
      <c r="C1016" s="60">
        <v>11.912263855615565</v>
      </c>
      <c r="D1016" s="60">
        <v>6.9762230379314061E-2</v>
      </c>
      <c r="E1016" s="60">
        <v>2.1174999330822826E-3</v>
      </c>
      <c r="F1016" s="109">
        <v>1.2400792993703783E-5</v>
      </c>
      <c r="H1016" s="50"/>
      <c r="I1016" s="50"/>
    </row>
    <row r="1017" spans="1:31" x14ac:dyDescent="0.25">
      <c r="A1017" s="13" t="s">
        <v>4</v>
      </c>
      <c r="B1017" s="60">
        <v>200.63042606516291</v>
      </c>
      <c r="C1017" s="60">
        <v>9.8103523441726459</v>
      </c>
      <c r="D1017" s="60">
        <v>4.8897630018421706E-2</v>
      </c>
      <c r="E1017" s="60">
        <v>2.1490960769201322E-3</v>
      </c>
      <c r="F1017" s="109">
        <v>1.0711715660824674E-5</v>
      </c>
      <c r="H1017" s="50"/>
      <c r="I1017" s="50"/>
    </row>
    <row r="1018" spans="1:31" x14ac:dyDescent="0.25">
      <c r="A1018" s="13" t="s">
        <v>5</v>
      </c>
      <c r="B1018" s="60">
        <v>194.67817987152034</v>
      </c>
      <c r="C1018" s="60">
        <v>9.0551790047137342</v>
      </c>
      <c r="D1018" s="60">
        <v>4.6513579542862907E-2</v>
      </c>
      <c r="E1018" s="60">
        <v>1.8613842397430017E-3</v>
      </c>
      <c r="F1018" s="109">
        <v>9.5613398531434762E-6</v>
      </c>
      <c r="H1018" s="50"/>
      <c r="I1018" s="56"/>
    </row>
    <row r="1019" spans="1:31" x14ac:dyDescent="0.25">
      <c r="A1019" s="13" t="s">
        <v>6</v>
      </c>
      <c r="B1019" s="60">
        <v>275.64660307298334</v>
      </c>
      <c r="C1019" s="60">
        <v>17.605325524376894</v>
      </c>
      <c r="D1019" s="60">
        <v>6.3869190942706836E-2</v>
      </c>
      <c r="E1019" s="60">
        <v>2.3517886584246369E-3</v>
      </c>
      <c r="F1019" s="109">
        <v>8.5318978438560711E-6</v>
      </c>
      <c r="H1019" s="50"/>
      <c r="I1019" s="56"/>
    </row>
    <row r="1020" spans="1:31" x14ac:dyDescent="0.25">
      <c r="A1020" s="13" t="s">
        <v>7</v>
      </c>
      <c r="B1020" s="60">
        <v>215.32692556179776</v>
      </c>
      <c r="C1020" s="60">
        <v>14.074468192984092</v>
      </c>
      <c r="D1020" s="60">
        <v>6.536325244166824E-2</v>
      </c>
      <c r="E1020" s="60">
        <v>2.2279164423492336E-3</v>
      </c>
      <c r="F1020" s="109">
        <v>1.0346669077898632E-5</v>
      </c>
      <c r="H1020" s="50"/>
      <c r="I1020" s="57"/>
    </row>
    <row r="1021" spans="1:31" x14ac:dyDescent="0.25">
      <c r="A1021" s="13" t="s">
        <v>8</v>
      </c>
      <c r="B1021" s="60">
        <v>71.779053735255573</v>
      </c>
      <c r="C1021" s="60">
        <v>11.50244987315914</v>
      </c>
      <c r="D1021" s="60">
        <v>0.16024800097788841</v>
      </c>
      <c r="E1021" s="60">
        <v>3.0463885005109423E-3</v>
      </c>
      <c r="F1021" s="109">
        <v>4.2441190597845031E-5</v>
      </c>
      <c r="H1021" s="50"/>
      <c r="I1021" s="58"/>
    </row>
    <row r="1022" spans="1:31" x14ac:dyDescent="0.25">
      <c r="A1022" s="13" t="s">
        <v>9</v>
      </c>
      <c r="B1022" s="60">
        <v>165.465904090268</v>
      </c>
      <c r="C1022" s="60">
        <v>18.704174093552428</v>
      </c>
      <c r="D1022" s="60">
        <v>0.11303944577819841</v>
      </c>
      <c r="E1022" s="60">
        <v>3.3846770106158624E-3</v>
      </c>
      <c r="F1022" s="109">
        <v>2.0455434787153437E-5</v>
      </c>
      <c r="H1022" s="52"/>
      <c r="I1022" s="58"/>
    </row>
    <row r="1023" spans="1:31" x14ac:dyDescent="0.25">
      <c r="A1023" s="13" t="s">
        <v>10</v>
      </c>
      <c r="B1023" s="60">
        <v>102.8913986599665</v>
      </c>
      <c r="C1023" s="60">
        <v>14.304417877712734</v>
      </c>
      <c r="D1023" s="60">
        <v>0.13902442831966641</v>
      </c>
      <c r="E1023" s="60">
        <v>3.577252197379757E-3</v>
      </c>
      <c r="F1023" s="109">
        <v>3.4767261831105931E-5</v>
      </c>
      <c r="H1023" s="52"/>
      <c r="I1023" s="52"/>
    </row>
    <row r="1024" spans="1:31" x14ac:dyDescent="0.25">
      <c r="A1024" s="13" t="s">
        <v>11</v>
      </c>
      <c r="B1024" s="60">
        <v>288.0257753834037</v>
      </c>
      <c r="C1024" s="60">
        <v>442.03595850841219</v>
      </c>
      <c r="D1024" s="60">
        <v>1.5347097249195798</v>
      </c>
      <c r="E1024" s="60">
        <v>1.914534484802467</v>
      </c>
      <c r="F1024" s="109">
        <v>6.647094282634762E-3</v>
      </c>
    </row>
    <row r="1025" spans="1:9" x14ac:dyDescent="0.25">
      <c r="A1025" s="13" t="s">
        <v>12</v>
      </c>
      <c r="B1025" s="60">
        <v>233.53932192648924</v>
      </c>
      <c r="C1025" s="60">
        <v>12.425748229994086</v>
      </c>
      <c r="D1025" s="60">
        <v>5.3206235795723159E-2</v>
      </c>
      <c r="E1025" s="60">
        <v>1.7941556290175166E-3</v>
      </c>
      <c r="F1025" s="109">
        <v>7.6824562742468687E-6</v>
      </c>
      <c r="I1025" s="50"/>
    </row>
    <row r="1026" spans="1:9" x14ac:dyDescent="0.25">
      <c r="A1026" s="13" t="s">
        <v>21</v>
      </c>
      <c r="B1026" s="60">
        <v>139.43190509915016</v>
      </c>
      <c r="C1026" s="60">
        <v>9.9341916219560993</v>
      </c>
      <c r="D1026" s="60">
        <v>7.1247621660852203E-2</v>
      </c>
      <c r="E1026" s="60">
        <v>1.9624797000455073E-3</v>
      </c>
      <c r="F1026" s="109">
        <v>1.40748252607607E-5</v>
      </c>
      <c r="I1026" s="50"/>
    </row>
    <row r="1027" spans="1:9" x14ac:dyDescent="0.25">
      <c r="A1027" s="13" t="s">
        <v>13</v>
      </c>
      <c r="B1027" s="60">
        <v>393.99963164400498</v>
      </c>
      <c r="C1027" s="60">
        <v>19.75724072523068</v>
      </c>
      <c r="D1027" s="60">
        <v>5.0145327910057963E-2</v>
      </c>
      <c r="E1027" s="60">
        <v>2.1690032064902451E-3</v>
      </c>
      <c r="F1027" s="109">
        <v>5.5050894272155808E-6</v>
      </c>
      <c r="I1027" s="50"/>
    </row>
    <row r="1028" spans="1:9" x14ac:dyDescent="0.25">
      <c r="A1028" s="13" t="s">
        <v>14</v>
      </c>
      <c r="B1028" s="60">
        <v>55.942786144578314</v>
      </c>
      <c r="C1028" s="60">
        <v>11.986623162284292</v>
      </c>
      <c r="D1028" s="60">
        <v>0.21426575235824172</v>
      </c>
      <c r="E1028" s="60">
        <v>3.8547555092797491E-3</v>
      </c>
      <c r="F1028" s="109">
        <v>6.8905318718262155E-5</v>
      </c>
      <c r="I1028" s="50"/>
    </row>
    <row r="1029" spans="1:9" x14ac:dyDescent="0.25">
      <c r="A1029" s="13" t="s">
        <v>15</v>
      </c>
      <c r="B1029" s="60">
        <v>63.746179211469538</v>
      </c>
      <c r="C1029" s="60">
        <v>9.0055396479898633</v>
      </c>
      <c r="D1029" s="60">
        <v>0.14127183400459459</v>
      </c>
      <c r="E1029" s="60">
        <v>4.1853967490881614E-3</v>
      </c>
      <c r="F1029" s="109">
        <v>6.5657217434219228E-5</v>
      </c>
      <c r="I1029" s="52"/>
    </row>
    <row r="1030" spans="1:9" x14ac:dyDescent="0.25">
      <c r="A1030" s="13" t="s">
        <v>16</v>
      </c>
      <c r="B1030" s="60">
        <v>425.33309615384616</v>
      </c>
      <c r="C1030" s="60">
        <v>30.792381771536267</v>
      </c>
      <c r="D1030" s="60">
        <v>7.239592227828523E-2</v>
      </c>
      <c r="E1030" s="60">
        <v>5.239109411921526E-3</v>
      </c>
      <c r="F1030" s="109">
        <v>1.2317662225905178E-5</v>
      </c>
    </row>
    <row r="1031" spans="1:9" x14ac:dyDescent="0.25">
      <c r="A1031" s="13" t="s">
        <v>17</v>
      </c>
      <c r="B1031" s="60">
        <v>840.92031086142333</v>
      </c>
      <c r="C1031" s="60">
        <v>4.362631672067498</v>
      </c>
      <c r="D1031" s="60">
        <v>5.1879252001875162E-3</v>
      </c>
      <c r="E1031" s="60">
        <v>5.7065229411193072E-4</v>
      </c>
      <c r="F1031" s="109">
        <v>6.7860448456449453E-7</v>
      </c>
    </row>
    <row r="1032" spans="1:9" x14ac:dyDescent="0.25">
      <c r="A1032" s="13" t="s">
        <v>18</v>
      </c>
      <c r="B1032" s="60">
        <v>40.434972972972972</v>
      </c>
      <c r="C1032" s="60">
        <v>4.0200996686834722</v>
      </c>
      <c r="D1032" s="60">
        <v>9.9421351694003499E-2</v>
      </c>
      <c r="E1032" s="60">
        <v>3.7192281810099876E-3</v>
      </c>
      <c r="F1032" s="109">
        <v>9.1980478965472451E-5</v>
      </c>
    </row>
    <row r="1033" spans="1:9" x14ac:dyDescent="0.25">
      <c r="A1033" s="13" t="s">
        <v>19</v>
      </c>
      <c r="B1033" s="60">
        <v>368.68333333333334</v>
      </c>
      <c r="C1033" s="60">
        <v>11.639200317947845</v>
      </c>
      <c r="D1033" s="60">
        <v>3.1569640571261277E-2</v>
      </c>
      <c r="E1033" s="60">
        <v>5.6007502187932906E-3</v>
      </c>
      <c r="F1033" s="109">
        <v>1.5191221605153359E-5</v>
      </c>
    </row>
    <row r="1034" spans="1:9" ht="15.75" thickBot="1" x14ac:dyDescent="0.3">
      <c r="A1034" s="15" t="s">
        <v>55</v>
      </c>
      <c r="B1034" s="116">
        <f>AVERAGE(B1013:B1033)</f>
        <v>226.32893558607989</v>
      </c>
      <c r="C1034" s="116">
        <f>AVERAGE(C1013:C1033)</f>
        <v>33.3266211299538</v>
      </c>
      <c r="D1034" s="116">
        <f>AVERAGE(D1013:D1033)</f>
        <v>0.15310140218406573</v>
      </c>
      <c r="E1034" s="116">
        <f>AVERAGE(E1013:E1033)</f>
        <v>9.3895239490160154E-2</v>
      </c>
      <c r="F1034" s="117">
        <f>AVERAGE(F1013:F1033)</f>
        <v>3.3957070347376533E-4</v>
      </c>
    </row>
    <row r="1036" spans="1:9" x14ac:dyDescent="0.25">
      <c r="A1036" s="309" t="s">
        <v>119</v>
      </c>
      <c r="B1036" s="309"/>
      <c r="C1036" s="309"/>
      <c r="D1036" s="309"/>
      <c r="E1036" s="309"/>
      <c r="F1036" s="309"/>
      <c r="G1036" s="309"/>
      <c r="H1036" s="309"/>
    </row>
    <row r="1037" spans="1:9" x14ac:dyDescent="0.25">
      <c r="A1037" s="309"/>
      <c r="B1037" s="309"/>
      <c r="C1037" s="309"/>
      <c r="D1037" s="309"/>
      <c r="E1037" s="309"/>
      <c r="F1037" s="309"/>
      <c r="G1037" s="309"/>
      <c r="H1037" s="309"/>
    </row>
    <row r="1038" spans="1:9" ht="15.75" thickBot="1" x14ac:dyDescent="0.3"/>
    <row r="1039" spans="1:9" x14ac:dyDescent="0.25">
      <c r="A1039" s="302" t="s">
        <v>109</v>
      </c>
      <c r="B1039" s="303"/>
      <c r="C1039" s="303"/>
      <c r="D1039" s="304"/>
    </row>
    <row r="1040" spans="1:9" x14ac:dyDescent="0.25">
      <c r="A1040" s="13" t="s">
        <v>102</v>
      </c>
      <c r="B1040" s="49" t="s">
        <v>103</v>
      </c>
      <c r="C1040" s="49" t="s">
        <v>104</v>
      </c>
      <c r="D1040" s="122" t="s">
        <v>108</v>
      </c>
      <c r="G1040" s="7"/>
      <c r="H1040" s="7"/>
    </row>
    <row r="1041" spans="1:8" x14ac:dyDescent="0.25">
      <c r="A1041" s="13" t="s">
        <v>1</v>
      </c>
      <c r="B1041" s="49">
        <v>280</v>
      </c>
      <c r="C1041" s="60">
        <v>26.47888653838055</v>
      </c>
      <c r="D1041" s="122">
        <v>3.5292577028168091E-2</v>
      </c>
      <c r="E1041" s="50"/>
      <c r="H1041" s="4"/>
    </row>
    <row r="1042" spans="1:8" x14ac:dyDescent="0.25">
      <c r="A1042" s="13" t="s">
        <v>2</v>
      </c>
      <c r="B1042" s="49">
        <v>398</v>
      </c>
      <c r="C1042" s="60">
        <v>40.823143970007237</v>
      </c>
      <c r="D1042" s="122">
        <v>4.1873671247944826E-2</v>
      </c>
      <c r="E1042" s="50"/>
      <c r="G1042" s="4"/>
      <c r="H1042" s="4"/>
    </row>
    <row r="1043" spans="1:8" x14ac:dyDescent="0.25">
      <c r="A1043" s="13" t="s">
        <v>20</v>
      </c>
      <c r="B1043" s="49">
        <v>460</v>
      </c>
      <c r="C1043" s="60">
        <v>35.000808981757352</v>
      </c>
      <c r="D1043" s="122">
        <v>2.0276600546949585E-2</v>
      </c>
      <c r="E1043" s="50"/>
      <c r="G1043" s="4"/>
      <c r="H1043" s="4"/>
    </row>
    <row r="1044" spans="1:8" x14ac:dyDescent="0.25">
      <c r="A1044" s="13" t="s">
        <v>3</v>
      </c>
      <c r="B1044" s="49">
        <v>343</v>
      </c>
      <c r="C1044" s="60">
        <v>43.353148763863977</v>
      </c>
      <c r="D1044" s="122">
        <v>2.7716476675195004E-2</v>
      </c>
      <c r="E1044" s="50"/>
      <c r="G1044" s="4"/>
      <c r="H1044" s="4"/>
    </row>
    <row r="1045" spans="1:8" x14ac:dyDescent="0.25">
      <c r="A1045" s="13" t="s">
        <v>4</v>
      </c>
      <c r="B1045" s="49">
        <v>329</v>
      </c>
      <c r="C1045" s="60">
        <v>34.387620597998826</v>
      </c>
      <c r="D1045" s="122">
        <v>2.720943470021232E-2</v>
      </c>
      <c r="E1045" s="50"/>
      <c r="G1045" s="4"/>
      <c r="H1045" s="4"/>
    </row>
    <row r="1046" spans="1:8" x14ac:dyDescent="0.25">
      <c r="A1046" s="13" t="s">
        <v>5</v>
      </c>
      <c r="B1046" s="49">
        <v>372</v>
      </c>
      <c r="C1046" s="60">
        <v>28.97094313912266</v>
      </c>
      <c r="D1046" s="122">
        <v>2.602870145488817E-2</v>
      </c>
      <c r="E1046" s="50"/>
      <c r="G1046" s="4"/>
      <c r="H1046" s="4"/>
    </row>
    <row r="1047" spans="1:8" x14ac:dyDescent="0.25">
      <c r="A1047" s="13" t="s">
        <v>6</v>
      </c>
      <c r="B1047" s="49">
        <v>488</v>
      </c>
      <c r="C1047" s="126">
        <v>32.879025504760691</v>
      </c>
      <c r="D1047" s="125">
        <v>0.14042449786427824</v>
      </c>
      <c r="E1047" s="50"/>
      <c r="G1047" s="4"/>
      <c r="H1047" s="4"/>
    </row>
    <row r="1048" spans="1:8" x14ac:dyDescent="0.25">
      <c r="A1048" s="13" t="s">
        <v>7</v>
      </c>
      <c r="B1048" s="49">
        <v>517</v>
      </c>
      <c r="C1048" s="126">
        <v>35.710726352671273</v>
      </c>
      <c r="D1048" s="125">
        <v>8.9648820868861945E-2</v>
      </c>
      <c r="E1048" s="50"/>
      <c r="G1048" s="4"/>
      <c r="H1048" s="4"/>
    </row>
    <row r="1049" spans="1:8" x14ac:dyDescent="0.25">
      <c r="A1049" s="13" t="s">
        <v>8</v>
      </c>
      <c r="B1049" s="49">
        <v>434</v>
      </c>
      <c r="C1049" s="60">
        <v>24.962321167808625</v>
      </c>
      <c r="D1049" s="122">
        <v>1.7991035354489322E-2</v>
      </c>
      <c r="E1049" s="50"/>
      <c r="G1049" s="4"/>
      <c r="H1049" s="4"/>
    </row>
    <row r="1050" spans="1:8" x14ac:dyDescent="0.25">
      <c r="A1050" s="13" t="s">
        <v>9</v>
      </c>
      <c r="B1050" s="49">
        <v>568</v>
      </c>
      <c r="C1050" s="126">
        <v>26.811260493128568</v>
      </c>
      <c r="D1050" s="125">
        <v>6.2099331838574585E-2</v>
      </c>
      <c r="E1050" s="50"/>
      <c r="G1050" s="4"/>
      <c r="H1050" s="4"/>
    </row>
    <row r="1051" spans="1:8" x14ac:dyDescent="0.25">
      <c r="A1051" s="13" t="s">
        <v>10</v>
      </c>
      <c r="B1051" s="49">
        <v>521</v>
      </c>
      <c r="C1051" s="126">
        <v>13.778362273194519</v>
      </c>
      <c r="D1051" s="125">
        <v>7.0710980662899353E-2</v>
      </c>
      <c r="E1051" s="50"/>
      <c r="G1051" s="4"/>
      <c r="H1051" s="4"/>
    </row>
    <row r="1052" spans="1:8" x14ac:dyDescent="0.25">
      <c r="A1052" s="13" t="s">
        <v>11</v>
      </c>
      <c r="B1052" s="49">
        <v>530</v>
      </c>
      <c r="C1052" s="60">
        <v>39.839733975562616</v>
      </c>
      <c r="D1052" s="122">
        <v>3.3045636797280203E-2</v>
      </c>
      <c r="E1052" s="50"/>
      <c r="G1052" s="4"/>
      <c r="H1052" s="4"/>
    </row>
    <row r="1053" spans="1:8" x14ac:dyDescent="0.25">
      <c r="A1053" s="13" t="s">
        <v>12</v>
      </c>
      <c r="B1053" s="49">
        <v>459</v>
      </c>
      <c r="C1053" s="60">
        <v>25.84928569069389</v>
      </c>
      <c r="D1053" s="122">
        <v>2.4688290371358258E-2</v>
      </c>
      <c r="E1053" s="50"/>
      <c r="G1053" s="4"/>
      <c r="H1053" s="4"/>
    </row>
    <row r="1054" spans="1:8" x14ac:dyDescent="0.25">
      <c r="A1054" s="13" t="s">
        <v>21</v>
      </c>
      <c r="B1054" s="49">
        <v>616</v>
      </c>
      <c r="C1054" s="60">
        <v>28.349684132921279</v>
      </c>
      <c r="D1054" s="122">
        <v>2.348832000574344E-2</v>
      </c>
      <c r="E1054" s="50"/>
      <c r="G1054" s="4"/>
      <c r="H1054" s="4"/>
    </row>
    <row r="1055" spans="1:8" x14ac:dyDescent="0.25">
      <c r="A1055" s="13" t="s">
        <v>13</v>
      </c>
      <c r="B1055" s="49">
        <v>473</v>
      </c>
      <c r="C1055" s="60">
        <v>51.009730873008316</v>
      </c>
      <c r="D1055" s="122">
        <v>1.9465851371845002E-2</v>
      </c>
      <c r="E1055" s="50"/>
      <c r="G1055" s="4"/>
      <c r="H1055" s="4"/>
    </row>
    <row r="1056" spans="1:8" x14ac:dyDescent="0.25">
      <c r="A1056" s="13" t="s">
        <v>14</v>
      </c>
      <c r="B1056" s="49">
        <v>617</v>
      </c>
      <c r="C1056" s="60">
        <v>21.350097091030502</v>
      </c>
      <c r="D1056" s="122">
        <v>2.5361477944265173E-2</v>
      </c>
      <c r="E1056" s="50"/>
      <c r="G1056" s="4"/>
      <c r="H1056" s="4"/>
    </row>
    <row r="1057" spans="1:8" x14ac:dyDescent="0.25">
      <c r="A1057" s="13" t="s">
        <v>15</v>
      </c>
      <c r="B1057" s="49">
        <v>199</v>
      </c>
      <c r="C1057" s="126">
        <v>27.385440643241225</v>
      </c>
      <c r="D1057" s="125">
        <v>0.33367087923261335</v>
      </c>
      <c r="E1057" s="50"/>
      <c r="G1057" s="4"/>
      <c r="H1057" s="4"/>
    </row>
    <row r="1058" spans="1:8" x14ac:dyDescent="0.25">
      <c r="A1058" s="13" t="s">
        <v>16</v>
      </c>
      <c r="B1058" s="49">
        <v>236</v>
      </c>
      <c r="C1058" s="126">
        <v>50.535469308935625</v>
      </c>
      <c r="D1058" s="125">
        <v>0.33520723990270462</v>
      </c>
      <c r="E1058" s="50"/>
      <c r="G1058" s="4"/>
      <c r="H1058" s="4"/>
    </row>
    <row r="1059" spans="1:8" x14ac:dyDescent="0.25">
      <c r="A1059" s="13" t="s">
        <v>17</v>
      </c>
      <c r="B1059" s="49">
        <v>129</v>
      </c>
      <c r="C1059" s="126">
        <v>76.911791971313633</v>
      </c>
      <c r="D1059" s="125">
        <v>0.10535788919956308</v>
      </c>
      <c r="E1059" s="50"/>
      <c r="G1059" s="4"/>
      <c r="H1059" s="4"/>
    </row>
    <row r="1060" spans="1:8" x14ac:dyDescent="0.25">
      <c r="A1060" s="13" t="s">
        <v>18</v>
      </c>
      <c r="B1060" s="49">
        <v>76</v>
      </c>
      <c r="C1060" s="126">
        <v>17.330955092657863</v>
      </c>
      <c r="D1060" s="125">
        <v>0.11054928562034708</v>
      </c>
      <c r="E1060" s="50"/>
      <c r="G1060" s="4"/>
      <c r="H1060" s="4"/>
    </row>
    <row r="1061" spans="1:8" ht="15.75" thickBot="1" x14ac:dyDescent="0.3">
      <c r="A1061" s="66" t="s">
        <v>19</v>
      </c>
      <c r="B1061" s="70">
        <v>40</v>
      </c>
      <c r="C1061" s="118">
        <v>45.908371473688462</v>
      </c>
      <c r="D1061" s="123">
        <v>4.2317749244243405E-2</v>
      </c>
      <c r="E1061" s="50"/>
      <c r="G1061" s="4"/>
      <c r="H1061" s="4"/>
    </row>
    <row r="1063" spans="1:8" ht="15.75" thickBot="1" x14ac:dyDescent="0.3"/>
    <row r="1064" spans="1:8" x14ac:dyDescent="0.25">
      <c r="A1064" s="314" t="s">
        <v>110</v>
      </c>
      <c r="B1064" s="315"/>
      <c r="C1064" s="315"/>
      <c r="D1064" s="316"/>
    </row>
    <row r="1065" spans="1:8" x14ac:dyDescent="0.25">
      <c r="A1065" s="13" t="s">
        <v>102</v>
      </c>
      <c r="B1065" s="49" t="s">
        <v>103</v>
      </c>
      <c r="C1065" s="49" t="s">
        <v>104</v>
      </c>
      <c r="D1065" s="122" t="s">
        <v>108</v>
      </c>
    </row>
    <row r="1066" spans="1:8" x14ac:dyDescent="0.25">
      <c r="A1066" s="13" t="s">
        <v>1</v>
      </c>
      <c r="B1066" s="49">
        <v>280</v>
      </c>
      <c r="C1066" s="60">
        <v>26.47888653838055</v>
      </c>
      <c r="D1066" s="122">
        <v>3.5292577028168091E-2</v>
      </c>
      <c r="E1066" s="50"/>
    </row>
    <row r="1067" spans="1:8" x14ac:dyDescent="0.25">
      <c r="A1067" s="13" t="s">
        <v>2</v>
      </c>
      <c r="B1067" s="49">
        <v>398</v>
      </c>
      <c r="C1067" s="60">
        <v>40.823143970007237</v>
      </c>
      <c r="D1067" s="122">
        <v>4.1873671247944826E-2</v>
      </c>
      <c r="E1067" s="50"/>
    </row>
    <row r="1068" spans="1:8" x14ac:dyDescent="0.25">
      <c r="A1068" s="13" t="s">
        <v>20</v>
      </c>
      <c r="B1068" s="49">
        <v>460</v>
      </c>
      <c r="C1068" s="60">
        <v>35.000808981757352</v>
      </c>
      <c r="D1068" s="122">
        <v>2.0276600546949585E-2</v>
      </c>
      <c r="E1068" s="50"/>
    </row>
    <row r="1069" spans="1:8" x14ac:dyDescent="0.25">
      <c r="A1069" s="13" t="s">
        <v>3</v>
      </c>
      <c r="B1069" s="49">
        <v>343</v>
      </c>
      <c r="C1069" s="60">
        <v>43.353148763863977</v>
      </c>
      <c r="D1069" s="122">
        <v>2.7716476675195004E-2</v>
      </c>
      <c r="E1069" s="50"/>
    </row>
    <row r="1070" spans="1:8" x14ac:dyDescent="0.25">
      <c r="A1070" s="13" t="s">
        <v>4</v>
      </c>
      <c r="B1070" s="49">
        <v>329</v>
      </c>
      <c r="C1070" s="60">
        <v>34.387620597998826</v>
      </c>
      <c r="D1070" s="122">
        <v>2.720943470021232E-2</v>
      </c>
      <c r="E1070" s="50"/>
    </row>
    <row r="1071" spans="1:8" x14ac:dyDescent="0.25">
      <c r="A1071" s="13" t="s">
        <v>5</v>
      </c>
      <c r="B1071" s="49">
        <v>372</v>
      </c>
      <c r="C1071" s="60">
        <v>28.97094313912266</v>
      </c>
      <c r="D1071" s="122">
        <v>2.602870145488817E-2</v>
      </c>
      <c r="E1071" s="50"/>
    </row>
    <row r="1072" spans="1:8" x14ac:dyDescent="0.25">
      <c r="A1072" s="13" t="s">
        <v>8</v>
      </c>
      <c r="B1072" s="49">
        <v>434</v>
      </c>
      <c r="C1072" s="60">
        <v>24.962321167808625</v>
      </c>
      <c r="D1072" s="122">
        <v>1.7991035354489322E-2</v>
      </c>
      <c r="E1072" s="50"/>
    </row>
    <row r="1073" spans="1:5" x14ac:dyDescent="0.25">
      <c r="A1073" s="13" t="s">
        <v>11</v>
      </c>
      <c r="B1073" s="49">
        <v>530</v>
      </c>
      <c r="C1073" s="60">
        <v>39.839733975562616</v>
      </c>
      <c r="D1073" s="122">
        <v>3.3045636797280203E-2</v>
      </c>
      <c r="E1073" s="50"/>
    </row>
    <row r="1074" spans="1:5" x14ac:dyDescent="0.25">
      <c r="A1074" s="13" t="s">
        <v>12</v>
      </c>
      <c r="B1074" s="49">
        <v>459</v>
      </c>
      <c r="C1074" s="60">
        <v>25.84928569069389</v>
      </c>
      <c r="D1074" s="122">
        <v>2.4688290371358258E-2</v>
      </c>
      <c r="E1074" s="50"/>
    </row>
    <row r="1075" spans="1:5" x14ac:dyDescent="0.25">
      <c r="A1075" s="13" t="s">
        <v>21</v>
      </c>
      <c r="B1075" s="49">
        <v>616</v>
      </c>
      <c r="C1075" s="60">
        <v>28.349684132921279</v>
      </c>
      <c r="D1075" s="122">
        <v>2.348832000574344E-2</v>
      </c>
      <c r="E1075" s="50"/>
    </row>
    <row r="1076" spans="1:5" x14ac:dyDescent="0.25">
      <c r="A1076" s="13" t="s">
        <v>13</v>
      </c>
      <c r="B1076" s="49">
        <v>473</v>
      </c>
      <c r="C1076" s="60">
        <v>51.009730873008316</v>
      </c>
      <c r="D1076" s="122">
        <v>1.9465851371845002E-2</v>
      </c>
      <c r="E1076" s="50"/>
    </row>
    <row r="1077" spans="1:5" x14ac:dyDescent="0.25">
      <c r="A1077" s="13" t="s">
        <v>14</v>
      </c>
      <c r="B1077" s="49">
        <v>617</v>
      </c>
      <c r="C1077" s="60">
        <v>21.350097091030502</v>
      </c>
      <c r="D1077" s="122">
        <v>2.5361477944265173E-2</v>
      </c>
      <c r="E1077" s="50"/>
    </row>
    <row r="1078" spans="1:5" x14ac:dyDescent="0.25">
      <c r="A1078" s="13" t="s">
        <v>19</v>
      </c>
      <c r="B1078" s="49">
        <v>40</v>
      </c>
      <c r="C1078" s="60">
        <v>45.908371473688462</v>
      </c>
      <c r="D1078" s="122">
        <v>4.2317749244243405E-2</v>
      </c>
      <c r="E1078" s="50"/>
    </row>
    <row r="1079" spans="1:5" ht="15.75" thickBot="1" x14ac:dyDescent="0.3">
      <c r="A1079" s="66" t="s">
        <v>22</v>
      </c>
      <c r="B1079" s="70"/>
      <c r="C1079" s="118">
        <f>AVERAGE(C1066:C1078)</f>
        <v>34.329521261218787</v>
      </c>
      <c r="D1079" s="71"/>
    </row>
  </sheetData>
  <sortState xmlns:xlrd2="http://schemas.microsoft.com/office/spreadsheetml/2017/richdata2" ref="U884:X905">
    <sortCondition descending="1" ref="W884:W905"/>
  </sortState>
  <mergeCells count="77">
    <mergeCell ref="AN83:AY83"/>
    <mergeCell ref="A1036:H1037"/>
    <mergeCell ref="L245:S245"/>
    <mergeCell ref="A1064:D1064"/>
    <mergeCell ref="A907:L907"/>
    <mergeCell ref="A800:O800"/>
    <mergeCell ref="A746:H746"/>
    <mergeCell ref="A773:I773"/>
    <mergeCell ref="A665:B665"/>
    <mergeCell ref="A717:H718"/>
    <mergeCell ref="A851:H852"/>
    <mergeCell ref="A879:H880"/>
    <mergeCell ref="N907:Y907"/>
    <mergeCell ref="N32:Y32"/>
    <mergeCell ref="A985:O985"/>
    <mergeCell ref="A1010:B1010"/>
    <mergeCell ref="A1011:F1011"/>
    <mergeCell ref="A271:O271"/>
    <mergeCell ref="A377:I377"/>
    <mergeCell ref="A351:H351"/>
    <mergeCell ref="A297:F297"/>
    <mergeCell ref="A854:D854"/>
    <mergeCell ref="A325:E325"/>
    <mergeCell ref="A533:B533"/>
    <mergeCell ref="A588:E588"/>
    <mergeCell ref="R985:AE985"/>
    <mergeCell ref="K933:R933"/>
    <mergeCell ref="A747:H747"/>
    <mergeCell ref="A826:F826"/>
    <mergeCell ref="A3:E3"/>
    <mergeCell ref="K218:R218"/>
    <mergeCell ref="R271:AE271"/>
    <mergeCell ref="A456:L456"/>
    <mergeCell ref="A640:G640"/>
    <mergeCell ref="N189:Y189"/>
    <mergeCell ref="N456:Y456"/>
    <mergeCell ref="K482:R482"/>
    <mergeCell ref="L508:T508"/>
    <mergeCell ref="R534:AE534"/>
    <mergeCell ref="A508:H508"/>
    <mergeCell ref="A160:H161"/>
    <mergeCell ref="A322:H323"/>
    <mergeCell ref="K403:M403"/>
    <mergeCell ref="A613:H613"/>
    <mergeCell ref="A614:H614"/>
    <mergeCell ref="A1:H2"/>
    <mergeCell ref="A431:E431"/>
    <mergeCell ref="A403:F403"/>
    <mergeCell ref="A4:E4"/>
    <mergeCell ref="A109:H109"/>
    <mergeCell ref="A162:E162"/>
    <mergeCell ref="A218:H218"/>
    <mergeCell ref="A163:E163"/>
    <mergeCell ref="A135:I135"/>
    <mergeCell ref="A245:H245"/>
    <mergeCell ref="A32:L32"/>
    <mergeCell ref="A57:L57"/>
    <mergeCell ref="A189:L189"/>
    <mergeCell ref="A83:L83"/>
    <mergeCell ref="K109:R109"/>
    <mergeCell ref="L135:T135"/>
    <mergeCell ref="N57:Y57"/>
    <mergeCell ref="A1039:D1039"/>
    <mergeCell ref="A428:H429"/>
    <mergeCell ref="L959:T959"/>
    <mergeCell ref="A482:I482"/>
    <mergeCell ref="A720:E720"/>
    <mergeCell ref="A534:O534"/>
    <mergeCell ref="A666:O666"/>
    <mergeCell ref="A560:F560"/>
    <mergeCell ref="A692:F692"/>
    <mergeCell ref="A774:G774"/>
    <mergeCell ref="A933:I933"/>
    <mergeCell ref="A959:H959"/>
    <mergeCell ref="A825:B825"/>
    <mergeCell ref="A882:E882"/>
    <mergeCell ref="N83:Y83"/>
  </mergeCells>
  <phoneticPr fontId="7" type="noConversion"/>
  <pageMargins left="0.7" right="0.7" top="0.75" bottom="0.75" header="0.3" footer="0.3"/>
  <pageSetup paperSize="9" orientation="portrait" horizontalDpi="300" verticalDpi="300"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Flow_SignoffStatus xmlns="fb6c068c-bc2d-4620-b517-6a4d82a7e161"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D920D94BF79903409A44EFD8C6ED4DE5" ma:contentTypeVersion="7" ma:contentTypeDescription="Create a new document." ma:contentTypeScope="" ma:versionID="c55cbd29ef7e76efd7d6fb4aae5ff487">
  <xsd:schema xmlns:xsd="http://www.w3.org/2001/XMLSchema" xmlns:xs="http://www.w3.org/2001/XMLSchema" xmlns:p="http://schemas.microsoft.com/office/2006/metadata/properties" xmlns:ns2="fb6c068c-bc2d-4620-b517-6a4d82a7e161" xmlns:ns3="604b4288-15a6-4b36-801c-a9875e40b072" targetNamespace="http://schemas.microsoft.com/office/2006/metadata/properties" ma:root="true" ma:fieldsID="f45ddf86658d033ee621103f125c2f5c" ns2:_="" ns3:_="">
    <xsd:import namespace="fb6c068c-bc2d-4620-b517-6a4d82a7e161"/>
    <xsd:import namespace="604b4288-15a6-4b36-801c-a9875e40b072"/>
    <xsd:element name="properties">
      <xsd:complexType>
        <xsd:sequence>
          <xsd:element name="documentManagement">
            <xsd:complexType>
              <xsd:all>
                <xsd:element ref="ns2:MediaServiceMetadata" minOccurs="0"/>
                <xsd:element ref="ns2:MediaServiceFastMetadata" minOccurs="0"/>
                <xsd:element ref="ns2:_Flow_SignoffStatus" minOccurs="0"/>
                <xsd:element ref="ns2:MediaServiceAutoKeyPoints" minOccurs="0"/>
                <xsd:element ref="ns2:MediaServiceKeyPoint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b6c068c-bc2d-4620-b517-6a4d82a7e16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_Flow_SignoffStatus" ma:index="10" nillable="true" ma:displayName="Sign-off status" ma:internalName="Sign_x002d_off_x0020_status">
      <xsd:simpleType>
        <xsd:restriction base="dms:Text"/>
      </xsd:simpleType>
    </xsd:element>
    <xsd:element name="MediaServiceAutoKeyPoints" ma:index="11" nillable="true" ma:displayName="MediaServiceAutoKeyPoints" ma:hidden="true" ma:internalName="MediaServiceAutoKeyPoints" ma:readOnly="true">
      <xsd:simpleType>
        <xsd:restriction base="dms:Note"/>
      </xsd:simpleType>
    </xsd:element>
    <xsd:element name="MediaServiceKeyPoints" ma:index="12"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604b4288-15a6-4b36-801c-a9875e40b072"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79A42CC-CAA6-4022-A968-5539151675E6}">
  <ds:schemaRefs>
    <ds:schemaRef ds:uri="http://schemas.microsoft.com/office/2006/metadata/properties"/>
    <ds:schemaRef ds:uri="http://schemas.microsoft.com/office/infopath/2007/PartnerControls"/>
    <ds:schemaRef ds:uri="fb6c068c-bc2d-4620-b517-6a4d82a7e161"/>
  </ds:schemaRefs>
</ds:datastoreItem>
</file>

<file path=customXml/itemProps2.xml><?xml version="1.0" encoding="utf-8"?>
<ds:datastoreItem xmlns:ds="http://schemas.openxmlformats.org/officeDocument/2006/customXml" ds:itemID="{96FC6155-89D3-4DD4-A943-5A6F022D3AF3}">
  <ds:schemaRefs>
    <ds:schemaRef ds:uri="http://schemas.microsoft.com/sharepoint/v3/contenttype/forms"/>
  </ds:schemaRefs>
</ds:datastoreItem>
</file>

<file path=customXml/itemProps3.xml><?xml version="1.0" encoding="utf-8"?>
<ds:datastoreItem xmlns:ds="http://schemas.openxmlformats.org/officeDocument/2006/customXml" ds:itemID="{3681C209-A3BD-4FAE-B2E9-A66E92B03E2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b6c068c-bc2d-4620-b517-6a4d82a7e161"/>
    <ds:schemaRef ds:uri="604b4288-15a6-4b36-801c-a9875e40b07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Analysis</vt:lpstr>
      <vt:lpstr>Aggregated (2)</vt:lpstr>
      <vt:lpstr>Sheet1</vt:lpstr>
      <vt:lpstr>Aggregated</vt:lpstr>
    </vt:vector>
  </TitlesOfParts>
  <Company>IBM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IBM SPSS Export Facility</dc:creator>
  <cp:lastModifiedBy>Vladimir Zubkov</cp:lastModifiedBy>
  <cp:lastPrinted>2024-01-05T05:29:35Z</cp:lastPrinted>
  <dcterms:created xsi:type="dcterms:W3CDTF">2011-08-01T14:22:18Z</dcterms:created>
  <dcterms:modified xsi:type="dcterms:W3CDTF">2024-05-07T12:07:48Z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0x010100D920D94BF79903409A44EFD8C6ED4DE5</vt:lpwstr>
  </property>
</Properties>
</file>