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pce\YABPL - Bakalářská práce\Git\Statistics\"/>
    </mc:Choice>
  </mc:AlternateContent>
  <xr:revisionPtr revIDLastSave="0" documentId="13_ncr:1_{9EBBE64D-281D-4282-B769-39DCB00D6E8E}" xr6:coauthVersionLast="47" xr6:coauthVersionMax="47" xr10:uidLastSave="{00000000-0000-0000-0000-000000000000}"/>
  <bookViews>
    <workbookView xWindow="-120" yWindow="-120" windowWidth="27645" windowHeight="16440" xr2:uid="{1DE409A8-34E0-4C17-9750-EBA8370D2B6A}"/>
  </bookViews>
  <sheets>
    <sheet name="Constraints" sheetId="1" r:id="rId1"/>
    <sheet name="Preferences" sheetId="2" r:id="rId2"/>
    <sheet name="Public Transport" sheetId="3" r:id="rId3"/>
    <sheet name="Modal split" sheetId="4" r:id="rId4"/>
    <sheet name="Fuel preference quiz" sheetId="5" r:id="rId5"/>
    <sheet name="CO2 Emissions" sheetId="6" r:id="rId6"/>
  </sheets>
  <definedNames>
    <definedName name="_xlchart.v1.0" hidden="1">'CO2 Emissions'!$J$3:$K$8</definedName>
    <definedName name="_xlchart.v1.1" hidden="1">'CO2 Emissions'!$L$3:$L$8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6" l="1"/>
  <c r="N7" i="6"/>
  <c r="O7" i="6"/>
  <c r="G15" i="3"/>
  <c r="G14" i="3"/>
  <c r="G13" i="3"/>
  <c r="G12" i="3"/>
  <c r="G11" i="3"/>
  <c r="G10" i="3"/>
  <c r="G9" i="3"/>
  <c r="H15" i="3"/>
  <c r="H14" i="3"/>
  <c r="H13" i="3"/>
  <c r="H12" i="3"/>
  <c r="H11" i="3"/>
  <c r="H10" i="3"/>
  <c r="H9" i="3"/>
  <c r="C30" i="1"/>
  <c r="C29" i="1"/>
  <c r="C28" i="1"/>
  <c r="C27" i="1"/>
  <c r="C26" i="1"/>
  <c r="D9" i="1"/>
  <c r="D8" i="1"/>
  <c r="D7" i="1"/>
  <c r="D6" i="1"/>
  <c r="D5" i="1"/>
  <c r="D4" i="1"/>
  <c r="D3" i="1"/>
  <c r="B5" i="1"/>
  <c r="B6" i="1" s="1"/>
  <c r="B7" i="1" s="1"/>
  <c r="B8" i="1" s="1"/>
  <c r="G16" i="3" l="1"/>
  <c r="H16" i="3"/>
</calcChain>
</file>

<file path=xl/sharedStrings.xml><?xml version="1.0" encoding="utf-8"?>
<sst xmlns="http://schemas.openxmlformats.org/spreadsheetml/2006/main" count="131" uniqueCount="101">
  <si>
    <t>Customers in delivery area</t>
  </si>
  <si>
    <t>Miles per Customer</t>
  </si>
  <si>
    <t>Míle na zákazníka</t>
  </si>
  <si>
    <t>Zákazníci v oblasti doručení</t>
  </si>
  <si>
    <t>Km na zákazníka</t>
  </si>
  <si>
    <t>500</t>
  </si>
  <si>
    <t>1000</t>
  </si>
  <si>
    <t>1500</t>
  </si>
  <si>
    <t>2000</t>
  </si>
  <si>
    <t>2500</t>
  </si>
  <si>
    <t>3000</t>
  </si>
  <si>
    <t>4000</t>
  </si>
  <si>
    <t>Účinky hustoty zákazníků</t>
  </si>
  <si>
    <t>Účinky délky dodacího okna</t>
  </si>
  <si>
    <t>1 h</t>
  </si>
  <si>
    <t>1,5 h</t>
  </si>
  <si>
    <t>2 h</t>
  </si>
  <si>
    <t>3 h</t>
  </si>
  <si>
    <t>Bez okna</t>
  </si>
  <si>
    <t>a) Hustota zákazníků v oblasti doručování</t>
  </si>
  <si>
    <t>b) Délka dodacího okna</t>
  </si>
  <si>
    <t>At home</t>
  </si>
  <si>
    <t>To a parcel station</t>
  </si>
  <si>
    <t>To a parcel shop</t>
  </si>
  <si>
    <t>To a post office</t>
  </si>
  <si>
    <t>To a safe place agreed with the carrier</t>
  </si>
  <si>
    <t>At work</t>
  </si>
  <si>
    <t>To the retailer store</t>
  </si>
  <si>
    <t>At your neighbours home</t>
  </si>
  <si>
    <t>To an alternative address (different from home or work)</t>
  </si>
  <si>
    <t>To a central collection depot</t>
  </si>
  <si>
    <t>To a parcel box</t>
  </si>
  <si>
    <t>In a car trunk</t>
  </si>
  <si>
    <t>Na poštu</t>
  </si>
  <si>
    <t>Na bezpečné místo dohodnuté s dopravcem</t>
  </si>
  <si>
    <t>Na alternativní adresu (odlišnou od domova nebo práce)</t>
  </si>
  <si>
    <t>Do centrálního sběrného skladu</t>
  </si>
  <si>
    <t>ČR</t>
  </si>
  <si>
    <t>Metro</t>
  </si>
  <si>
    <t>Tramvaj</t>
  </si>
  <si>
    <t>Autobus městský</t>
  </si>
  <si>
    <t>Autobus přiměstský</t>
  </si>
  <si>
    <t>Železnice</t>
  </si>
  <si>
    <t>Lanovka</t>
  </si>
  <si>
    <t>Přívozy</t>
  </si>
  <si>
    <t>Automobilová doprava</t>
  </si>
  <si>
    <t>Hromadná doprava</t>
  </si>
  <si>
    <t>Automobilová doprava + hromadná doprava</t>
  </si>
  <si>
    <t>Pěší doprava</t>
  </si>
  <si>
    <t>Cyklistická doprava</t>
  </si>
  <si>
    <t>Výhradně přeprava osob</t>
  </si>
  <si>
    <t>Spíše za účelem přepravy osob</t>
  </si>
  <si>
    <t>Přeprava osob i nákladu byla stejně důležitá</t>
  </si>
  <si>
    <t>Spíše za účelem přepravy nákladu</t>
  </si>
  <si>
    <t>Výhradně přeprava nákladu/věcí</t>
  </si>
  <si>
    <t>Potřeboval/a jsem přemístit jen dopravní prostředek</t>
  </si>
  <si>
    <t>Vnitroměstské cesty</t>
  </si>
  <si>
    <t>Vnější cesty</t>
  </si>
  <si>
    <t>Celkem</t>
  </si>
  <si>
    <t>Pražané</t>
  </si>
  <si>
    <t>Středočeši</t>
  </si>
  <si>
    <t>Evropa</t>
  </si>
  <si>
    <t>Domu</t>
  </si>
  <si>
    <t>Do maloobchodní prodejny</t>
  </si>
  <si>
    <t>Do balíkomatů</t>
  </si>
  <si>
    <t>Do výdejny s personálem</t>
  </si>
  <si>
    <t>Do poštovní schránky</t>
  </si>
  <si>
    <t>To the mailbox</t>
  </si>
  <si>
    <t>Do práce</t>
  </si>
  <si>
    <t>Domu ke sousedům</t>
  </si>
  <si>
    <t>Do kufru auta</t>
  </si>
  <si>
    <t>Do balíkového boxu</t>
  </si>
  <si>
    <t>Jiné</t>
  </si>
  <si>
    <t>Celkem hlasovalo 382 čtenářů.</t>
  </si>
  <si>
    <t>Zemní plyn (CNG)</t>
  </si>
  <si>
    <t>Propan-butan (LPG)</t>
  </si>
  <si>
    <t>Elektromobil (BEV)</t>
  </si>
  <si>
    <t>Plug-in hybrid (PHEV)</t>
  </si>
  <si>
    <t>Hybrid (HEV)</t>
  </si>
  <si>
    <t>Benzin/nafta</t>
  </si>
  <si>
    <t>Jaký pohon byste zvažovali při koupi ojetého auta?</t>
  </si>
  <si>
    <t>Mezikontinentální nákladní doprava</t>
  </si>
  <si>
    <t>Meziměstská nákladní doprava</t>
  </si>
  <si>
    <t>Městská nákladní doprava</t>
  </si>
  <si>
    <t>Náklad</t>
  </si>
  <si>
    <t>Meziměstské cestování</t>
  </si>
  <si>
    <t>Městské cestování</t>
  </si>
  <si>
    <t>Mezikontinentální cestování</t>
  </si>
  <si>
    <t>Cestující</t>
  </si>
  <si>
    <r>
      <t>Emise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 dopravě</t>
    </r>
  </si>
  <si>
    <t>Intercontinental travel</t>
  </si>
  <si>
    <t>Inter-urban travel</t>
  </si>
  <si>
    <t>Urban travel</t>
  </si>
  <si>
    <t>Náklad (40%)</t>
  </si>
  <si>
    <t>Inter-continental travel</t>
  </si>
  <si>
    <t>Passengers</t>
  </si>
  <si>
    <t>Inter-continental freight</t>
  </si>
  <si>
    <t>Inter-urban freight</t>
  </si>
  <si>
    <t>Cestující (60%)</t>
  </si>
  <si>
    <t>Urban freight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</si>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</sst>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_);\(#,##0.0\)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9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Constraints!$B$13</c:f>
          <c:strCache>
            <c:ptCount val="1"/>
            <c:pt idx="0">
              <c:v>Účinky hustoty zákazníků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358591269841269"/>
          <c:y val="0.15019513888888888"/>
          <c:w val="0.85625535714285694"/>
          <c:h val="0.6483024305555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Constraints!$C$14</c:f>
              <c:strCache>
                <c:ptCount val="1"/>
                <c:pt idx="0">
                  <c:v>Km na zákazníka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Constraints!$B$15:$B$21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strCache>
            </c:strRef>
          </c:cat>
          <c:val>
            <c:numRef>
              <c:f>Constraints!$C$15:$C$21</c:f>
              <c:numCache>
                <c:formatCode>General</c:formatCode>
                <c:ptCount val="7"/>
                <c:pt idx="0">
                  <c:v>9.0605841999999992</c:v>
                </c:pt>
                <c:pt idx="1">
                  <c:v>8.127167</c:v>
                </c:pt>
                <c:pt idx="2">
                  <c:v>6.7270411999999995</c:v>
                </c:pt>
                <c:pt idx="3">
                  <c:v>6.3890798000000002</c:v>
                </c:pt>
                <c:pt idx="4">
                  <c:v>6.0833051999999999</c:v>
                </c:pt>
                <c:pt idx="5">
                  <c:v>5.7292503999999997</c:v>
                </c:pt>
                <c:pt idx="6">
                  <c:v>5.6648768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8-4132-9AF0-B800BA88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071470079"/>
        <c:axId val="1749126159"/>
      </c:barChart>
      <c:catAx>
        <c:axId val="2071470079"/>
        <c:scaling>
          <c:orientation val="minMax"/>
        </c:scaling>
        <c:delete val="0"/>
        <c:axPos val="b"/>
        <c:title>
          <c:tx>
            <c:strRef>
              <c:f>Constraints!$B$14</c:f>
              <c:strCache>
                <c:ptCount val="1"/>
                <c:pt idx="0">
                  <c:v>a) Hustota zákazníků v oblasti doručování</c:v>
                </c:pt>
              </c:strCache>
            </c:strRef>
          </c:tx>
          <c:layout>
            <c:manualLayout>
              <c:xMode val="edge"/>
              <c:yMode val="edge"/>
              <c:x val="0.30144285714285712"/>
              <c:y val="0.9053010416666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9126159"/>
        <c:crosses val="autoZero"/>
        <c:auto val="1"/>
        <c:lblAlgn val="ctr"/>
        <c:lblOffset val="100"/>
        <c:noMultiLvlLbl val="0"/>
      </c:catAx>
      <c:valAx>
        <c:axId val="17491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Constraints!$C$14</c:f>
              <c:strCache>
                <c:ptCount val="1"/>
                <c:pt idx="0">
                  <c:v>Km na zákazníka</c:v>
                </c:pt>
              </c:strCache>
            </c:strRef>
          </c:tx>
          <c:layout>
            <c:manualLayout>
              <c:xMode val="edge"/>
              <c:yMode val="edge"/>
              <c:x val="2.7718253968253968E-2"/>
              <c:y val="0.3378652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0714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Constraints!$B$24</c:f>
          <c:strCache>
            <c:ptCount val="1"/>
            <c:pt idx="0">
              <c:v>Účinky délky dodacího okna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727447140173469"/>
          <c:y val="0.15019513888888888"/>
          <c:w val="0.83256671596253518"/>
          <c:h val="0.6527121527777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Constraints!$C$25</c:f>
              <c:strCache>
                <c:ptCount val="1"/>
                <c:pt idx="0">
                  <c:v>Km na zákazníka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Constraints!$B$26:$B$30</c:f>
              <c:strCache>
                <c:ptCount val="5"/>
                <c:pt idx="0">
                  <c:v>1 h</c:v>
                </c:pt>
                <c:pt idx="1">
                  <c:v>1,5 h</c:v>
                </c:pt>
                <c:pt idx="2">
                  <c:v>2 h</c:v>
                </c:pt>
                <c:pt idx="3">
                  <c:v>3 h</c:v>
                </c:pt>
                <c:pt idx="4">
                  <c:v>Bez okna</c:v>
                </c:pt>
              </c:strCache>
            </c:strRef>
          </c:cat>
          <c:val>
            <c:numRef>
              <c:f>Constraints!$C$26:$C$30</c:f>
              <c:numCache>
                <c:formatCode>General</c:formatCode>
                <c:ptCount val="5"/>
                <c:pt idx="0">
                  <c:v>8.6099689999999995</c:v>
                </c:pt>
                <c:pt idx="1">
                  <c:v>7.8052989999999998</c:v>
                </c:pt>
                <c:pt idx="2">
                  <c:v>7.2420299999999997</c:v>
                </c:pt>
                <c:pt idx="3">
                  <c:v>6.4695467999999989</c:v>
                </c:pt>
                <c:pt idx="4">
                  <c:v>4.0072566000000007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0-41F1-93DA-E471DA29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071470079"/>
        <c:axId val="1749126159"/>
      </c:barChart>
      <c:catAx>
        <c:axId val="2071470079"/>
        <c:scaling>
          <c:orientation val="minMax"/>
        </c:scaling>
        <c:delete val="0"/>
        <c:axPos val="b"/>
        <c:title>
          <c:tx>
            <c:strRef>
              <c:f>Constraints!$B$25</c:f>
              <c:strCache>
                <c:ptCount val="1"/>
                <c:pt idx="0">
                  <c:v>b) Délka dodacího okna</c:v>
                </c:pt>
              </c:strCache>
            </c:strRef>
          </c:tx>
          <c:layout>
            <c:manualLayout>
              <c:xMode val="edge"/>
              <c:yMode val="edge"/>
              <c:x val="0.40727619047619046"/>
              <c:y val="0.896481597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9126159"/>
        <c:crosses val="autoZero"/>
        <c:auto val="1"/>
        <c:lblAlgn val="ctr"/>
        <c:lblOffset val="100"/>
        <c:noMultiLvlLbl val="0"/>
      </c:catAx>
      <c:valAx>
        <c:axId val="17491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Constraints!$C$14</c:f>
              <c:strCache>
                <c:ptCount val="1"/>
                <c:pt idx="0">
                  <c:v>Km na zákazníka</c:v>
                </c:pt>
              </c:strCache>
            </c:strRef>
          </c:tx>
          <c:layout>
            <c:manualLayout>
              <c:xMode val="edge"/>
              <c:yMode val="edge"/>
              <c:x val="2.7718253968253968E-2"/>
              <c:y val="0.3378652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0714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902367650148943"/>
          <c:y val="2.9689608636977057E-2"/>
          <c:w val="0.48331628616985772"/>
          <c:h val="0.9438513723920103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Preferences!$E$1</c:f>
              <c:strCache>
                <c:ptCount val="1"/>
                <c:pt idx="0">
                  <c:v>ČR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99-4CEC-9D18-1894A157664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0A-459A-B4FB-531586B4180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0A-459A-B4FB-531586B4180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99-4CEC-9D18-1894A15766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Preferences!$C$2:$C$15</c:f>
              <c:strCache>
                <c:ptCount val="14"/>
                <c:pt idx="0">
                  <c:v>Domu</c:v>
                </c:pt>
                <c:pt idx="1">
                  <c:v>Do výdejny s personálem</c:v>
                </c:pt>
                <c:pt idx="2">
                  <c:v>Do balíkomatů</c:v>
                </c:pt>
                <c:pt idx="3">
                  <c:v>Na poštu</c:v>
                </c:pt>
                <c:pt idx="4">
                  <c:v>Do maloobchodní prodejny</c:v>
                </c:pt>
                <c:pt idx="5">
                  <c:v>Do práce</c:v>
                </c:pt>
                <c:pt idx="6">
                  <c:v>Na alternativní adresu (odlišnou od domova nebo práce)</c:v>
                </c:pt>
                <c:pt idx="7">
                  <c:v>Domu ke sousedům</c:v>
                </c:pt>
                <c:pt idx="8">
                  <c:v>Do centrálního sběrného skladu</c:v>
                </c:pt>
                <c:pt idx="9">
                  <c:v>Jiné</c:v>
                </c:pt>
                <c:pt idx="10">
                  <c:v>Na bezpečné místo dohodnuté s dopravcem</c:v>
                </c:pt>
                <c:pt idx="11">
                  <c:v>Do poštovní schránky</c:v>
                </c:pt>
                <c:pt idx="12">
                  <c:v>Do balíkového boxu</c:v>
                </c:pt>
                <c:pt idx="13">
                  <c:v>Do kufru auta</c:v>
                </c:pt>
              </c:strCache>
            </c:strRef>
          </c:cat>
          <c:val>
            <c:numRef>
              <c:f>Preferences!$E$2:$E$15</c:f>
              <c:numCache>
                <c:formatCode>0%</c:formatCode>
                <c:ptCount val="14"/>
                <c:pt idx="0">
                  <c:v>0.66</c:v>
                </c:pt>
                <c:pt idx="1">
                  <c:v>0.53</c:v>
                </c:pt>
                <c:pt idx="2">
                  <c:v>0.35</c:v>
                </c:pt>
                <c:pt idx="3">
                  <c:v>0.33</c:v>
                </c:pt>
                <c:pt idx="4">
                  <c:v>0.19</c:v>
                </c:pt>
                <c:pt idx="5">
                  <c:v>0.15</c:v>
                </c:pt>
                <c:pt idx="6">
                  <c:v>0.1</c:v>
                </c:pt>
                <c:pt idx="7">
                  <c:v>0.08</c:v>
                </c:pt>
                <c:pt idx="8">
                  <c:v>0.08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A-459A-B4FB-531586B41800}"/>
            </c:ext>
          </c:extLst>
        </c:ser>
        <c:ser>
          <c:idx val="0"/>
          <c:order val="1"/>
          <c:tx>
            <c:strRef>
              <c:f>Preferences!$D$1</c:f>
              <c:strCache>
                <c:ptCount val="1"/>
                <c:pt idx="0">
                  <c:v>Evropa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99-4CEC-9D18-1894A15766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Preferences!$C$2:$C$15</c:f>
              <c:strCache>
                <c:ptCount val="14"/>
                <c:pt idx="0">
                  <c:v>Domu</c:v>
                </c:pt>
                <c:pt idx="1">
                  <c:v>Do výdejny s personálem</c:v>
                </c:pt>
                <c:pt idx="2">
                  <c:v>Do balíkomatů</c:v>
                </c:pt>
                <c:pt idx="3">
                  <c:v>Na poštu</c:v>
                </c:pt>
                <c:pt idx="4">
                  <c:v>Do maloobchodní prodejny</c:v>
                </c:pt>
                <c:pt idx="5">
                  <c:v>Do práce</c:v>
                </c:pt>
                <c:pt idx="6">
                  <c:v>Na alternativní adresu (odlišnou od domova nebo práce)</c:v>
                </c:pt>
                <c:pt idx="7">
                  <c:v>Domu ke sousedům</c:v>
                </c:pt>
                <c:pt idx="8">
                  <c:v>Do centrálního sběrného skladu</c:v>
                </c:pt>
                <c:pt idx="9">
                  <c:v>Jiné</c:v>
                </c:pt>
                <c:pt idx="10">
                  <c:v>Na bezpečné místo dohodnuté s dopravcem</c:v>
                </c:pt>
                <c:pt idx="11">
                  <c:v>Do poštovní schránky</c:v>
                </c:pt>
                <c:pt idx="12">
                  <c:v>Do balíkového boxu</c:v>
                </c:pt>
                <c:pt idx="13">
                  <c:v>Do kufru auta</c:v>
                </c:pt>
              </c:strCache>
            </c:strRef>
          </c:cat>
          <c:val>
            <c:numRef>
              <c:f>Preferences!$D$2:$D$15</c:f>
              <c:numCache>
                <c:formatCode>0%</c:formatCode>
                <c:ptCount val="14"/>
                <c:pt idx="0">
                  <c:v>0.76</c:v>
                </c:pt>
                <c:pt idx="1">
                  <c:v>0.24</c:v>
                </c:pt>
                <c:pt idx="2">
                  <c:v>0.23</c:v>
                </c:pt>
                <c:pt idx="3">
                  <c:v>0.15</c:v>
                </c:pt>
                <c:pt idx="4">
                  <c:v>0.1</c:v>
                </c:pt>
                <c:pt idx="5">
                  <c:v>0.11</c:v>
                </c:pt>
                <c:pt idx="6">
                  <c:v>0.06</c:v>
                </c:pt>
                <c:pt idx="7">
                  <c:v>0.09</c:v>
                </c:pt>
                <c:pt idx="8">
                  <c:v>0.06</c:v>
                </c:pt>
                <c:pt idx="9">
                  <c:v>0</c:v>
                </c:pt>
                <c:pt idx="10">
                  <c:v>0.14000000000000001</c:v>
                </c:pt>
                <c:pt idx="11">
                  <c:v>0.11</c:v>
                </c:pt>
                <c:pt idx="12">
                  <c:v>7.0000000000000007E-2</c:v>
                </c:pt>
                <c:pt idx="1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A-459A-B4FB-531586B4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26710704"/>
        <c:axId val="1721060544"/>
      </c:barChart>
      <c:catAx>
        <c:axId val="1726710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cs-CZ"/>
          </a:p>
        </c:txPr>
        <c:crossAx val="1721060544"/>
        <c:crosses val="autoZero"/>
        <c:auto val="1"/>
        <c:lblAlgn val="ctr"/>
        <c:lblOffset val="100"/>
        <c:noMultiLvlLbl val="0"/>
      </c:catAx>
      <c:valAx>
        <c:axId val="17210605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26710704"/>
        <c:crosses val="autoZero"/>
        <c:crossBetween val="between"/>
      </c:valAx>
      <c:spPr>
        <a:noFill/>
        <a:ln>
          <a:solidFill>
            <a:schemeClr val="accent3">
              <a:lumMod val="40000"/>
              <a:lumOff val="6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80530882661953207"/>
          <c:y val="0.88170870590328765"/>
          <c:w val="0.15857492923624589"/>
          <c:h val="6.1794118955469539E-2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'Modal split'!$G$2</c:f>
              <c:strCache>
                <c:ptCount val="1"/>
                <c:pt idx="0">
                  <c:v>Výhradně přeprava osob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split'!$F$3:$F$7</c:f>
              <c:strCache>
                <c:ptCount val="5"/>
                <c:pt idx="0">
                  <c:v>Automobilová doprava</c:v>
                </c:pt>
                <c:pt idx="1">
                  <c:v>Hromadná doprava</c:v>
                </c:pt>
                <c:pt idx="2">
                  <c:v>Automobilová doprava + hromadná doprava</c:v>
                </c:pt>
                <c:pt idx="3">
                  <c:v>Pěší doprava</c:v>
                </c:pt>
                <c:pt idx="4">
                  <c:v>Cyklistická doprava</c:v>
                </c:pt>
              </c:strCache>
            </c:strRef>
          </c:cat>
          <c:val>
            <c:numRef>
              <c:f>'Modal split'!$G$3:$G$7</c:f>
              <c:numCache>
                <c:formatCode>General</c:formatCode>
                <c:ptCount val="5"/>
                <c:pt idx="0">
                  <c:v>66.599999999999994</c:v>
                </c:pt>
                <c:pt idx="1">
                  <c:v>85.2</c:v>
                </c:pt>
                <c:pt idx="2">
                  <c:v>68.099999999999994</c:v>
                </c:pt>
                <c:pt idx="3">
                  <c:v>73</c:v>
                </c:pt>
                <c:pt idx="4">
                  <c:v>81.099999999999994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5-4460-93AD-083BC1F7FF1C}"/>
            </c:ext>
          </c:extLst>
        </c:ser>
        <c:ser>
          <c:idx val="1"/>
          <c:order val="1"/>
          <c:tx>
            <c:strRef>
              <c:f>'Modal split'!$H$2</c:f>
              <c:strCache>
                <c:ptCount val="1"/>
                <c:pt idx="0">
                  <c:v>Spíše za účelem přepravy osob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split'!$F$3:$F$7</c:f>
              <c:strCache>
                <c:ptCount val="5"/>
                <c:pt idx="0">
                  <c:v>Automobilová doprava</c:v>
                </c:pt>
                <c:pt idx="1">
                  <c:v>Hromadná doprava</c:v>
                </c:pt>
                <c:pt idx="2">
                  <c:v>Automobilová doprava + hromadná doprava</c:v>
                </c:pt>
                <c:pt idx="3">
                  <c:v>Pěší doprava</c:v>
                </c:pt>
                <c:pt idx="4">
                  <c:v>Cyklistická doprava</c:v>
                </c:pt>
              </c:strCache>
            </c:strRef>
          </c:cat>
          <c:val>
            <c:numRef>
              <c:f>'Modal split'!$H$3:$H$7</c:f>
              <c:numCache>
                <c:formatCode>General</c:formatCode>
                <c:ptCount val="5"/>
                <c:pt idx="0">
                  <c:v>7.9</c:v>
                </c:pt>
                <c:pt idx="1">
                  <c:v>7.2</c:v>
                </c:pt>
                <c:pt idx="2">
                  <c:v>17.7</c:v>
                </c:pt>
                <c:pt idx="3">
                  <c:v>7.1</c:v>
                </c:pt>
                <c:pt idx="4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5-4460-93AD-083BC1F7FF1C}"/>
            </c:ext>
          </c:extLst>
        </c:ser>
        <c:ser>
          <c:idx val="2"/>
          <c:order val="2"/>
          <c:tx>
            <c:strRef>
              <c:f>'Modal split'!$I$2</c:f>
              <c:strCache>
                <c:ptCount val="1"/>
                <c:pt idx="0">
                  <c:v>Přeprava osob i nákladu byla stejně důležitá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1.4363827638485096E-16"/>
                  <c:y val="-5.4200518873943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35-4460-93AD-083BC1F7F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split'!$F$3:$F$7</c:f>
              <c:strCache>
                <c:ptCount val="5"/>
                <c:pt idx="0">
                  <c:v>Automobilová doprava</c:v>
                </c:pt>
                <c:pt idx="1">
                  <c:v>Hromadná doprava</c:v>
                </c:pt>
                <c:pt idx="2">
                  <c:v>Automobilová doprava + hromadná doprava</c:v>
                </c:pt>
                <c:pt idx="3">
                  <c:v>Pěší doprava</c:v>
                </c:pt>
                <c:pt idx="4">
                  <c:v>Cyklistická doprava</c:v>
                </c:pt>
              </c:strCache>
            </c:strRef>
          </c:cat>
          <c:val>
            <c:numRef>
              <c:f>'Modal split'!$I$3:$I$7</c:f>
              <c:numCache>
                <c:formatCode>General</c:formatCode>
                <c:ptCount val="5"/>
                <c:pt idx="0">
                  <c:v>14.1</c:v>
                </c:pt>
                <c:pt idx="1">
                  <c:v>3.7</c:v>
                </c:pt>
                <c:pt idx="2">
                  <c:v>7.6</c:v>
                </c:pt>
                <c:pt idx="3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5-4460-93AD-083BC1F7FF1C}"/>
            </c:ext>
          </c:extLst>
        </c:ser>
        <c:ser>
          <c:idx val="3"/>
          <c:order val="3"/>
          <c:tx>
            <c:strRef>
              <c:f>'Modal split'!$J$2</c:f>
              <c:strCache>
                <c:ptCount val="1"/>
                <c:pt idx="0">
                  <c:v>Spíše za účelem přepravy nákladu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accent4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42005188739436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35-4460-93AD-083BC1F7FF1C}"/>
                </c:ext>
              </c:extLst>
            </c:dLbl>
            <c:dLbl>
              <c:idx val="1"/>
              <c:layout>
                <c:manualLayout>
                  <c:x val="-3.917452791994824E-3"/>
                  <c:y val="4.3360415099154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5-4460-93AD-083BC1F7F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split'!$F$3:$F$7</c:f>
              <c:strCache>
                <c:ptCount val="5"/>
                <c:pt idx="0">
                  <c:v>Automobilová doprava</c:v>
                </c:pt>
                <c:pt idx="1">
                  <c:v>Hromadná doprava</c:v>
                </c:pt>
                <c:pt idx="2">
                  <c:v>Automobilová doprava + hromadná doprava</c:v>
                </c:pt>
                <c:pt idx="3">
                  <c:v>Pěší doprava</c:v>
                </c:pt>
                <c:pt idx="4">
                  <c:v>Cyklistická doprava</c:v>
                </c:pt>
              </c:strCache>
            </c:strRef>
          </c:cat>
          <c:val>
            <c:numRef>
              <c:f>'Modal split'!$J$3:$J$7</c:f>
              <c:numCache>
                <c:formatCode>General</c:formatCode>
                <c:ptCount val="5"/>
                <c:pt idx="0">
                  <c:v>4</c:v>
                </c:pt>
                <c:pt idx="1">
                  <c:v>0.6</c:v>
                </c:pt>
                <c:pt idx="2">
                  <c:v>2.8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35-4460-93AD-083BC1F7FF1C}"/>
            </c:ext>
          </c:extLst>
        </c:ser>
        <c:ser>
          <c:idx val="4"/>
          <c:order val="4"/>
          <c:tx>
            <c:strRef>
              <c:f>'Modal split'!$K$2</c:f>
              <c:strCache>
                <c:ptCount val="1"/>
                <c:pt idx="0">
                  <c:v>Výhradně přeprava nákladu/věcí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4363827638485096E-16"/>
                  <c:y val="5.42005188739436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35-4460-93AD-083BC1F7FF1C}"/>
                </c:ext>
              </c:extLst>
            </c:dLbl>
            <c:dLbl>
              <c:idx val="1"/>
              <c:layout>
                <c:manualLayout>
                  <c:x val="9.7936319799870608E-3"/>
                  <c:y val="-5.4200518873943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35-4460-93AD-083BC1F7F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split'!$F$3:$F$7</c:f>
              <c:strCache>
                <c:ptCount val="5"/>
                <c:pt idx="0">
                  <c:v>Automobilová doprava</c:v>
                </c:pt>
                <c:pt idx="1">
                  <c:v>Hromadná doprava</c:v>
                </c:pt>
                <c:pt idx="2">
                  <c:v>Automobilová doprava + hromadná doprava</c:v>
                </c:pt>
                <c:pt idx="3">
                  <c:v>Pěší doprava</c:v>
                </c:pt>
                <c:pt idx="4">
                  <c:v>Cyklistická doprava</c:v>
                </c:pt>
              </c:strCache>
            </c:strRef>
          </c:cat>
          <c:val>
            <c:numRef>
              <c:f>'Modal split'!$K$3:$K$7</c:f>
              <c:numCache>
                <c:formatCode>General</c:formatCode>
                <c:ptCount val="5"/>
                <c:pt idx="0">
                  <c:v>5</c:v>
                </c:pt>
                <c:pt idx="1">
                  <c:v>0.7</c:v>
                </c:pt>
                <c:pt idx="3">
                  <c:v>6.8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35-4460-93AD-083BC1F7FF1C}"/>
            </c:ext>
          </c:extLst>
        </c:ser>
        <c:ser>
          <c:idx val="5"/>
          <c:order val="5"/>
          <c:tx>
            <c:strRef>
              <c:f>'Modal split'!$L$2</c:f>
              <c:strCache>
                <c:ptCount val="1"/>
                <c:pt idx="0">
                  <c:v>Potřeboval/a jsem přemístit jen dopravní prostředek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175235837598432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35-4460-93AD-083BC1F7FF1C}"/>
                </c:ext>
              </c:extLst>
            </c:dLbl>
            <c:dLbl>
              <c:idx val="1"/>
              <c:layout>
                <c:manualLayout>
                  <c:x val="9.7936319799869168E-3"/>
                  <c:y val="-4.96832350228110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35-4460-93AD-083BC1F7FF1C}"/>
                </c:ext>
              </c:extLst>
            </c:dLbl>
            <c:dLbl>
              <c:idx val="2"/>
              <c:layout>
                <c:manualLayout>
                  <c:x val="5.8761791879922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35-4460-93AD-083BC1F7FF1C}"/>
                </c:ext>
              </c:extLst>
            </c:dLbl>
            <c:dLbl>
              <c:idx val="3"/>
              <c:layout>
                <c:manualLayout>
                  <c:x val="9.7936319799870608E-3"/>
                  <c:y val="-2.484161751140554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5-4460-93AD-083BC1F7F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split'!$F$3:$F$7</c:f>
              <c:strCache>
                <c:ptCount val="5"/>
                <c:pt idx="0">
                  <c:v>Automobilová doprava</c:v>
                </c:pt>
                <c:pt idx="1">
                  <c:v>Hromadná doprava</c:v>
                </c:pt>
                <c:pt idx="2">
                  <c:v>Automobilová doprava + hromadná doprava</c:v>
                </c:pt>
                <c:pt idx="3">
                  <c:v>Pěší doprava</c:v>
                </c:pt>
                <c:pt idx="4">
                  <c:v>Cyklistická doprava</c:v>
                </c:pt>
              </c:strCache>
            </c:strRef>
          </c:cat>
          <c:val>
            <c:numRef>
              <c:f>'Modal split'!$L$3:$L$7</c:f>
              <c:numCache>
                <c:formatCode>General</c:formatCode>
                <c:ptCount val="5"/>
                <c:pt idx="0">
                  <c:v>2.4</c:v>
                </c:pt>
                <c:pt idx="1">
                  <c:v>2.6</c:v>
                </c:pt>
                <c:pt idx="2">
                  <c:v>3.8</c:v>
                </c:pt>
                <c:pt idx="3">
                  <c:v>2.4</c:v>
                </c:pt>
                <c:pt idx="4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5-4460-93AD-083BC1F7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328907520"/>
        <c:axId val="1535280639"/>
      </c:barChart>
      <c:catAx>
        <c:axId val="132890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535280639"/>
        <c:crosses val="autoZero"/>
        <c:auto val="1"/>
        <c:lblAlgn val="ctr"/>
        <c:lblOffset val="100"/>
        <c:noMultiLvlLbl val="0"/>
      </c:catAx>
      <c:valAx>
        <c:axId val="15352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328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517237849219795E-2"/>
          <c:y val="0.73252812132039291"/>
          <c:w val="0.89276966798965585"/>
          <c:h val="0.25121172301742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3205138061987"/>
          <c:y val="7.1383787755610939E-2"/>
          <c:w val="0.67734776647846107"/>
          <c:h val="0.4245838202538850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'Modal split'!$H$23</c:f>
              <c:strCache>
                <c:ptCount val="1"/>
                <c:pt idx="0">
                  <c:v>Automobilová doprava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split'!$G$24:$G$26</c:f>
              <c:strCache>
                <c:ptCount val="3"/>
                <c:pt idx="0">
                  <c:v>Vnitroměstské cesty</c:v>
                </c:pt>
                <c:pt idx="1">
                  <c:v>Vnější cesty</c:v>
                </c:pt>
                <c:pt idx="2">
                  <c:v>Celkem</c:v>
                </c:pt>
              </c:strCache>
            </c:strRef>
          </c:cat>
          <c:val>
            <c:numRef>
              <c:f>'Modal split'!$H$24:$H$26</c:f>
              <c:numCache>
                <c:formatCode>General</c:formatCode>
                <c:ptCount val="3"/>
                <c:pt idx="0">
                  <c:v>19</c:v>
                </c:pt>
                <c:pt idx="1">
                  <c:v>58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55-4949-A20A-A4402C13FBED}"/>
            </c:ext>
          </c:extLst>
        </c:ser>
        <c:ser>
          <c:idx val="1"/>
          <c:order val="1"/>
          <c:tx>
            <c:strRef>
              <c:f>'Modal split'!$I$23</c:f>
              <c:strCache>
                <c:ptCount val="1"/>
                <c:pt idx="0">
                  <c:v>Hromadná doprava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split'!$G$24:$G$26</c:f>
              <c:strCache>
                <c:ptCount val="3"/>
                <c:pt idx="0">
                  <c:v>Vnitroměstské cesty</c:v>
                </c:pt>
                <c:pt idx="1">
                  <c:v>Vnější cesty</c:v>
                </c:pt>
                <c:pt idx="2">
                  <c:v>Celkem</c:v>
                </c:pt>
              </c:strCache>
            </c:strRef>
          </c:cat>
          <c:val>
            <c:numRef>
              <c:f>'Modal split'!$I$24:$I$26</c:f>
              <c:numCache>
                <c:formatCode>General</c:formatCode>
                <c:ptCount val="3"/>
                <c:pt idx="0">
                  <c:v>38</c:v>
                </c:pt>
                <c:pt idx="1">
                  <c:v>29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55-4949-A20A-A4402C13FBED}"/>
            </c:ext>
          </c:extLst>
        </c:ser>
        <c:ser>
          <c:idx val="2"/>
          <c:order val="2"/>
          <c:tx>
            <c:strRef>
              <c:f>'Modal split'!$J$23</c:f>
              <c:strCache>
                <c:ptCount val="1"/>
                <c:pt idx="0">
                  <c:v>Automobilová doprava + hromadná doprava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2328633104717211E-17"/>
                  <c:y val="-5.84049172545907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755-4949-A20A-A4402C13FBED}"/>
                </c:ext>
              </c:extLst>
            </c:dLbl>
            <c:dLbl>
              <c:idx val="2"/>
              <c:layout>
                <c:manualLayout>
                  <c:x val="0"/>
                  <c:y val="-9.08520935071411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755-4949-A20A-A4402C13FBE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split'!$G$24:$G$26</c:f>
              <c:strCache>
                <c:ptCount val="3"/>
                <c:pt idx="0">
                  <c:v>Vnitroměstské cesty</c:v>
                </c:pt>
                <c:pt idx="1">
                  <c:v>Vnější cesty</c:v>
                </c:pt>
                <c:pt idx="2">
                  <c:v>Celkem</c:v>
                </c:pt>
              </c:strCache>
            </c:strRef>
          </c:cat>
          <c:val>
            <c:numRef>
              <c:f>'Modal split'!$J$24:$J$26</c:f>
              <c:numCache>
                <c:formatCode>General</c:formatCode>
                <c:ptCount val="3"/>
                <c:pt idx="0">
                  <c:v>1</c:v>
                </c:pt>
                <c:pt idx="1">
                  <c:v>6.8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55-4949-A20A-A4402C13FBED}"/>
            </c:ext>
          </c:extLst>
        </c:ser>
        <c:ser>
          <c:idx val="3"/>
          <c:order val="3"/>
          <c:tx>
            <c:strRef>
              <c:f>'Modal split'!$K$23</c:f>
              <c:strCache>
                <c:ptCount val="1"/>
                <c:pt idx="0">
                  <c:v>Pěší doprava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accent4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split'!$G$24:$G$26</c:f>
              <c:strCache>
                <c:ptCount val="3"/>
                <c:pt idx="0">
                  <c:v>Vnitroměstské cesty</c:v>
                </c:pt>
                <c:pt idx="1">
                  <c:v>Vnější cesty</c:v>
                </c:pt>
                <c:pt idx="2">
                  <c:v>Celkem</c:v>
                </c:pt>
              </c:strCache>
            </c:strRef>
          </c:cat>
          <c:val>
            <c:numRef>
              <c:f>'Modal split'!$K$24:$K$26</c:f>
              <c:numCache>
                <c:formatCode>General</c:formatCode>
                <c:ptCount val="3"/>
                <c:pt idx="0">
                  <c:v>41</c:v>
                </c:pt>
                <c:pt idx="1">
                  <c:v>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55-4949-A20A-A4402C13FBED}"/>
            </c:ext>
          </c:extLst>
        </c:ser>
        <c:ser>
          <c:idx val="4"/>
          <c:order val="4"/>
          <c:tx>
            <c:strRef>
              <c:f>'Modal split'!$L$23</c:f>
              <c:strCache>
                <c:ptCount val="1"/>
                <c:pt idx="0">
                  <c:v>Cyklistická doprava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152410046889377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55-4949-A20A-A4402C13FBED}"/>
                </c:ext>
              </c:extLst>
            </c:dLbl>
            <c:dLbl>
              <c:idx val="1"/>
              <c:layout>
                <c:manualLayout>
                  <c:x val="1.9372544707067205E-2"/>
                  <c:y val="-2.97429013056372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55-4949-A20A-A4402C13FBED}"/>
                </c:ext>
              </c:extLst>
            </c:dLbl>
            <c:dLbl>
              <c:idx val="2"/>
              <c:layout>
                <c:manualLayout>
                  <c:x val="1.9909346375625726E-2"/>
                  <c:y val="-1.48714506528186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755-4949-A20A-A4402C13FBE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split'!$G$24:$G$26</c:f>
              <c:strCache>
                <c:ptCount val="3"/>
                <c:pt idx="0">
                  <c:v>Vnitroměstské cesty</c:v>
                </c:pt>
                <c:pt idx="1">
                  <c:v>Vnější cesty</c:v>
                </c:pt>
                <c:pt idx="2">
                  <c:v>Celkem</c:v>
                </c:pt>
              </c:strCache>
            </c:strRef>
          </c:cat>
          <c:val>
            <c:numRef>
              <c:f>'Modal split'!$L$24:$L$26</c:f>
              <c:numCache>
                <c:formatCode>General</c:formatCode>
                <c:ptCount val="3"/>
                <c:pt idx="0">
                  <c:v>1.2</c:v>
                </c:pt>
                <c:pt idx="1">
                  <c:v>0.8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55-4949-A20A-A4402C13FB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328907520"/>
        <c:axId val="1535280639"/>
      </c:barChart>
      <c:catAx>
        <c:axId val="132890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535280639"/>
        <c:crosses val="autoZero"/>
        <c:auto val="1"/>
        <c:lblAlgn val="ctr"/>
        <c:lblOffset val="100"/>
        <c:noMultiLvlLbl val="0"/>
      </c:catAx>
      <c:valAx>
        <c:axId val="15352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328907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520040495713322"/>
          <c:y val="0.6797555680120918"/>
          <c:w val="0.81242322173254988"/>
          <c:h val="0.28779725573535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4446053995623"/>
          <c:y val="9.5364389585307574E-2"/>
          <c:w val="0.83185472722268372"/>
          <c:h val="0.3409069178479586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'Modal split'!$H$29</c:f>
              <c:strCache>
                <c:ptCount val="1"/>
                <c:pt idx="0">
                  <c:v>Automobilová doprava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split'!$G$30:$G$31</c:f>
              <c:strCache>
                <c:ptCount val="2"/>
                <c:pt idx="0">
                  <c:v>Pražané</c:v>
                </c:pt>
                <c:pt idx="1">
                  <c:v>Středočeši</c:v>
                </c:pt>
              </c:strCache>
            </c:strRef>
          </c:cat>
          <c:val>
            <c:numRef>
              <c:f>'Modal split'!$H$30:$H$31</c:f>
              <c:numCache>
                <c:formatCode>General</c:formatCode>
                <c:ptCount val="2"/>
                <c:pt idx="0">
                  <c:v>21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07-4517-A74B-A14F08644B3E}"/>
            </c:ext>
          </c:extLst>
        </c:ser>
        <c:ser>
          <c:idx val="1"/>
          <c:order val="1"/>
          <c:tx>
            <c:strRef>
              <c:f>'Modal split'!$I$29</c:f>
              <c:strCache>
                <c:ptCount val="1"/>
                <c:pt idx="0">
                  <c:v>Hromadná doprava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split'!$G$30:$G$31</c:f>
              <c:strCache>
                <c:ptCount val="2"/>
                <c:pt idx="0">
                  <c:v>Pražané</c:v>
                </c:pt>
                <c:pt idx="1">
                  <c:v>Středočeši</c:v>
                </c:pt>
              </c:strCache>
            </c:strRef>
          </c:cat>
          <c:val>
            <c:numRef>
              <c:f>'Modal split'!$I$30:$I$31</c:f>
              <c:numCache>
                <c:formatCode>General</c:formatCode>
                <c:ptCount val="2"/>
                <c:pt idx="0">
                  <c:v>38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07-4517-A74B-A14F08644B3E}"/>
            </c:ext>
          </c:extLst>
        </c:ser>
        <c:ser>
          <c:idx val="2"/>
          <c:order val="2"/>
          <c:tx>
            <c:strRef>
              <c:f>'Modal split'!$J$29</c:f>
              <c:strCache>
                <c:ptCount val="1"/>
                <c:pt idx="0">
                  <c:v>Automobilová doprava + hromadná doprava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bg1">
                  <a:lumMod val="6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2590791209959977E-17"/>
                  <c:y val="-8.90067636129537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307-4517-A74B-A14F08644B3E}"/>
                </c:ext>
              </c:extLst>
            </c:dLbl>
            <c:dLbl>
              <c:idx val="1"/>
              <c:layout>
                <c:manualLayout>
                  <c:x val="-1.9900602988581605E-3"/>
                  <c:y val="-9.63525749136088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307-4517-A74B-A14F08644B3E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split'!$G$30:$G$31</c:f>
              <c:strCache>
                <c:ptCount val="2"/>
                <c:pt idx="0">
                  <c:v>Pražané</c:v>
                </c:pt>
                <c:pt idx="1">
                  <c:v>Středočeši</c:v>
                </c:pt>
              </c:strCache>
            </c:strRef>
          </c:cat>
          <c:val>
            <c:numRef>
              <c:f>'Modal split'!$J$30:$J$31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07-4517-A74B-A14F08644B3E}"/>
            </c:ext>
          </c:extLst>
        </c:ser>
        <c:ser>
          <c:idx val="3"/>
          <c:order val="3"/>
          <c:tx>
            <c:strRef>
              <c:f>'Modal split'!$K$29</c:f>
              <c:strCache>
                <c:ptCount val="1"/>
                <c:pt idx="0">
                  <c:v>Pěší doprava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accent4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split'!$G$30:$G$31</c:f>
              <c:strCache>
                <c:ptCount val="2"/>
                <c:pt idx="0">
                  <c:v>Pražané</c:v>
                </c:pt>
                <c:pt idx="1">
                  <c:v>Středočeši</c:v>
                </c:pt>
              </c:strCache>
            </c:strRef>
          </c:cat>
          <c:val>
            <c:numRef>
              <c:f>'Modal split'!$K$30:$K$31</c:f>
              <c:numCache>
                <c:formatCode>General</c:formatCode>
                <c:ptCount val="2"/>
                <c:pt idx="0">
                  <c:v>39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07-4517-A74B-A14F08644B3E}"/>
            </c:ext>
          </c:extLst>
        </c:ser>
        <c:ser>
          <c:idx val="4"/>
          <c:order val="4"/>
          <c:tx>
            <c:strRef>
              <c:f>'Modal split'!$L$29</c:f>
              <c:strCache>
                <c:ptCount val="1"/>
                <c:pt idx="0">
                  <c:v>Cyklistická doprava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2069778067590029E-2"/>
                  <c:y val="-5.827756485250798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307-4517-A74B-A14F08644B3E}"/>
                </c:ext>
              </c:extLst>
            </c:dLbl>
            <c:dLbl>
              <c:idx val="1"/>
              <c:layout>
                <c:manualLayout>
                  <c:x val="3.0037501864804517E-2"/>
                  <c:y val="-6.357625972353838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307-4517-A74B-A14F08644B3E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split'!$G$30:$G$31</c:f>
              <c:strCache>
                <c:ptCount val="2"/>
                <c:pt idx="0">
                  <c:v>Pražané</c:v>
                </c:pt>
                <c:pt idx="1">
                  <c:v>Středočeši</c:v>
                </c:pt>
              </c:strCache>
            </c:strRef>
          </c:cat>
          <c:val>
            <c:numRef>
              <c:f>'Modal split'!$L$30:$L$31</c:f>
              <c:numCache>
                <c:formatCode>General</c:formatCode>
                <c:ptCount val="2"/>
                <c:pt idx="0">
                  <c:v>1.2</c:v>
                </c:pt>
                <c:pt idx="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07-4517-A74B-A14F08644B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328907520"/>
        <c:axId val="1535280639"/>
      </c:barChart>
      <c:catAx>
        <c:axId val="132890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535280639"/>
        <c:crosses val="autoZero"/>
        <c:auto val="1"/>
        <c:lblAlgn val="ctr"/>
        <c:lblOffset val="100"/>
        <c:noMultiLvlLbl val="0"/>
      </c:catAx>
      <c:valAx>
        <c:axId val="15352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328907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599648242680095E-2"/>
          <c:y val="0.62687293408443434"/>
          <c:w val="0.84763902558978332"/>
          <c:h val="0.31590843216438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33111792182233"/>
          <c:y val="8.8299802162934315E-2"/>
          <c:w val="0.77478072993874125"/>
          <c:h val="0.5019632010416469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'Modal split'!$H$32:$H$33</c:f>
              <c:strCache>
                <c:ptCount val="2"/>
                <c:pt idx="1">
                  <c:v>Automobilová doprava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split'!$G$34:$G$36</c:f>
              <c:strCache>
                <c:ptCount val="3"/>
                <c:pt idx="0">
                  <c:v>Vnitroměstské cesty</c:v>
                </c:pt>
                <c:pt idx="1">
                  <c:v>Vnější cesty</c:v>
                </c:pt>
                <c:pt idx="2">
                  <c:v>Celkem</c:v>
                </c:pt>
              </c:strCache>
            </c:strRef>
          </c:cat>
          <c:val>
            <c:numRef>
              <c:f>'Modal split'!$H$34:$H$36</c:f>
              <c:numCache>
                <c:formatCode>General</c:formatCode>
                <c:ptCount val="3"/>
                <c:pt idx="0">
                  <c:v>34</c:v>
                </c:pt>
                <c:pt idx="1">
                  <c:v>65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6-4A2E-B436-55AE4936DF64}"/>
            </c:ext>
          </c:extLst>
        </c:ser>
        <c:ser>
          <c:idx val="1"/>
          <c:order val="1"/>
          <c:tx>
            <c:strRef>
              <c:f>'Modal split'!$I$32:$I$33</c:f>
              <c:strCache>
                <c:ptCount val="2"/>
                <c:pt idx="1">
                  <c:v>Hromadná doprava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'Modal split'!$G$34:$G$36</c:f>
              <c:strCache>
                <c:ptCount val="3"/>
                <c:pt idx="0">
                  <c:v>Vnitroměstské cesty</c:v>
                </c:pt>
                <c:pt idx="1">
                  <c:v>Vnější cesty</c:v>
                </c:pt>
                <c:pt idx="2">
                  <c:v>Celkem</c:v>
                </c:pt>
              </c:strCache>
            </c:strRef>
          </c:cat>
          <c:val>
            <c:numRef>
              <c:f>'Modal split'!$I$34:$I$36</c:f>
              <c:numCache>
                <c:formatCode>General</c:formatCode>
                <c:ptCount val="3"/>
                <c:pt idx="0">
                  <c:v>66</c:v>
                </c:pt>
                <c:pt idx="1">
                  <c:v>35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56-4A2E-B436-55AE4936DF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328907520"/>
        <c:axId val="1535280639"/>
      </c:barChart>
      <c:catAx>
        <c:axId val="132890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535280639"/>
        <c:crosses val="autoZero"/>
        <c:auto val="1"/>
        <c:lblAlgn val="ctr"/>
        <c:lblOffset val="100"/>
        <c:noMultiLvlLbl val="0"/>
      </c:catAx>
      <c:valAx>
        <c:axId val="153528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328907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548207876376799"/>
          <c:y val="0.81486559088811772"/>
          <c:w val="0.4363801102486784"/>
          <c:h val="0.1369708806593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2703412073494"/>
          <c:y val="0.13194444444444445"/>
          <c:w val="0.43611111111111106"/>
          <c:h val="0.72685185185185175"/>
        </c:manualLayout>
      </c:layout>
      <c:pieChart>
        <c:varyColors val="1"/>
        <c:ser>
          <c:idx val="0"/>
          <c:order val="0"/>
          <c:spPr>
            <a:ln w="9525"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0B-4132-BDF3-3583467F9BC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2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0B-4132-BDF3-3583467F9BCB}"/>
              </c:ext>
            </c:extLst>
          </c:dPt>
          <c:dPt>
            <c:idx val="2"/>
            <c:bubble3D val="0"/>
            <c:spPr>
              <a:pattFill prst="ltDnDiag">
                <a:fgClr>
                  <a:schemeClr val="accent2"/>
                </a:fgClr>
                <a:bgClr>
                  <a:schemeClr val="accent4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0B-4132-BDF3-3583467F9B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0B-4132-BDF3-3583467F9BC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/>
                </a:fgClr>
                <a:bgClr>
                  <a:schemeClr val="accent5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0B-4132-BDF3-3583467F9BCB}"/>
              </c:ext>
            </c:extLst>
          </c:dPt>
          <c:dPt>
            <c:idx val="5"/>
            <c:bubble3D val="0"/>
            <c:spPr>
              <a:pattFill prst="ltDnDiag">
                <a:fgClr>
                  <a:schemeClr val="accent2"/>
                </a:fgClr>
                <a:bgClr>
                  <a:schemeClr val="accent6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0B-4132-BDF3-3583467F9BCB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10B-4132-BDF3-3583467F9BC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10B-4132-BDF3-3583467F9B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'Fuel preference quiz'!$F$5:$F$10</c:f>
              <c:strCache>
                <c:ptCount val="6"/>
                <c:pt idx="0">
                  <c:v>Benzin/nafta</c:v>
                </c:pt>
                <c:pt idx="1">
                  <c:v>Hybrid (HEV)</c:v>
                </c:pt>
                <c:pt idx="2">
                  <c:v>Plug-in hybrid (PHEV)</c:v>
                </c:pt>
                <c:pt idx="3">
                  <c:v>Elektromobil (BEV)</c:v>
                </c:pt>
                <c:pt idx="4">
                  <c:v>Propan-butan (LPG)</c:v>
                </c:pt>
                <c:pt idx="5">
                  <c:v>Zemní plyn (CNG)</c:v>
                </c:pt>
              </c:strCache>
            </c:strRef>
          </c:cat>
          <c:val>
            <c:numRef>
              <c:f>'Fuel preference quiz'!$G$5:$G$10</c:f>
              <c:numCache>
                <c:formatCode>General</c:formatCode>
                <c:ptCount val="6"/>
                <c:pt idx="0">
                  <c:v>36.9</c:v>
                </c:pt>
                <c:pt idx="1">
                  <c:v>36.4</c:v>
                </c:pt>
                <c:pt idx="2">
                  <c:v>14.399999999999999</c:v>
                </c:pt>
                <c:pt idx="3">
                  <c:v>8.1</c:v>
                </c:pt>
                <c:pt idx="4">
                  <c:v>3.1</c:v>
                </c:pt>
                <c:pt idx="5">
                  <c:v>1.0999999999999999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0B-4132-BDF3-3583467F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99400495626863"/>
          <c:y val="0.11251312335958005"/>
          <c:w val="0.41132108486439195"/>
          <c:h val="0.7518256051326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 paperSize="9"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40805D89-48B0-4B5D-9D89-75F359DB8A63}">
          <cx:dataPt idx="0">
            <cx:spPr>
              <a:pattFill prst="zigZag">
                <a:fgClr>
                  <a:srgbClr val="FFF8E1"/>
                </a:fgClr>
                <a:bgClr>
                  <a:sysClr val="window" lastClr="FFFFFF"/>
                </a:bgClr>
              </a:patt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</cx:spPr>
          </cx:dataPt>
          <cx:dataPt idx="4">
            <cx:spPr>
              <a:pattFill prst="dkUpDiag">
                <a:fgClr>
                  <a:srgbClr val="E9F8FD"/>
                </a:fgClr>
                <a:bgClr>
                  <a:sysClr val="window" lastClr="FFFFFF"/>
                </a:bgClr>
              </a:pattFill>
              <a:ln>
                <a:solidFill>
                  <a:sysClr val="windowText" lastClr="000000"/>
                </a:solidFill>
              </a:ln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>
                      <a:solidFill>
                        <a:schemeClr val="tx1"/>
                      </a:solidFill>
                    </a:defRPr>
                  </a:pPr>
                  <a:r>
                    <a:rPr lang="en-US" sz="2400" b="1" i="0" u="none" strike="noStrik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Cestující (60%)</a:t>
                  </a:r>
                </a:p>
              </cx:txPr>
              <cx:visibility seriesName="0" categoryName="1" value="1"/>
              <cx:separator>, </cx:separato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i="1">
                      <a:solidFill>
                        <a:srgbClr val="EB7B43"/>
                      </a:solidFill>
                    </a:defRPr>
                  </a:pPr>
                  <a:r>
                    <a:rPr lang="en-US" sz="2400" b="1" i="1" u="none" strike="noStrike" baseline="0">
                      <a:solidFill>
                        <a:srgbClr val="EB7B43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Městské cestování, 33%</a:t>
                  </a:r>
                </a:p>
              </cx:txPr>
              <cx:visibility seriesName="0" categoryName="1" value="1"/>
              <cx:separator>, </cx:separato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 b="1">
                      <a:solidFill>
                        <a:schemeClr val="tx1"/>
                      </a:solidFill>
                    </a:defRPr>
                  </a:pPr>
                  <a:r>
                    <a:rPr lang="en-US" sz="2400" b="1" i="0" u="none" strike="noStrik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Náklad (40%)</a:t>
                  </a:r>
                </a:p>
              </cx:txPr>
              <cx:visibility seriesName="0" categoryName="1" value="1"/>
              <cx:separator>, </cx:separato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i="1">
                      <a:solidFill>
                        <a:srgbClr val="FF0000"/>
                      </a:solidFill>
                    </a:defRPr>
                  </a:pPr>
                  <a:r>
                    <a:rPr lang="en-US" sz="1400" b="1" i="1" u="none" strike="noStrike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Městská nákladní doprava, 6%</a:t>
                  </a:r>
                </a:p>
              </cx:txPr>
              <cx:visibility seriesName="0" categoryName="1" value="1"/>
              <cx:separator>, 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5.png"/><Relationship Id="rId7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4</xdr:row>
      <xdr:rowOff>38100</xdr:rowOff>
    </xdr:from>
    <xdr:to>
      <xdr:col>13</xdr:col>
      <xdr:colOff>86136</xdr:colOff>
      <xdr:row>19</xdr:row>
      <xdr:rowOff>60600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5A798-763B-9D3E-43B3-3DF7BC51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180976</xdr:colOff>
      <xdr:row>4</xdr:row>
      <xdr:rowOff>38100</xdr:rowOff>
    </xdr:from>
    <xdr:to>
      <xdr:col>19</xdr:col>
      <xdr:colOff>276226</xdr:colOff>
      <xdr:row>19</xdr:row>
      <xdr:rowOff>60600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9BFC7-EBB8-4214-9D05-5CC4B0CA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31</xdr:row>
      <xdr:rowOff>104775</xdr:rowOff>
    </xdr:from>
    <xdr:to>
      <xdr:col>18</xdr:col>
      <xdr:colOff>199136</xdr:colOff>
      <xdr:row>61</xdr:row>
      <xdr:rowOff>104061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1B30A-B373-6749-923B-8D9009645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6391275"/>
          <a:ext cx="7114286" cy="5714286"/>
        </a:xfrm>
        <a:prstGeom prst="rect">
          <a:avLst/>
        </a:prstGeom>
      </xdr:spPr>
    </xdr:pic>
    <xdr:clientData/>
  </xdr:twoCellAnchor>
  <xdr:twoCellAnchor>
    <xdr:from>
      <xdr:col>5</xdr:col>
      <xdr:colOff>57150</xdr:colOff>
      <xdr:row>1</xdr:row>
      <xdr:rowOff>0</xdr:rowOff>
    </xdr:from>
    <xdr:to>
      <xdr:col>15</xdr:col>
      <xdr:colOff>171451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1DFCF-1389-8B91-6976-443587EAD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6</xdr:row>
      <xdr:rowOff>123825</xdr:rowOff>
    </xdr:from>
    <xdr:to>
      <xdr:col>20</xdr:col>
      <xdr:colOff>27909</xdr:colOff>
      <xdr:row>19</xdr:row>
      <xdr:rowOff>180658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85A7B-F54E-6513-A3BE-00A06022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266825"/>
          <a:ext cx="5323809" cy="2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142875</xdr:colOff>
      <xdr:row>1</xdr:row>
      <xdr:rowOff>133350</xdr:rowOff>
    </xdr:from>
    <xdr:to>
      <xdr:col>26</xdr:col>
      <xdr:colOff>143641</xdr:colOff>
      <xdr:row>12</xdr:row>
      <xdr:rowOff>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44C407-2412-B4C2-48FE-ED2988D1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323850"/>
          <a:ext cx="5487166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16650</xdr:colOff>
      <xdr:row>29</xdr:row>
      <xdr:rowOff>188100</xdr:rowOff>
    </xdr:from>
    <xdr:to>
      <xdr:col>26</xdr:col>
      <xdr:colOff>26942</xdr:colOff>
      <xdr:row>38</xdr:row>
      <xdr:rowOff>159760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F4A1B3-C1CA-FE02-832A-FBF575A1E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9850" y="5712600"/>
          <a:ext cx="5496692" cy="1686160"/>
        </a:xfrm>
        <a:prstGeom prst="rect">
          <a:avLst/>
        </a:prstGeom>
      </xdr:spPr>
    </xdr:pic>
    <xdr:clientData/>
  </xdr:twoCellAnchor>
  <xdr:twoCellAnchor editAs="oneCell">
    <xdr:from>
      <xdr:col>17</xdr:col>
      <xdr:colOff>195225</xdr:colOff>
      <xdr:row>13</xdr:row>
      <xdr:rowOff>109500</xdr:rowOff>
    </xdr:from>
    <xdr:to>
      <xdr:col>25</xdr:col>
      <xdr:colOff>357853</xdr:colOff>
      <xdr:row>22</xdr:row>
      <xdr:rowOff>24002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640E4D-9996-3FB5-7A51-624C71137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8425" y="2586000"/>
          <a:ext cx="5039428" cy="1629002"/>
        </a:xfrm>
        <a:prstGeom prst="rect">
          <a:avLst/>
        </a:prstGeom>
      </xdr:spPr>
    </xdr:pic>
    <xdr:clientData/>
  </xdr:twoCellAnchor>
  <xdr:twoCellAnchor editAs="oneCell">
    <xdr:from>
      <xdr:col>17</xdr:col>
      <xdr:colOff>202350</xdr:colOff>
      <xdr:row>23</xdr:row>
      <xdr:rowOff>59475</xdr:rowOff>
    </xdr:from>
    <xdr:to>
      <xdr:col>25</xdr:col>
      <xdr:colOff>364978</xdr:colOff>
      <xdr:row>29</xdr:row>
      <xdr:rowOff>88214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87FDE1-F949-7F1F-3145-9B30D0EC7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1814" y="4440975"/>
          <a:ext cx="5061200" cy="1171739"/>
        </a:xfrm>
        <a:prstGeom prst="rect">
          <a:avLst/>
        </a:prstGeom>
      </xdr:spPr>
    </xdr:pic>
    <xdr:clientData/>
  </xdr:twoCellAnchor>
  <xdr:twoCellAnchor>
    <xdr:from>
      <xdr:col>2</xdr:col>
      <xdr:colOff>13030</xdr:colOff>
      <xdr:row>8</xdr:row>
      <xdr:rowOff>35849</xdr:rowOff>
    </xdr:from>
    <xdr:to>
      <xdr:col>12</xdr:col>
      <xdr:colOff>369816</xdr:colOff>
      <xdr:row>20</xdr:row>
      <xdr:rowOff>93000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E3FDD2-F339-C40A-D712-29050C73C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43296</xdr:colOff>
      <xdr:row>6</xdr:row>
      <xdr:rowOff>115043</xdr:rowOff>
    </xdr:from>
    <xdr:to>
      <xdr:col>39</xdr:col>
      <xdr:colOff>435428</xdr:colOff>
      <xdr:row>16</xdr:row>
      <xdr:rowOff>167070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F97C71-64D7-C82C-282E-9BAC3BD28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164522</xdr:colOff>
      <xdr:row>23</xdr:row>
      <xdr:rowOff>179294</xdr:rowOff>
    </xdr:from>
    <xdr:to>
      <xdr:col>38</xdr:col>
      <xdr:colOff>450272</xdr:colOff>
      <xdr:row>33</xdr:row>
      <xdr:rowOff>78442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58E2EF-70EA-2542-4276-8BE53AA64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394606</xdr:colOff>
      <xdr:row>36</xdr:row>
      <xdr:rowOff>156883</xdr:rowOff>
    </xdr:from>
    <xdr:to>
      <xdr:col>39</xdr:col>
      <xdr:colOff>299357</xdr:colOff>
      <xdr:row>45</xdr:row>
      <xdr:rowOff>24493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49DB7C-BD96-186B-FBA6-7E701112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2752725</xdr:colOff>
      <xdr:row>12</xdr:row>
      <xdr:rowOff>161925</xdr:rowOff>
    </xdr:from>
    <xdr:to>
      <xdr:col>13</xdr:col>
      <xdr:colOff>357187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52A05-14E0-4B3F-8087-1B753BCE0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5</xdr:row>
      <xdr:rowOff>0</xdr:rowOff>
    </xdr:from>
    <xdr:ext cx="4866667" cy="4028571"/>
    <xdr:pic>
      <xdr:nvPicPr>
        <xdr:cNvPr id="2" name="Picture 1">
          <a:extLst>
            <a:ext uri="{FF2B5EF4-FFF2-40B4-BE49-F238E27FC236}">
              <a16:creationId xmlns:a16="http://schemas.microsoft.com/office/drawing/2014/main" id="{989ABEA7-B5C3-46C0-A6D3-7FDF12237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952500"/>
          <a:ext cx="4866667" cy="4028571"/>
        </a:xfrm>
        <a:prstGeom prst="rect">
          <a:avLst/>
        </a:prstGeom>
      </xdr:spPr>
    </xdr:pic>
    <xdr:clientData/>
  </xdr:oneCellAnchor>
  <xdr:oneCellAnchor>
    <xdr:from>
      <xdr:col>4</xdr:col>
      <xdr:colOff>123825</xdr:colOff>
      <xdr:row>23</xdr:row>
      <xdr:rowOff>47625</xdr:rowOff>
    </xdr:from>
    <xdr:ext cx="7562850" cy="22860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72DAE2-DB3D-4150-A310-84743A1BC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225" y="4429125"/>
              <a:ext cx="756285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C850-B467-4885-9470-FF0E05D01D33}">
  <dimension ref="B1:F30"/>
  <sheetViews>
    <sheetView tabSelected="1" workbookViewId="0"/>
  </sheetViews>
  <sheetFormatPr defaultRowHeight="15" x14ac:dyDescent="0.25"/>
  <sheetData>
    <row r="1" spans="2:6" x14ac:dyDescent="0.25">
      <c r="B1" t="s">
        <v>0</v>
      </c>
      <c r="C1" t="s">
        <v>1</v>
      </c>
    </row>
    <row r="2" spans="2:6" x14ac:dyDescent="0.25">
      <c r="B2" t="s">
        <v>3</v>
      </c>
      <c r="C2" t="s">
        <v>2</v>
      </c>
      <c r="D2" t="s">
        <v>4</v>
      </c>
      <c r="F2">
        <v>1.60934</v>
      </c>
    </row>
    <row r="3" spans="2:6" x14ac:dyDescent="0.25">
      <c r="B3">
        <v>500</v>
      </c>
      <c r="C3">
        <v>5.63</v>
      </c>
      <c r="D3" s="1">
        <f>C3*$F$2</f>
        <v>9.0605841999999992</v>
      </c>
    </row>
    <row r="4" spans="2:6" x14ac:dyDescent="0.25">
      <c r="B4">
        <v>1000</v>
      </c>
      <c r="C4">
        <v>5.05</v>
      </c>
      <c r="D4" s="1">
        <f t="shared" ref="D4:D9" si="0">C4*$F$2</f>
        <v>8.127167</v>
      </c>
    </row>
    <row r="5" spans="2:6" x14ac:dyDescent="0.25">
      <c r="B5">
        <f>B4+$B$3</f>
        <v>1500</v>
      </c>
      <c r="C5">
        <v>4.18</v>
      </c>
      <c r="D5" s="1">
        <f t="shared" si="0"/>
        <v>6.7270411999999995</v>
      </c>
    </row>
    <row r="6" spans="2:6" x14ac:dyDescent="0.25">
      <c r="B6">
        <f>B5+$B$3</f>
        <v>2000</v>
      </c>
      <c r="C6">
        <v>3.97</v>
      </c>
      <c r="D6" s="1">
        <f t="shared" si="0"/>
        <v>6.3890798000000002</v>
      </c>
    </row>
    <row r="7" spans="2:6" x14ac:dyDescent="0.25">
      <c r="B7">
        <f>B6+$B$3</f>
        <v>2500</v>
      </c>
      <c r="C7">
        <v>3.78</v>
      </c>
      <c r="D7" s="1">
        <f t="shared" si="0"/>
        <v>6.0833051999999999</v>
      </c>
    </row>
    <row r="8" spans="2:6" x14ac:dyDescent="0.25">
      <c r="B8">
        <f>B7+$B$3</f>
        <v>3000</v>
      </c>
      <c r="C8">
        <v>3.56</v>
      </c>
      <c r="D8" s="1">
        <f t="shared" si="0"/>
        <v>5.7292503999999997</v>
      </c>
    </row>
    <row r="9" spans="2:6" x14ac:dyDescent="0.25">
      <c r="B9">
        <v>4000</v>
      </c>
      <c r="C9">
        <v>3.52</v>
      </c>
      <c r="D9" s="1">
        <f t="shared" si="0"/>
        <v>5.6648768</v>
      </c>
    </row>
    <row r="13" spans="2:6" x14ac:dyDescent="0.25">
      <c r="B13" t="s">
        <v>12</v>
      </c>
    </row>
    <row r="14" spans="2:6" x14ac:dyDescent="0.25">
      <c r="B14" t="s">
        <v>19</v>
      </c>
      <c r="C14" t="s">
        <v>4</v>
      </c>
    </row>
    <row r="15" spans="2:6" x14ac:dyDescent="0.25">
      <c r="B15" s="2" t="s">
        <v>5</v>
      </c>
      <c r="C15">
        <v>9.0605841999999992</v>
      </c>
    </row>
    <row r="16" spans="2:6" x14ac:dyDescent="0.25">
      <c r="B16" s="2" t="s">
        <v>6</v>
      </c>
      <c r="C16">
        <v>8.127167</v>
      </c>
    </row>
    <row r="17" spans="2:4" x14ac:dyDescent="0.25">
      <c r="B17" s="2" t="s">
        <v>7</v>
      </c>
      <c r="C17">
        <v>6.7270411999999995</v>
      </c>
    </row>
    <row r="18" spans="2:4" x14ac:dyDescent="0.25">
      <c r="B18" s="2" t="s">
        <v>8</v>
      </c>
      <c r="C18">
        <v>6.3890798000000002</v>
      </c>
    </row>
    <row r="19" spans="2:4" x14ac:dyDescent="0.25">
      <c r="B19" s="2" t="s">
        <v>9</v>
      </c>
      <c r="C19">
        <v>6.0833051999999999</v>
      </c>
    </row>
    <row r="20" spans="2:4" x14ac:dyDescent="0.25">
      <c r="B20" s="2" t="s">
        <v>10</v>
      </c>
      <c r="C20">
        <v>5.7292503999999997</v>
      </c>
    </row>
    <row r="21" spans="2:4" x14ac:dyDescent="0.25">
      <c r="B21" s="2" t="s">
        <v>11</v>
      </c>
      <c r="C21">
        <v>5.6648768</v>
      </c>
    </row>
    <row r="24" spans="2:4" x14ac:dyDescent="0.25">
      <c r="B24" t="s">
        <v>13</v>
      </c>
    </row>
    <row r="25" spans="2:4" x14ac:dyDescent="0.25">
      <c r="B25" t="s">
        <v>20</v>
      </c>
      <c r="C25" t="s">
        <v>4</v>
      </c>
    </row>
    <row r="26" spans="2:4" x14ac:dyDescent="0.25">
      <c r="B26" t="s">
        <v>14</v>
      </c>
      <c r="C26">
        <f>D26*$F$2</f>
        <v>8.6099689999999995</v>
      </c>
      <c r="D26">
        <v>5.35</v>
      </c>
    </row>
    <row r="27" spans="2:4" x14ac:dyDescent="0.25">
      <c r="B27" t="s">
        <v>15</v>
      </c>
      <c r="C27">
        <f t="shared" ref="C27:C30" si="1">D27*$F$2</f>
        <v>7.8052989999999998</v>
      </c>
      <c r="D27">
        <v>4.8499999999999996</v>
      </c>
    </row>
    <row r="28" spans="2:4" x14ac:dyDescent="0.25">
      <c r="B28" t="s">
        <v>16</v>
      </c>
      <c r="C28">
        <f t="shared" si="1"/>
        <v>7.2420299999999997</v>
      </c>
      <c r="D28">
        <v>4.5</v>
      </c>
    </row>
    <row r="29" spans="2:4" x14ac:dyDescent="0.25">
      <c r="B29" t="s">
        <v>17</v>
      </c>
      <c r="C29">
        <f t="shared" si="1"/>
        <v>6.4695467999999989</v>
      </c>
      <c r="D29">
        <v>4.0199999999999996</v>
      </c>
    </row>
    <row r="30" spans="2:4" x14ac:dyDescent="0.25">
      <c r="B30" t="s">
        <v>18</v>
      </c>
      <c r="C30">
        <f t="shared" si="1"/>
        <v>4.0072566000000007</v>
      </c>
      <c r="D30">
        <v>2.4900000000000002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0DF5-C34F-49D9-8FA9-A8F056B6E8C0}">
  <dimension ref="A1:J31"/>
  <sheetViews>
    <sheetView zoomScaleNormal="100" workbookViewId="0"/>
  </sheetViews>
  <sheetFormatPr defaultRowHeight="15" x14ac:dyDescent="0.25"/>
  <cols>
    <col min="1" max="1" width="3" bestFit="1" customWidth="1"/>
    <col min="2" max="2" width="51.85546875" bestFit="1" customWidth="1"/>
    <col min="3" max="3" width="52" bestFit="1" customWidth="1"/>
    <col min="4" max="5" width="7.85546875" customWidth="1"/>
  </cols>
  <sheetData>
    <row r="1" spans="1:5" x14ac:dyDescent="0.25">
      <c r="D1" t="s">
        <v>61</v>
      </c>
      <c r="E1" t="s">
        <v>37</v>
      </c>
    </row>
    <row r="2" spans="1:5" x14ac:dyDescent="0.25">
      <c r="A2">
        <v>1</v>
      </c>
      <c r="B2" t="s">
        <v>21</v>
      </c>
      <c r="C2" t="s">
        <v>62</v>
      </c>
      <c r="D2" s="3">
        <v>0.76</v>
      </c>
      <c r="E2" s="3">
        <v>0.66</v>
      </c>
    </row>
    <row r="3" spans="1:5" x14ac:dyDescent="0.25">
      <c r="A3">
        <v>3</v>
      </c>
      <c r="B3" t="s">
        <v>23</v>
      </c>
      <c r="C3" t="s">
        <v>65</v>
      </c>
      <c r="D3" s="3">
        <v>0.24</v>
      </c>
      <c r="E3" s="3">
        <v>0.53</v>
      </c>
    </row>
    <row r="4" spans="1:5" x14ac:dyDescent="0.25">
      <c r="A4">
        <v>2</v>
      </c>
      <c r="B4" t="s">
        <v>22</v>
      </c>
      <c r="C4" t="s">
        <v>64</v>
      </c>
      <c r="D4" s="3">
        <v>0.23</v>
      </c>
      <c r="E4" s="3">
        <v>0.35</v>
      </c>
    </row>
    <row r="5" spans="1:5" x14ac:dyDescent="0.25">
      <c r="A5">
        <v>4</v>
      </c>
      <c r="B5" t="s">
        <v>24</v>
      </c>
      <c r="C5" t="s">
        <v>33</v>
      </c>
      <c r="D5" s="3">
        <v>0.15</v>
      </c>
      <c r="E5" s="3">
        <v>0.33</v>
      </c>
    </row>
    <row r="6" spans="1:5" x14ac:dyDescent="0.25">
      <c r="A6">
        <v>8</v>
      </c>
      <c r="B6" t="s">
        <v>27</v>
      </c>
      <c r="C6" t="s">
        <v>63</v>
      </c>
      <c r="D6" s="3">
        <v>0.1</v>
      </c>
      <c r="E6" s="3">
        <v>0.19</v>
      </c>
    </row>
    <row r="7" spans="1:5" x14ac:dyDescent="0.25">
      <c r="A7">
        <v>7</v>
      </c>
      <c r="B7" t="s">
        <v>26</v>
      </c>
      <c r="C7" t="s">
        <v>68</v>
      </c>
      <c r="D7" s="3">
        <v>0.11</v>
      </c>
      <c r="E7" s="3">
        <v>0.15</v>
      </c>
    </row>
    <row r="8" spans="1:5" x14ac:dyDescent="0.25">
      <c r="A8">
        <v>10</v>
      </c>
      <c r="B8" t="s">
        <v>29</v>
      </c>
      <c r="C8" t="s">
        <v>35</v>
      </c>
      <c r="D8" s="3">
        <v>0.06</v>
      </c>
      <c r="E8" s="3">
        <v>0.1</v>
      </c>
    </row>
    <row r="9" spans="1:5" x14ac:dyDescent="0.25">
      <c r="A9">
        <v>9</v>
      </c>
      <c r="B9" t="s">
        <v>28</v>
      </c>
      <c r="C9" t="s">
        <v>69</v>
      </c>
      <c r="D9" s="3">
        <v>0.09</v>
      </c>
      <c r="E9" s="3">
        <v>0.08</v>
      </c>
    </row>
    <row r="10" spans="1:5" x14ac:dyDescent="0.25">
      <c r="A10">
        <v>11</v>
      </c>
      <c r="B10" t="s">
        <v>30</v>
      </c>
      <c r="C10" t="s">
        <v>36</v>
      </c>
      <c r="D10" s="3">
        <v>0.06</v>
      </c>
      <c r="E10" s="3">
        <v>0.08</v>
      </c>
    </row>
    <row r="11" spans="1:5" x14ac:dyDescent="0.25">
      <c r="C11" t="s">
        <v>72</v>
      </c>
      <c r="D11" s="3">
        <v>0</v>
      </c>
      <c r="E11" s="3">
        <v>0.02</v>
      </c>
    </row>
    <row r="12" spans="1:5" x14ac:dyDescent="0.25">
      <c r="A12">
        <v>5</v>
      </c>
      <c r="B12" t="s">
        <v>25</v>
      </c>
      <c r="C12" t="s">
        <v>34</v>
      </c>
      <c r="D12" s="3">
        <v>0.14000000000000001</v>
      </c>
      <c r="E12" s="3">
        <v>0</v>
      </c>
    </row>
    <row r="13" spans="1:5" x14ac:dyDescent="0.25">
      <c r="A13">
        <v>6</v>
      </c>
      <c r="B13" t="s">
        <v>67</v>
      </c>
      <c r="C13" t="s">
        <v>66</v>
      </c>
      <c r="D13" s="3">
        <v>0.11</v>
      </c>
      <c r="E13" s="3">
        <v>0</v>
      </c>
    </row>
    <row r="14" spans="1:5" x14ac:dyDescent="0.25">
      <c r="A14">
        <v>12</v>
      </c>
      <c r="B14" t="s">
        <v>31</v>
      </c>
      <c r="C14" t="s">
        <v>71</v>
      </c>
      <c r="D14" s="3">
        <v>7.0000000000000007E-2</v>
      </c>
      <c r="E14" s="3">
        <v>0</v>
      </c>
    </row>
    <row r="15" spans="1:5" x14ac:dyDescent="0.25">
      <c r="A15">
        <v>13</v>
      </c>
      <c r="B15" t="s">
        <v>32</v>
      </c>
      <c r="C15" t="s">
        <v>70</v>
      </c>
      <c r="D15" s="3">
        <v>0.02</v>
      </c>
      <c r="E15" s="3">
        <v>0</v>
      </c>
    </row>
    <row r="31" spans="10:10" x14ac:dyDescent="0.25">
      <c r="J31">
        <v>2022</v>
      </c>
    </row>
  </sheetData>
  <sortState xmlns:xlrd2="http://schemas.microsoft.com/office/spreadsheetml/2017/richdata2" ref="A2:E15">
    <sortCondition descending="1" ref="E2:E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24C9-CC59-4F97-BEDF-5171D0BD53CA}">
  <dimension ref="E7:H16"/>
  <sheetViews>
    <sheetView workbookViewId="0"/>
  </sheetViews>
  <sheetFormatPr defaultRowHeight="15" x14ac:dyDescent="0.25"/>
  <cols>
    <col min="6" max="6" width="10.85546875" bestFit="1" customWidth="1"/>
    <col min="7" max="7" width="14" bestFit="1" customWidth="1"/>
  </cols>
  <sheetData>
    <row r="7" spans="5:8" x14ac:dyDescent="0.25">
      <c r="G7">
        <v>365</v>
      </c>
    </row>
    <row r="9" spans="5:8" x14ac:dyDescent="0.25">
      <c r="E9" t="s">
        <v>38</v>
      </c>
      <c r="F9" s="4">
        <v>338136000</v>
      </c>
      <c r="G9" s="5">
        <f>ROUND($F9/$G$7,0)/1000</f>
        <v>926.4</v>
      </c>
      <c r="H9" s="5">
        <f>ROUND($F9/$G$7,-3)/1000</f>
        <v>926</v>
      </c>
    </row>
    <row r="10" spans="5:8" x14ac:dyDescent="0.25">
      <c r="E10" t="s">
        <v>39</v>
      </c>
      <c r="F10" s="4">
        <v>315436000</v>
      </c>
      <c r="G10" s="5">
        <f t="shared" ref="G10:G15" si="0">ROUND($F10/$G$7,0)/1000</f>
        <v>864.20799999999997</v>
      </c>
      <c r="H10" s="5">
        <f t="shared" ref="H10:H13" si="1">ROUND($F10/$G$7,-3)/1000</f>
        <v>864</v>
      </c>
    </row>
    <row r="11" spans="5:8" x14ac:dyDescent="0.25">
      <c r="E11" t="s">
        <v>40</v>
      </c>
      <c r="F11" s="4">
        <v>257556000</v>
      </c>
      <c r="G11" s="5">
        <f t="shared" si="0"/>
        <v>705.63300000000004</v>
      </c>
      <c r="H11" s="5">
        <f t="shared" si="1"/>
        <v>706</v>
      </c>
    </row>
    <row r="12" spans="5:8" x14ac:dyDescent="0.25">
      <c r="E12" t="s">
        <v>41</v>
      </c>
      <c r="F12" s="4">
        <v>42043000</v>
      </c>
      <c r="G12" s="5">
        <f t="shared" si="0"/>
        <v>115.18600000000001</v>
      </c>
      <c r="H12" s="5">
        <f t="shared" si="1"/>
        <v>115</v>
      </c>
    </row>
    <row r="13" spans="5:8" x14ac:dyDescent="0.25">
      <c r="E13" t="s">
        <v>42</v>
      </c>
      <c r="F13" s="4">
        <v>49042000</v>
      </c>
      <c r="G13" s="5">
        <f t="shared" si="0"/>
        <v>134.36199999999999</v>
      </c>
      <c r="H13" s="5">
        <f t="shared" si="1"/>
        <v>134</v>
      </c>
    </row>
    <row r="14" spans="5:8" x14ac:dyDescent="0.25">
      <c r="E14" t="s">
        <v>43</v>
      </c>
      <c r="F14" s="4">
        <v>1708000</v>
      </c>
      <c r="G14" s="5">
        <f t="shared" si="0"/>
        <v>4.6790000000000003</v>
      </c>
      <c r="H14" s="5">
        <f>ROUND($F14/$G$7,-2)/1000</f>
        <v>4.7</v>
      </c>
    </row>
    <row r="15" spans="5:8" x14ac:dyDescent="0.25">
      <c r="E15" t="s">
        <v>44</v>
      </c>
      <c r="F15" s="4">
        <v>613120</v>
      </c>
      <c r="G15" s="5">
        <f t="shared" si="0"/>
        <v>1.68</v>
      </c>
      <c r="H15" s="5">
        <f>ROUND($F15/$G$7,-2)/1000</f>
        <v>1.7</v>
      </c>
    </row>
    <row r="16" spans="5:8" x14ac:dyDescent="0.25">
      <c r="G16" s="5">
        <f>SUM(G9:G15)</f>
        <v>2752.1480000000001</v>
      </c>
      <c r="H16" s="5">
        <f>SUM(H9:H15)</f>
        <v>2751.3999999999996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5497-CEC3-4425-ADC5-3BF93B2171C0}">
  <dimension ref="F2:L36"/>
  <sheetViews>
    <sheetView zoomScale="85" zoomScaleNormal="85" workbookViewId="0"/>
  </sheetViews>
  <sheetFormatPr defaultRowHeight="15" x14ac:dyDescent="0.25"/>
  <sheetData>
    <row r="2" spans="6:12" x14ac:dyDescent="0.25"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</row>
    <row r="3" spans="6:12" x14ac:dyDescent="0.25">
      <c r="F3" t="s">
        <v>45</v>
      </c>
      <c r="G3">
        <v>66.599999999999994</v>
      </c>
      <c r="H3">
        <v>7.9</v>
      </c>
      <c r="I3">
        <v>14.1</v>
      </c>
      <c r="J3">
        <v>4</v>
      </c>
      <c r="K3">
        <v>5</v>
      </c>
      <c r="L3">
        <v>2.4</v>
      </c>
    </row>
    <row r="4" spans="6:12" x14ac:dyDescent="0.25">
      <c r="F4" t="s">
        <v>46</v>
      </c>
      <c r="G4">
        <v>85.2</v>
      </c>
      <c r="H4">
        <v>7.2</v>
      </c>
      <c r="I4">
        <v>3.7</v>
      </c>
      <c r="J4">
        <v>0.6</v>
      </c>
      <c r="K4">
        <v>0.7</v>
      </c>
      <c r="L4">
        <v>2.6</v>
      </c>
    </row>
    <row r="5" spans="6:12" x14ac:dyDescent="0.25">
      <c r="F5" t="s">
        <v>47</v>
      </c>
      <c r="G5">
        <v>68.099999999999994</v>
      </c>
      <c r="H5">
        <v>17.7</v>
      </c>
      <c r="I5">
        <v>7.6</v>
      </c>
      <c r="J5">
        <v>2.8</v>
      </c>
      <c r="L5">
        <v>3.8</v>
      </c>
    </row>
    <row r="6" spans="6:12" x14ac:dyDescent="0.25">
      <c r="F6" t="s">
        <v>48</v>
      </c>
      <c r="G6">
        <v>73</v>
      </c>
      <c r="H6">
        <v>7.1</v>
      </c>
      <c r="I6">
        <v>7.7</v>
      </c>
      <c r="J6">
        <v>3</v>
      </c>
      <c r="K6">
        <v>6.8</v>
      </c>
      <c r="L6">
        <v>2.4</v>
      </c>
    </row>
    <row r="7" spans="6:12" x14ac:dyDescent="0.25">
      <c r="F7" t="s">
        <v>49</v>
      </c>
      <c r="G7">
        <v>81.099999999999994</v>
      </c>
      <c r="H7">
        <v>7.6</v>
      </c>
      <c r="K7">
        <v>5.9</v>
      </c>
      <c r="L7">
        <v>5.3</v>
      </c>
    </row>
    <row r="23" spans="7:12" x14ac:dyDescent="0.25">
      <c r="H23" t="s">
        <v>45</v>
      </c>
      <c r="I23" t="s">
        <v>46</v>
      </c>
      <c r="J23" t="s">
        <v>47</v>
      </c>
      <c r="K23" t="s">
        <v>48</v>
      </c>
      <c r="L23" t="s">
        <v>49</v>
      </c>
    </row>
    <row r="24" spans="7:12" x14ac:dyDescent="0.25">
      <c r="G24" t="s">
        <v>56</v>
      </c>
      <c r="H24">
        <v>19</v>
      </c>
      <c r="I24">
        <v>38</v>
      </c>
      <c r="J24">
        <v>1</v>
      </c>
      <c r="K24">
        <v>41</v>
      </c>
      <c r="L24">
        <v>1.2</v>
      </c>
    </row>
    <row r="25" spans="7:12" x14ac:dyDescent="0.25">
      <c r="G25" t="s">
        <v>57</v>
      </c>
      <c r="H25">
        <v>58</v>
      </c>
      <c r="I25">
        <v>29</v>
      </c>
      <c r="J25">
        <v>6.8</v>
      </c>
      <c r="K25">
        <v>6</v>
      </c>
      <c r="L25">
        <v>0.8</v>
      </c>
    </row>
    <row r="26" spans="7:12" x14ac:dyDescent="0.25">
      <c r="G26" t="s">
        <v>58</v>
      </c>
      <c r="H26">
        <v>25</v>
      </c>
      <c r="I26">
        <v>37</v>
      </c>
      <c r="J26">
        <v>1.9</v>
      </c>
      <c r="K26">
        <v>35</v>
      </c>
      <c r="L26">
        <v>1.1000000000000001</v>
      </c>
    </row>
    <row r="29" spans="7:12" x14ac:dyDescent="0.25">
      <c r="H29" t="s">
        <v>45</v>
      </c>
      <c r="I29" t="s">
        <v>46</v>
      </c>
      <c r="J29" t="s">
        <v>47</v>
      </c>
      <c r="K29" t="s">
        <v>48</v>
      </c>
      <c r="L29" t="s">
        <v>49</v>
      </c>
    </row>
    <row r="30" spans="7:12" x14ac:dyDescent="0.25">
      <c r="G30" t="s">
        <v>59</v>
      </c>
      <c r="H30">
        <v>21</v>
      </c>
      <c r="I30">
        <v>38</v>
      </c>
      <c r="J30">
        <v>1.1000000000000001</v>
      </c>
      <c r="K30">
        <v>39</v>
      </c>
      <c r="L30">
        <v>1.2</v>
      </c>
    </row>
    <row r="31" spans="7:12" x14ac:dyDescent="0.25">
      <c r="G31" t="s">
        <v>60</v>
      </c>
      <c r="H31">
        <v>48</v>
      </c>
      <c r="I31">
        <v>11</v>
      </c>
      <c r="J31">
        <v>1.6</v>
      </c>
      <c r="K31">
        <v>36</v>
      </c>
      <c r="L31">
        <v>2.7</v>
      </c>
    </row>
    <row r="33" spans="7:9" x14ac:dyDescent="0.25">
      <c r="H33" t="s">
        <v>45</v>
      </c>
      <c r="I33" t="s">
        <v>46</v>
      </c>
    </row>
    <row r="34" spans="7:9" x14ac:dyDescent="0.25">
      <c r="G34" t="s">
        <v>56</v>
      </c>
      <c r="H34">
        <v>34</v>
      </c>
      <c r="I34">
        <v>66</v>
      </c>
    </row>
    <row r="35" spans="7:9" x14ac:dyDescent="0.25">
      <c r="G35" t="s">
        <v>57</v>
      </c>
      <c r="H35">
        <v>65</v>
      </c>
      <c r="I35">
        <v>35</v>
      </c>
    </row>
    <row r="36" spans="7:9" x14ac:dyDescent="0.25">
      <c r="G36" t="s">
        <v>58</v>
      </c>
      <c r="H36">
        <v>41</v>
      </c>
      <c r="I36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1823-CCA1-4995-8E8C-302F91D95AA2}">
  <dimension ref="F4:I12"/>
  <sheetViews>
    <sheetView zoomScaleNormal="100" workbookViewId="0"/>
  </sheetViews>
  <sheetFormatPr defaultRowHeight="15" x14ac:dyDescent="0.25"/>
  <cols>
    <col min="6" max="6" width="46.28515625" bestFit="1" customWidth="1"/>
  </cols>
  <sheetData>
    <row r="4" spans="6:9" x14ac:dyDescent="0.25">
      <c r="F4" t="s">
        <v>80</v>
      </c>
    </row>
    <row r="5" spans="6:9" x14ac:dyDescent="0.25">
      <c r="F5" t="s">
        <v>79</v>
      </c>
      <c r="G5">
        <v>36.9</v>
      </c>
      <c r="I5">
        <v>100</v>
      </c>
    </row>
    <row r="6" spans="6:9" x14ac:dyDescent="0.25">
      <c r="F6" t="s">
        <v>78</v>
      </c>
      <c r="G6">
        <v>36.4</v>
      </c>
    </row>
    <row r="7" spans="6:9" x14ac:dyDescent="0.25">
      <c r="F7" t="s">
        <v>77</v>
      </c>
      <c r="G7">
        <v>14.399999999999999</v>
      </c>
    </row>
    <row r="8" spans="6:9" x14ac:dyDescent="0.25">
      <c r="F8" t="s">
        <v>76</v>
      </c>
      <c r="G8">
        <v>8.1</v>
      </c>
    </row>
    <row r="9" spans="6:9" x14ac:dyDescent="0.25">
      <c r="F9" t="s">
        <v>75</v>
      </c>
      <c r="G9">
        <v>3.1</v>
      </c>
    </row>
    <row r="10" spans="6:9" x14ac:dyDescent="0.25">
      <c r="F10" t="s">
        <v>74</v>
      </c>
      <c r="G10">
        <v>1.0999999999999999</v>
      </c>
    </row>
    <row r="12" spans="6:9" x14ac:dyDescent="0.25">
      <c r="F12" t="s">
        <v>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5B3E-1B8A-461D-9A18-CB8A53103B0F}">
  <dimension ref="C3:O27"/>
  <sheetViews>
    <sheetView workbookViewId="0"/>
  </sheetViews>
  <sheetFormatPr defaultRowHeight="15" x14ac:dyDescent="0.25"/>
  <cols>
    <col min="11" max="11" width="32.7109375" customWidth="1"/>
  </cols>
  <sheetData>
    <row r="3" spans="6:15" x14ac:dyDescent="0.25">
      <c r="F3" t="s">
        <v>100</v>
      </c>
      <c r="G3" t="s">
        <v>99</v>
      </c>
      <c r="J3" t="s">
        <v>98</v>
      </c>
      <c r="K3" t="s">
        <v>87</v>
      </c>
      <c r="L3" s="3">
        <v>0.1</v>
      </c>
    </row>
    <row r="4" spans="6:15" x14ac:dyDescent="0.25">
      <c r="G4" t="s">
        <v>97</v>
      </c>
      <c r="K4" t="s">
        <v>86</v>
      </c>
      <c r="L4" s="3">
        <v>0.33</v>
      </c>
    </row>
    <row r="5" spans="6:15" x14ac:dyDescent="0.25">
      <c r="G5" t="s">
        <v>96</v>
      </c>
      <c r="K5" t="s">
        <v>85</v>
      </c>
      <c r="L5" s="3">
        <v>0.17</v>
      </c>
    </row>
    <row r="6" spans="6:15" x14ac:dyDescent="0.25">
      <c r="F6" t="s">
        <v>95</v>
      </c>
      <c r="G6" t="s">
        <v>94</v>
      </c>
      <c r="J6" t="s">
        <v>93</v>
      </c>
      <c r="K6" t="s">
        <v>83</v>
      </c>
      <c r="L6" s="3">
        <v>0.06</v>
      </c>
      <c r="O6" s="3">
        <f>L6+L4</f>
        <v>0.39</v>
      </c>
    </row>
    <row r="7" spans="6:15" x14ac:dyDescent="0.25">
      <c r="G7" t="s">
        <v>92</v>
      </c>
      <c r="K7" t="s">
        <v>82</v>
      </c>
      <c r="L7" s="3">
        <v>0.23</v>
      </c>
      <c r="N7" s="3">
        <f>L6/$O$6</f>
        <v>0.15384615384615383</v>
      </c>
      <c r="O7" s="3">
        <f>L4/$O$6</f>
        <v>0.84615384615384615</v>
      </c>
    </row>
    <row r="8" spans="6:15" x14ac:dyDescent="0.25">
      <c r="G8" t="s">
        <v>91</v>
      </c>
      <c r="K8" t="s">
        <v>81</v>
      </c>
      <c r="L8" s="3">
        <v>0.11</v>
      </c>
    </row>
    <row r="9" spans="6:15" x14ac:dyDescent="0.25">
      <c r="L9" s="3"/>
    </row>
    <row r="10" spans="6:15" x14ac:dyDescent="0.25">
      <c r="I10" t="s">
        <v>83</v>
      </c>
      <c r="J10" t="s">
        <v>84</v>
      </c>
    </row>
    <row r="11" spans="6:15" x14ac:dyDescent="0.25">
      <c r="I11" t="s">
        <v>82</v>
      </c>
    </row>
    <row r="12" spans="6:15" x14ac:dyDescent="0.25">
      <c r="I12" t="s">
        <v>81</v>
      </c>
    </row>
    <row r="13" spans="6:15" x14ac:dyDescent="0.25">
      <c r="I13" t="s">
        <v>90</v>
      </c>
      <c r="J13" t="s">
        <v>88</v>
      </c>
    </row>
    <row r="14" spans="6:15" x14ac:dyDescent="0.25">
      <c r="I14" t="s">
        <v>86</v>
      </c>
    </row>
    <row r="15" spans="6:15" x14ac:dyDescent="0.25">
      <c r="I15" t="s">
        <v>85</v>
      </c>
    </row>
    <row r="19" spans="3:8" ht="18" x14ac:dyDescent="0.35">
      <c r="H19" t="s">
        <v>89</v>
      </c>
    </row>
    <row r="22" spans="3:8" x14ac:dyDescent="0.25">
      <c r="C22" t="s">
        <v>88</v>
      </c>
      <c r="D22" t="s">
        <v>87</v>
      </c>
      <c r="E22" s="3">
        <v>0.1</v>
      </c>
    </row>
    <row r="23" spans="3:8" x14ac:dyDescent="0.25">
      <c r="D23" t="s">
        <v>86</v>
      </c>
      <c r="E23" s="3">
        <v>0.33</v>
      </c>
    </row>
    <row r="24" spans="3:8" x14ac:dyDescent="0.25">
      <c r="D24" t="s">
        <v>85</v>
      </c>
      <c r="E24" s="3">
        <v>0.17</v>
      </c>
    </row>
    <row r="25" spans="3:8" x14ac:dyDescent="0.25">
      <c r="C25" t="s">
        <v>84</v>
      </c>
      <c r="D25" t="s">
        <v>83</v>
      </c>
      <c r="E25" s="3">
        <v>0.06</v>
      </c>
    </row>
    <row r="26" spans="3:8" x14ac:dyDescent="0.25">
      <c r="D26" t="s">
        <v>82</v>
      </c>
      <c r="E26" s="3">
        <v>0.23</v>
      </c>
    </row>
    <row r="27" spans="3:8" x14ac:dyDescent="0.25">
      <c r="D27" t="s">
        <v>81</v>
      </c>
      <c r="E27" s="3">
        <v>0.11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Constraints</vt:lpstr>
      <vt:lpstr>Preferences</vt:lpstr>
      <vt:lpstr>Public Transport</vt:lpstr>
      <vt:lpstr>Modal split</vt:lpstr>
      <vt:lpstr>Fuel preference quiz</vt:lpstr>
      <vt:lpstr>CO2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Zubkov</dc:creator>
  <cp:lastModifiedBy>Vladimir Zubkov</cp:lastModifiedBy>
  <dcterms:created xsi:type="dcterms:W3CDTF">2023-09-17T12:53:05Z</dcterms:created>
  <dcterms:modified xsi:type="dcterms:W3CDTF">2024-05-07T12:18:48Z</dcterms:modified>
</cp:coreProperties>
</file>