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per\My_Study_SkillBox_Others\!!!_Ready_to_push_to_GIT\"/>
    </mc:Choice>
  </mc:AlternateContent>
  <bookViews>
    <workbookView xWindow="0" yWindow="0" windowWidth="28800" windowHeight="12315"/>
  </bookViews>
  <sheets>
    <sheet name="KPI" sheetId="1" r:id="rId1"/>
  </sheets>
  <calcPr calcId="152511"/>
  <extLst>
    <ext uri="GoogleSheetsCustomDataVersion1">
      <go:sheetsCustomData xmlns:go="http://customooxmlschemas.google.com/" r:id="rId5" roundtripDataSignature="AMtx7mifeUNi0q42n9Xj94qXKDQRJeK5zg=="/>
    </ext>
  </extLst>
</workbook>
</file>

<file path=xl/calcChain.xml><?xml version="1.0" encoding="utf-8"?>
<calcChain xmlns="http://schemas.openxmlformats.org/spreadsheetml/2006/main">
  <c r="C4" i="1" l="1"/>
  <c r="J12" i="1" l="1"/>
  <c r="G13" i="1"/>
  <c r="P13" i="1" s="1"/>
  <c r="G14" i="1"/>
  <c r="G12" i="1"/>
  <c r="I13" i="1"/>
  <c r="I14" i="1"/>
  <c r="I12" i="1"/>
  <c r="J13" i="1"/>
  <c r="J14" i="1"/>
  <c r="E13" i="1"/>
  <c r="E14" i="1"/>
  <c r="E12" i="1"/>
  <c r="D13" i="1"/>
  <c r="D14" i="1"/>
  <c r="D12" i="1"/>
  <c r="L14" i="1" l="1"/>
  <c r="M14" i="1" s="1"/>
  <c r="L13" i="1"/>
  <c r="M13" i="1" s="1"/>
  <c r="L12" i="1"/>
  <c r="M12" i="1" s="1"/>
  <c r="O12" i="1"/>
  <c r="O14" i="1"/>
  <c r="O13" i="1"/>
  <c r="P12" i="1"/>
  <c r="P14" i="1"/>
</calcChain>
</file>

<file path=xl/sharedStrings.xml><?xml version="1.0" encoding="utf-8"?>
<sst xmlns="http://schemas.openxmlformats.org/spreadsheetml/2006/main" count="22" uniqueCount="22">
  <si>
    <t>Маржинальность:</t>
  </si>
  <si>
    <t>Расходов на рекламу</t>
  </si>
  <si>
    <t>Кол-во заказов</t>
  </si>
  <si>
    <t>Баннер</t>
  </si>
  <si>
    <t>Блогер</t>
  </si>
  <si>
    <t>Контекстная реклама</t>
  </si>
  <si>
    <t>Контекстная реклама, Прибыль = 71 000, ROI = 284%</t>
  </si>
  <si>
    <t>Блогер, Прибыль = -19 000, ROI = -76%</t>
  </si>
  <si>
    <t xml:space="preserve"> Прибыль через маржинальность</t>
  </si>
  <si>
    <t>Всего перешло по ссылке</t>
  </si>
  <si>
    <t>Стоимость клика  (СРС)    = Расход на рекламу / Всего перешло по ссылке</t>
  </si>
  <si>
    <t>СРС мах = Цена  товара (Средний чек) * Маржа* Конверсия</t>
  </si>
  <si>
    <t>Стоимость привлечения клиента CAC = Затраты на маркетинг / Количество новых пользователей</t>
  </si>
  <si>
    <t>Конверсия CR = Всего перешло по ссылке / Кол-во заказов</t>
  </si>
  <si>
    <t>Себестоимость = Цена единицы * Количество заказов</t>
  </si>
  <si>
    <t>Доход = Средний чек * Количество заказов</t>
  </si>
  <si>
    <t>Средний чек = Сумма выручки / Количество чеков</t>
  </si>
  <si>
    <t>Прибыль = Доход - Себестоимость - Расходы на маркетинг</t>
  </si>
  <si>
    <t>ROI = Прибыль / Расходы на маркенинг</t>
  </si>
  <si>
    <t>Маржинальность</t>
  </si>
  <si>
    <t>Метрики для трёх каналов продвижения</t>
  </si>
  <si>
    <t>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</si>
</sst>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??_-;_-@"/>
    <numFmt numFmtId="165" formatCode="#,##0_ ;\-#,##0\ "/>
  </numFmts>
  <fonts count="8">
    <font>
      <sz val="11"/>
      <color theme="1"/>
      <name val="Calibri"/>
      <scheme val="minor"/>
    </font>
    <font>
      <sz val="10"/>
      <color theme="1"/>
      <name val="Helvetica Neue"/>
    </font>
    <font>
      <b/>
      <sz val="16"/>
      <color theme="1"/>
      <name val="Helvetica Neue"/>
    </font>
    <font>
      <i/>
      <sz val="10"/>
      <color rgb="FFFF0000"/>
      <name val="Helvetica Neue"/>
    </font>
    <font>
      <i/>
      <sz val="10"/>
      <color theme="1"/>
      <name val="Helvetica Neue"/>
    </font>
    <font>
      <sz val="11"/>
      <color theme="1"/>
      <name val="Calibri"/>
      <scheme val="minor"/>
    </font>
    <font>
      <sz val="10"/>
      <color rgb="FF000000"/>
      <name val="&quot;Helvetica Neue&quot;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5" borderId="4" applyNumberFormat="0" applyFont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9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 wrapText="1"/>
    </xf>
    <xf numFmtId="0" fontId="7" fillId="5" borderId="4" xfId="1" applyFont="1" applyAlignment="1">
      <alignment horizontal="center" vertical="top" wrapText="1"/>
    </xf>
    <xf numFmtId="165" fontId="1" fillId="2" borderId="3" xfId="0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0" borderId="0" xfId="0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4"/>
  <sheetViews>
    <sheetView tabSelected="1" topLeftCell="A4" zoomScale="120" zoomScaleNormal="120" workbookViewId="0">
      <selection activeCell="L14" sqref="L14"/>
    </sheetView>
  </sheetViews>
  <sheetFormatPr defaultColWidth="14.42578125" defaultRowHeight="15" customHeight="1"/>
  <cols>
    <col min="1" max="1" width="8.140625" customWidth="1"/>
    <col min="2" max="2" width="19.85546875" bestFit="1" customWidth="1"/>
    <col min="3" max="13" width="12.28515625" customWidth="1"/>
    <col min="14" max="14" width="6.5703125" customWidth="1"/>
  </cols>
  <sheetData>
    <row r="1" spans="1:16" ht="14.25" customHeight="1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20.25">
      <c r="A2" s="2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14.25" customHeight="1">
      <c r="A3" s="3"/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ht="14.25" customHeight="1">
      <c r="A4" s="1"/>
      <c r="B4" s="5" t="s">
        <v>0</v>
      </c>
      <c r="C4" s="6">
        <f>(9 - 3) / 9</f>
        <v>0.66666666666666663</v>
      </c>
      <c r="D4" s="7"/>
      <c r="E4" s="8"/>
      <c r="F4" s="1"/>
      <c r="G4" s="1"/>
      <c r="H4" s="1"/>
      <c r="I4" s="1"/>
      <c r="J4" s="1"/>
      <c r="K4" s="1"/>
      <c r="L4" s="1"/>
      <c r="M4" s="1"/>
      <c r="N4" s="1"/>
    </row>
    <row r="5" spans="1:16" ht="14.25" customHeight="1">
      <c r="C5" s="1"/>
      <c r="D5" s="9"/>
      <c r="E5" s="9"/>
      <c r="F5" s="1"/>
      <c r="G5" s="1"/>
      <c r="H5" s="1"/>
      <c r="I5" s="1"/>
      <c r="J5" s="1"/>
      <c r="K5" s="1"/>
      <c r="L5" s="1"/>
      <c r="M5" s="1"/>
      <c r="N5" s="1"/>
    </row>
    <row r="6" spans="1:16" ht="14.25" customHeight="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6" ht="20.25">
      <c r="A7" s="2" t="s">
        <v>20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6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6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</row>
    <row r="10" spans="1:16" ht="114" customHeight="1">
      <c r="A10" s="10"/>
      <c r="B10" s="11"/>
      <c r="C10" s="21" t="s">
        <v>9</v>
      </c>
      <c r="D10" s="21" t="s">
        <v>10</v>
      </c>
      <c r="E10" s="21" t="s">
        <v>12</v>
      </c>
      <c r="F10" s="21" t="s">
        <v>1</v>
      </c>
      <c r="G10" s="21" t="s">
        <v>13</v>
      </c>
      <c r="H10" s="21" t="s">
        <v>2</v>
      </c>
      <c r="I10" s="21" t="s">
        <v>15</v>
      </c>
      <c r="J10" s="21" t="s">
        <v>14</v>
      </c>
      <c r="K10" s="21" t="s">
        <v>16</v>
      </c>
      <c r="L10" s="21" t="s">
        <v>17</v>
      </c>
      <c r="M10" s="21" t="s">
        <v>18</v>
      </c>
      <c r="N10" s="3"/>
      <c r="O10" s="22" t="s">
        <v>8</v>
      </c>
      <c r="P10" s="22" t="s">
        <v>11</v>
      </c>
    </row>
    <row r="11" spans="1:16" ht="14.2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</row>
    <row r="12" spans="1:16">
      <c r="B12" s="12" t="s">
        <v>5</v>
      </c>
      <c r="C12" s="13">
        <v>200</v>
      </c>
      <c r="D12" s="14">
        <f>F12/C12</f>
        <v>125</v>
      </c>
      <c r="E12" s="14">
        <f>F12/H12</f>
        <v>1562.5</v>
      </c>
      <c r="F12" s="15">
        <v>25000</v>
      </c>
      <c r="G12" s="16">
        <f>H12/C12</f>
        <v>0.08</v>
      </c>
      <c r="H12" s="13">
        <v>16</v>
      </c>
      <c r="I12" s="14">
        <f>K12*H12</f>
        <v>144000</v>
      </c>
      <c r="J12" s="17">
        <f>3000*H12</f>
        <v>48000</v>
      </c>
      <c r="K12" s="13">
        <v>9000</v>
      </c>
      <c r="L12" s="14">
        <f>I12-J12-F12</f>
        <v>71000</v>
      </c>
      <c r="M12" s="16">
        <f>L12/F12</f>
        <v>2.84</v>
      </c>
      <c r="N12" s="3"/>
      <c r="O12" s="14">
        <f>K12*$C$4*H12-F12</f>
        <v>71000</v>
      </c>
      <c r="P12" s="14">
        <f>K12*$C$4*G12</f>
        <v>480</v>
      </c>
    </row>
    <row r="13" spans="1:16" ht="14.25" customHeight="1">
      <c r="B13" s="12" t="s">
        <v>3</v>
      </c>
      <c r="C13" s="13">
        <v>54</v>
      </c>
      <c r="D13" s="14">
        <f t="shared" ref="D13:D14" si="0">F13/C13</f>
        <v>462.96296296296299</v>
      </c>
      <c r="E13" s="14">
        <f t="shared" ref="E13:E14" si="1">F13/H13</f>
        <v>5000</v>
      </c>
      <c r="F13" s="15">
        <v>25000</v>
      </c>
      <c r="G13" s="16">
        <f t="shared" ref="G13:G14" si="2">H13/C13</f>
        <v>9.2592592592592587E-2</v>
      </c>
      <c r="H13" s="13">
        <v>5</v>
      </c>
      <c r="I13" s="14">
        <f t="shared" ref="I13:I14" si="3">K13*H13</f>
        <v>45000</v>
      </c>
      <c r="J13" s="17">
        <f t="shared" ref="J13:J14" si="4">3000*H13</f>
        <v>15000</v>
      </c>
      <c r="K13" s="13">
        <v>9000</v>
      </c>
      <c r="L13" s="14">
        <f t="shared" ref="L13:L14" si="5">I13-J13-F13</f>
        <v>5000</v>
      </c>
      <c r="M13" s="16">
        <f t="shared" ref="M13:M14" si="6">L13/F13</f>
        <v>0.2</v>
      </c>
      <c r="N13" s="3"/>
      <c r="O13" s="14">
        <f>K13*$C$4*H13-F13</f>
        <v>5000</v>
      </c>
      <c r="P13" s="14">
        <f>K13*$C$4*G13</f>
        <v>555.55555555555554</v>
      </c>
    </row>
    <row r="14" spans="1:16" ht="14.25" customHeight="1">
      <c r="B14" s="12" t="s">
        <v>4</v>
      </c>
      <c r="C14" s="13">
        <v>60</v>
      </c>
      <c r="D14" s="14">
        <f t="shared" si="0"/>
        <v>416.66666666666669</v>
      </c>
      <c r="E14" s="14">
        <f t="shared" si="1"/>
        <v>25000</v>
      </c>
      <c r="F14" s="15">
        <v>25000</v>
      </c>
      <c r="G14" s="16">
        <f t="shared" si="2"/>
        <v>1.6666666666666666E-2</v>
      </c>
      <c r="H14" s="13">
        <v>1</v>
      </c>
      <c r="I14" s="14">
        <f t="shared" si="3"/>
        <v>9000</v>
      </c>
      <c r="J14" s="17">
        <f t="shared" si="4"/>
        <v>3000</v>
      </c>
      <c r="K14" s="13">
        <v>9000</v>
      </c>
      <c r="L14" s="23">
        <f t="shared" si="5"/>
        <v>-19000</v>
      </c>
      <c r="M14" s="16">
        <f t="shared" si="6"/>
        <v>-0.76</v>
      </c>
      <c r="N14" s="3"/>
      <c r="O14" s="23">
        <f>K14*$C$4*H14-F14</f>
        <v>-19000</v>
      </c>
      <c r="P14" s="14">
        <f>K14*$C$4*G14</f>
        <v>100</v>
      </c>
    </row>
    <row r="15" spans="1:1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</row>
    <row r="16" spans="1: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3"/>
    </row>
    <row r="17" spans="1:14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0.25">
      <c r="A18" s="2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8"/>
      <c r="B21" s="24"/>
      <c r="C21" s="24"/>
      <c r="D21" s="25" t="s">
        <v>6</v>
      </c>
      <c r="E21" s="26"/>
      <c r="F21" s="26"/>
      <c r="G21" s="26"/>
      <c r="H21" s="26"/>
      <c r="I21" s="26"/>
      <c r="J21" s="19"/>
      <c r="K21" s="20"/>
      <c r="L21" s="18"/>
      <c r="M21" s="18"/>
      <c r="N21" s="18"/>
    </row>
    <row r="22" spans="1:14">
      <c r="A22" s="18"/>
      <c r="B22" s="24"/>
      <c r="C22" s="24"/>
      <c r="D22" s="25" t="s">
        <v>7</v>
      </c>
      <c r="E22" s="26"/>
      <c r="F22" s="26"/>
      <c r="G22" s="26"/>
      <c r="H22" s="26"/>
      <c r="I22" s="26"/>
      <c r="J22" s="18"/>
      <c r="K22" s="18"/>
      <c r="L22" s="18"/>
      <c r="M22" s="18"/>
      <c r="N22" s="18"/>
    </row>
    <row r="23" spans="1:14" ht="14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B21:C21"/>
    <mergeCell ref="D21:I21"/>
    <mergeCell ref="B22:C22"/>
    <mergeCell ref="D22:I2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Vlad Makarov</cp:lastModifiedBy>
  <dcterms:created xsi:type="dcterms:W3CDTF">2022-04-05T07:09:43Z</dcterms:created>
  <dcterms:modified xsi:type="dcterms:W3CDTF">2023-03-29T06:00:20Z</dcterms:modified>
</cp:coreProperties>
</file>