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uv\Desktop\Disertatie\RISC-V_Microcontroller\RTL\DCO\"/>
    </mc:Choice>
  </mc:AlternateContent>
  <xr:revisionPtr revIDLastSave="0" documentId="13_ncr:1_{164F1E82-72F9-4EDA-8193-067163EE5CAB}" xr6:coauthVersionLast="47" xr6:coauthVersionMax="47" xr10:uidLastSave="{00000000-0000-0000-0000-000000000000}"/>
  <bookViews>
    <workbookView xWindow="-120" yWindow="-120" windowWidth="29040" windowHeight="15840" xr2:uid="{C69D459B-0367-4BC5-B96E-7DE362EF38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s="1"/>
  <c r="E6" i="1"/>
  <c r="E7" i="1" s="1"/>
  <c r="F6" i="1"/>
  <c r="F7" i="1" s="1"/>
  <c r="G6" i="1"/>
  <c r="G7" i="1" s="1"/>
  <c r="C6" i="1"/>
  <c r="C7" i="1" s="1"/>
  <c r="C14" i="1"/>
  <c r="D14" i="1"/>
  <c r="E14" i="1"/>
  <c r="F14" i="1"/>
  <c r="G14" i="1"/>
  <c r="G8" i="1"/>
  <c r="F8" i="1"/>
  <c r="E8" i="1"/>
  <c r="D8" i="1"/>
  <c r="C8" i="1"/>
  <c r="D4" i="1"/>
  <c r="E4" i="1" s="1"/>
  <c r="F4" i="1" s="1"/>
  <c r="G4" i="1" s="1"/>
</calcChain>
</file>

<file path=xl/sharedStrings.xml><?xml version="1.0" encoding="utf-8"?>
<sst xmlns="http://schemas.openxmlformats.org/spreadsheetml/2006/main" count="21" uniqueCount="19">
  <si>
    <t>Sys</t>
  </si>
  <si>
    <t>div0</t>
  </si>
  <si>
    <t>div1</t>
  </si>
  <si>
    <t>div2</t>
  </si>
  <si>
    <t>div3</t>
  </si>
  <si>
    <t>1MHz</t>
  </si>
  <si>
    <t>250kHz</t>
  </si>
  <si>
    <t>500kHz</t>
  </si>
  <si>
    <t>125kHz</t>
  </si>
  <si>
    <t>62.5kHz</t>
  </si>
  <si>
    <t>Resolution</t>
  </si>
  <si>
    <t>CNT_VAL</t>
  </si>
  <si>
    <t>bits</t>
  </si>
  <si>
    <t>DCO Output Clock 
Frequency Calculator</t>
  </si>
  <si>
    <t>Clock Name</t>
  </si>
  <si>
    <t>out_freq</t>
  </si>
  <si>
    <t>in_freq</t>
  </si>
  <si>
    <t>real_out_freq</t>
  </si>
  <si>
    <t>CLKSRC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</si>
</sst>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2" borderId="7" xfId="0" applyFill="1" applyBorder="1"/>
    <xf numFmtId="0" fontId="0" fillId="2" borderId="8" xfId="0" applyFill="1" applyBorder="1"/>
    <xf numFmtId="0" fontId="0" fillId="2" borderId="11" xfId="0" applyFill="1" applyBorder="1"/>
    <xf numFmtId="0" fontId="1" fillId="2" borderId="1" xfId="0" applyFont="1" applyFill="1" applyBorder="1" applyAlignment="1">
      <alignment wrapText="1"/>
    </xf>
    <xf numFmtId="0" fontId="0" fillId="3" borderId="11" xfId="0" applyFill="1" applyBorder="1"/>
    <xf numFmtId="0" fontId="0" fillId="4" borderId="16" xfId="0" applyFill="1" applyBorder="1"/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4" xfId="0" applyFont="1" applyFill="1" applyBorder="1"/>
    <xf numFmtId="0" fontId="0" fillId="2" borderId="17" xfId="0" applyFill="1" applyBorder="1"/>
    <xf numFmtId="0" fontId="0" fillId="5" borderId="18" xfId="0" applyFill="1" applyBorder="1"/>
    <xf numFmtId="0" fontId="0" fillId="2" borderId="18" xfId="0" applyFill="1" applyBorder="1"/>
    <xf numFmtId="0" fontId="0" fillId="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274F-0460-433F-8354-BA817FD83B81}">
  <dimension ref="A1:H14"/>
  <sheetViews>
    <sheetView tabSelected="1" workbookViewId="0">
      <selection activeCell="J12" sqref="J12"/>
    </sheetView>
  </sheetViews>
  <sheetFormatPr defaultRowHeight="15" x14ac:dyDescent="0.25"/>
  <cols>
    <col min="2" max="2" width="20.7109375" customWidth="1"/>
    <col min="3" max="7" width="10.7109375" customWidth="1"/>
  </cols>
  <sheetData>
    <row r="1" spans="1:8" ht="15.75" thickBot="1" x14ac:dyDescent="0.3">
      <c r="A1" s="1"/>
      <c r="B1" s="1"/>
      <c r="C1" s="1"/>
      <c r="D1" s="1"/>
      <c r="E1" s="1"/>
      <c r="F1" s="1"/>
      <c r="G1" s="1"/>
      <c r="H1" s="1"/>
    </row>
    <row r="2" spans="1:8" ht="30.75" thickBot="1" x14ac:dyDescent="0.3">
      <c r="A2" s="1"/>
      <c r="B2" s="5" t="s">
        <v>13</v>
      </c>
      <c r="C2" s="11" t="s">
        <v>5</v>
      </c>
      <c r="D2" s="12" t="s">
        <v>7</v>
      </c>
      <c r="E2" s="12" t="s">
        <v>6</v>
      </c>
      <c r="F2" s="12" t="s">
        <v>8</v>
      </c>
      <c r="G2" s="13" t="s">
        <v>9</v>
      </c>
      <c r="H2" s="1"/>
    </row>
    <row r="3" spans="1:8" x14ac:dyDescent="0.25">
      <c r="A3" s="1"/>
      <c r="B3" s="14" t="s">
        <v>14</v>
      </c>
      <c r="C3" s="8" t="s">
        <v>0</v>
      </c>
      <c r="D3" s="9" t="s">
        <v>1</v>
      </c>
      <c r="E3" s="9" t="s">
        <v>2</v>
      </c>
      <c r="F3" s="9" t="s">
        <v>3</v>
      </c>
      <c r="G3" s="10" t="s">
        <v>4</v>
      </c>
      <c r="H3" s="1"/>
    </row>
    <row r="4" spans="1:8" ht="15.75" thickBot="1" x14ac:dyDescent="0.3">
      <c r="A4" s="1"/>
      <c r="B4" s="15" t="s">
        <v>16</v>
      </c>
      <c r="C4" s="4">
        <v>1000000</v>
      </c>
      <c r="D4" s="2">
        <f>C4/2</f>
        <v>500000</v>
      </c>
      <c r="E4" s="2">
        <f t="shared" ref="E4:G4" si="0">D4/2</f>
        <v>250000</v>
      </c>
      <c r="F4" s="2">
        <f t="shared" si="0"/>
        <v>125000</v>
      </c>
      <c r="G4" s="3">
        <f t="shared" si="0"/>
        <v>62500</v>
      </c>
      <c r="H4" s="1"/>
    </row>
    <row r="5" spans="1:8" ht="15.75" thickBot="1" x14ac:dyDescent="0.3">
      <c r="A5" s="1"/>
      <c r="B5" s="15" t="s">
        <v>15</v>
      </c>
      <c r="C5" s="7">
        <v>25000</v>
      </c>
      <c r="D5" s="17" t="s">
        <v>10</v>
      </c>
      <c r="E5" s="18">
        <v>20</v>
      </c>
      <c r="F5" s="20" t="s">
        <v>12</v>
      </c>
      <c r="G5" s="19"/>
      <c r="H5" s="1"/>
    </row>
    <row r="6" spans="1:8" x14ac:dyDescent="0.25">
      <c r="A6" s="1"/>
      <c r="B6" s="15" t="s">
        <v>11</v>
      </c>
      <c r="C6" s="6">
        <f>IF(AND(((C4/(2*$C$5))-1)&lt;(2^$E$5),((C4/(2*$C$5))-1)&gt;=0),ROUND(((C4/(2*$C$5))-1),0),"Impossible")</f>
        <v>19</v>
      </c>
      <c r="D6" s="6">
        <f t="shared" ref="D6:G6" si="1">IF(AND(((D4/(2*$C$5))-1)&lt;(2^$E$5),((D4/(2*$C$5))-1)&gt;=0),ROUND(((D4/(2*$C$5))-1),0),"Impossible")</f>
        <v>9</v>
      </c>
      <c r="E6" s="6">
        <f t="shared" si="1"/>
        <v>4</v>
      </c>
      <c r="F6" s="6">
        <f t="shared" si="1"/>
        <v>2</v>
      </c>
      <c r="G6" s="6">
        <f t="shared" si="1"/>
        <v>0</v>
      </c>
      <c r="H6" s="1"/>
    </row>
    <row r="7" spans="1:8" x14ac:dyDescent="0.25">
      <c r="A7" s="1"/>
      <c r="B7" s="15" t="s">
        <v>17</v>
      </c>
      <c r="C7" s="4">
        <f>C4/((C6+1)*2)</f>
        <v>25000</v>
      </c>
      <c r="D7" s="4">
        <f t="shared" ref="D7:G7" si="2">D4/((D6+1)*2)</f>
        <v>25000</v>
      </c>
      <c r="E7" s="4">
        <f t="shared" si="2"/>
        <v>25000</v>
      </c>
      <c r="F7" s="4">
        <f t="shared" si="2"/>
        <v>20833.333333333332</v>
      </c>
      <c r="G7" s="4">
        <f t="shared" si="2"/>
        <v>31250</v>
      </c>
      <c r="H7" s="1"/>
    </row>
    <row r="8" spans="1:8" ht="15.75" thickBot="1" x14ac:dyDescent="0.3">
      <c r="A8" s="1"/>
      <c r="B8" s="16" t="s">
        <v>18</v>
      </c>
      <c r="C8" s="21" t="str">
        <f>DEC2BIN(0,3)</f>
        <v>000</v>
      </c>
      <c r="D8" s="21" t="str">
        <f>DEC2BIN(1,3)</f>
        <v>001</v>
      </c>
      <c r="E8" s="21" t="str">
        <f>DEC2BIN(2,3)</f>
        <v>010</v>
      </c>
      <c r="F8" s="21" t="str">
        <f>DEC2BIN(3,3)</f>
        <v>011</v>
      </c>
      <c r="G8" s="21" t="str">
        <f>DEC2BIN(4,3)</f>
        <v>100</v>
      </c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3" spans="1:8" x14ac:dyDescent="0.25">
      <c r="B13" t="s">
        <v>11</v>
      </c>
      <c r="C13">
        <v>2</v>
      </c>
    </row>
    <row r="14" spans="1:8" x14ac:dyDescent="0.25">
      <c r="B14" t="s">
        <v>15</v>
      </c>
      <c r="C14">
        <f>C4/(($C$13+1)*2)</f>
        <v>166666.66666666666</v>
      </c>
      <c r="D14">
        <f t="shared" ref="D14:G14" si="3">D4/(($C$13+1)*2)</f>
        <v>83333.333333333328</v>
      </c>
      <c r="E14">
        <f t="shared" si="3"/>
        <v>41666.666666666664</v>
      </c>
      <c r="F14">
        <f t="shared" si="3"/>
        <v>20833.333333333332</v>
      </c>
      <c r="G14">
        <f t="shared" si="3"/>
        <v>10416.666666666666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Vlad-Cătălin ROȘU (110664)</dc:creator>
  <cp:lastModifiedBy>Vlad-Cătălin ROȘU (110664)</cp:lastModifiedBy>
  <dcterms:created xsi:type="dcterms:W3CDTF">2025-01-06T10:03:00Z</dcterms:created>
  <dcterms:modified xsi:type="dcterms:W3CDTF">2025-01-13T11:24:45Z</dcterms:modified>
</cp:coreProperties>
</file>