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PWM\"/>
    </mc:Choice>
  </mc:AlternateContent>
  <xr:revisionPtr revIDLastSave="0" documentId="13_ncr:1_{F8B79E66-79D2-411D-90E6-2A04C924B8A4}" xr6:coauthVersionLast="47" xr6:coauthVersionMax="47" xr10:uidLastSave="{00000000-0000-0000-0000-000000000000}"/>
  <bookViews>
    <workbookView xWindow="8985" yWindow="1110" windowWidth="15765" windowHeight="14490" xr2:uid="{0BD04C28-8A34-4020-8FCB-0694C3C8D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9" i="1"/>
  <c r="C10" i="1" s="1"/>
  <c r="C8" i="1"/>
  <c r="D8" i="1"/>
  <c r="E9" i="1"/>
  <c r="E14" i="1" s="1"/>
  <c r="D9" i="1"/>
  <c r="D10" i="1" s="1"/>
  <c r="D13" i="1"/>
  <c r="D11" i="1"/>
  <c r="D16" i="1" s="1"/>
  <c r="E11" i="1"/>
  <c r="E16" i="1" s="1"/>
  <c r="F11" i="1"/>
  <c r="F16" i="1" s="1"/>
  <c r="G11" i="1"/>
  <c r="E8" i="1"/>
  <c r="F8" i="1"/>
  <c r="G8" i="1"/>
  <c r="F9" i="1"/>
  <c r="F10" i="1" s="1"/>
  <c r="G9" i="1"/>
  <c r="G10" i="1" s="1"/>
  <c r="C12" i="1"/>
  <c r="G12" i="1"/>
  <c r="F12" i="1"/>
  <c r="E12" i="1"/>
  <c r="D12" i="1"/>
  <c r="D7" i="1"/>
  <c r="E7" i="1"/>
  <c r="F7" i="1"/>
  <c r="G7" i="1"/>
  <c r="C7" i="1"/>
  <c r="E10" i="1" l="1"/>
  <c r="E15" i="1"/>
  <c r="G16" i="1"/>
  <c r="C16" i="1"/>
  <c r="E13" i="1"/>
  <c r="C15" i="1"/>
  <c r="G13" i="1"/>
  <c r="F13" i="1"/>
  <c r="D15" i="1"/>
  <c r="D14" i="1"/>
  <c r="C14" i="1"/>
  <c r="F15" i="1"/>
  <c r="G15" i="1"/>
  <c r="G14" i="1"/>
  <c r="F14" i="1"/>
</calcChain>
</file>

<file path=xl/sharedStrings.xml><?xml version="1.0" encoding="utf-8"?>
<sst xmlns="http://schemas.openxmlformats.org/spreadsheetml/2006/main" count="22" uniqueCount="22">
  <si>
    <t>PR</t>
  </si>
  <si>
    <t>DC</t>
  </si>
  <si>
    <t>PH</t>
  </si>
  <si>
    <t>1MHz</t>
  </si>
  <si>
    <t>500kHz</t>
  </si>
  <si>
    <t>250kHz</t>
  </si>
  <si>
    <t>125kHz</t>
  </si>
  <si>
    <t>62.5kHz</t>
  </si>
  <si>
    <t>Input Frequency</t>
  </si>
  <si>
    <t>OF</t>
  </si>
  <si>
    <t>f</t>
  </si>
  <si>
    <t>T</t>
  </si>
  <si>
    <t>Duty-Cycle
[%]</t>
  </si>
  <si>
    <t>Phase
[degrees]</t>
  </si>
  <si>
    <t>Offset
[degrees]</t>
  </si>
  <si>
    <t>Period
[s]</t>
  </si>
  <si>
    <t>Resolution
[bits]</t>
  </si>
  <si>
    <t>real PR</t>
  </si>
  <si>
    <t>real PH</t>
  </si>
  <si>
    <t>real DC</t>
  </si>
  <si>
    <t>real OF</t>
  </si>
  <si>
    <t>CLK_SRC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</si>
</sst>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/>
    <xf numFmtId="0" fontId="0" fillId="2" borderId="3" xfId="0" applyFill="1" applyBorder="1" applyAlignment="1">
      <alignment horizontal="center" wrapText="1"/>
    </xf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right"/>
    </xf>
    <xf numFmtId="2" fontId="0" fillId="2" borderId="12" xfId="0" applyNumberFormat="1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1" fontId="0" fillId="5" borderId="4" xfId="0" applyNumberFormat="1" applyFill="1" applyBorder="1"/>
    <xf numFmtId="0" fontId="0" fillId="5" borderId="5" xfId="0" applyFill="1" applyBorder="1"/>
    <xf numFmtId="0" fontId="0" fillId="2" borderId="15" xfId="0" applyFill="1" applyBorder="1"/>
    <xf numFmtId="1" fontId="0" fillId="4" borderId="11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684B-45C1-4BE9-AB46-F1F0C5FFB567}">
  <dimension ref="A1:H19"/>
  <sheetViews>
    <sheetView tabSelected="1" workbookViewId="0">
      <selection activeCell="H17" sqref="H17"/>
    </sheetView>
  </sheetViews>
  <sheetFormatPr defaultRowHeight="15" x14ac:dyDescent="0.25"/>
  <cols>
    <col min="2" max="7" width="10.71093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15.75" thickBot="1" x14ac:dyDescent="0.3">
      <c r="A2" s="1"/>
      <c r="B2" s="1"/>
      <c r="C2" s="1"/>
      <c r="D2" s="1"/>
      <c r="E2" s="1"/>
      <c r="F2" s="1"/>
      <c r="G2" s="1"/>
      <c r="H2" s="1"/>
    </row>
    <row r="3" spans="1:8" ht="30" x14ac:dyDescent="0.25">
      <c r="A3" s="1"/>
      <c r="B3" s="2" t="s">
        <v>15</v>
      </c>
      <c r="C3" s="3" t="s">
        <v>12</v>
      </c>
      <c r="D3" s="3" t="s">
        <v>13</v>
      </c>
      <c r="E3" s="3" t="s">
        <v>14</v>
      </c>
      <c r="F3" s="4"/>
      <c r="G3" s="5" t="s">
        <v>16</v>
      </c>
      <c r="H3" s="1"/>
    </row>
    <row r="4" spans="1:8" ht="15.75" thickBot="1" x14ac:dyDescent="0.3">
      <c r="A4" s="1"/>
      <c r="B4" s="18">
        <v>5.0000000000000002E-5</v>
      </c>
      <c r="C4" s="19">
        <v>50</v>
      </c>
      <c r="D4" s="19">
        <v>0</v>
      </c>
      <c r="E4" s="19">
        <v>120</v>
      </c>
      <c r="F4" s="6"/>
      <c r="G4" s="7">
        <v>16</v>
      </c>
      <c r="H4" s="1"/>
    </row>
    <row r="5" spans="1:8" ht="30" x14ac:dyDescent="0.25">
      <c r="A5" s="1"/>
      <c r="B5" s="8" t="s">
        <v>8</v>
      </c>
      <c r="C5" s="12" t="s">
        <v>3</v>
      </c>
      <c r="D5" s="12" t="s">
        <v>4</v>
      </c>
      <c r="E5" s="12" t="s">
        <v>5</v>
      </c>
      <c r="F5" s="12" t="s">
        <v>6</v>
      </c>
      <c r="G5" s="16" t="s">
        <v>7</v>
      </c>
      <c r="H5" s="1"/>
    </row>
    <row r="6" spans="1:8" x14ac:dyDescent="0.25">
      <c r="A6" s="1"/>
      <c r="B6" s="9" t="s">
        <v>10</v>
      </c>
      <c r="C6" s="13">
        <v>1000000</v>
      </c>
      <c r="D6" s="13">
        <v>500000</v>
      </c>
      <c r="E6" s="13">
        <v>250000</v>
      </c>
      <c r="F6" s="13">
        <v>125000</v>
      </c>
      <c r="G6" s="17">
        <v>62500</v>
      </c>
      <c r="H6" s="1"/>
    </row>
    <row r="7" spans="1:8" x14ac:dyDescent="0.25">
      <c r="A7" s="1"/>
      <c r="B7" s="9" t="s">
        <v>11</v>
      </c>
      <c r="C7" s="13">
        <f>1/C6</f>
        <v>9.9999999999999995E-7</v>
      </c>
      <c r="D7" s="13">
        <f t="shared" ref="D7:G7" si="0">1/D6</f>
        <v>1.9999999999999999E-6</v>
      </c>
      <c r="E7" s="13">
        <f t="shared" si="0"/>
        <v>3.9999999999999998E-6</v>
      </c>
      <c r="F7" s="13">
        <f t="shared" si="0"/>
        <v>7.9999999999999996E-6</v>
      </c>
      <c r="G7" s="17">
        <f t="shared" si="0"/>
        <v>1.5999999999999999E-5</v>
      </c>
      <c r="H7" s="1"/>
    </row>
    <row r="8" spans="1:8" x14ac:dyDescent="0.25">
      <c r="A8" s="1"/>
      <c r="B8" s="10" t="s">
        <v>17</v>
      </c>
      <c r="C8" s="14">
        <f>IF(($B$4/C7)&lt;=(2^$G$4-1),($B$4/C7),"Out of range")</f>
        <v>50.000000000000007</v>
      </c>
      <c r="D8" s="14">
        <f>IF(($B$4/D7)&lt;=(2^$G$4-1),($B$4/D7),"Out of range")</f>
        <v>25.000000000000004</v>
      </c>
      <c r="E8" s="14">
        <f t="shared" ref="D8:G8" si="1">IF(($B$4/E7)&lt;=(2^$G$4-1),($B$4/E7),"Out of range")</f>
        <v>12.500000000000002</v>
      </c>
      <c r="F8" s="14">
        <f t="shared" si="1"/>
        <v>6.2500000000000009</v>
      </c>
      <c r="G8" s="14">
        <f t="shared" si="1"/>
        <v>3.1250000000000004</v>
      </c>
      <c r="H8" s="1"/>
    </row>
    <row r="9" spans="1:8" x14ac:dyDescent="0.25">
      <c r="A9" s="1"/>
      <c r="B9" s="10" t="s">
        <v>18</v>
      </c>
      <c r="C9" s="14">
        <f>IF(((($B$4/C7)/360)*$D$4)&lt;=(2^$G$4-1),((($B$4/C7)/360)*$D$4),"Out of range")</f>
        <v>0</v>
      </c>
      <c r="D9" s="14">
        <f>IF(((($B$4/D7)/360)*$D$4)&lt;=(2^$G$4-1),((($B$4/D7)/360)*$D$4),"Out of range")</f>
        <v>0</v>
      </c>
      <c r="E9" s="14">
        <f>IF(((($B$4/E7)/360)*$D$4)&lt;=(2^$G$4-1),((($B$4/E7)/360)*$D$4),"Out of range")</f>
        <v>0</v>
      </c>
      <c r="F9" s="14">
        <f t="shared" ref="D9:G9" si="2">IF(((($B$4/F7)/360)*$D$4)&lt;=(2^$G$4-1),((($B$4/F7)/360)*$D$4),"Out of range")</f>
        <v>0</v>
      </c>
      <c r="G9" s="14">
        <f t="shared" si="2"/>
        <v>0</v>
      </c>
      <c r="H9" s="1"/>
    </row>
    <row r="10" spans="1:8" x14ac:dyDescent="0.25">
      <c r="A10" s="1"/>
      <c r="B10" s="9" t="s">
        <v>19</v>
      </c>
      <c r="C10" s="14">
        <f>IF(((C8*($C$4/100))+C9)&lt;=(2^$G$4-1),((C8*($C$4/100))+C9),"Out of range")</f>
        <v>25.000000000000004</v>
      </c>
      <c r="D10" s="14">
        <f t="shared" ref="D10:G10" si="3">IF(((D8*($C$4/100))+D9)&lt;=(2^$G$4-1),((D8*($C$4/100))+D9),"Out of range")</f>
        <v>12.500000000000002</v>
      </c>
      <c r="E10" s="14">
        <f t="shared" si="3"/>
        <v>6.2500000000000009</v>
      </c>
      <c r="F10" s="14">
        <f t="shared" si="3"/>
        <v>3.1250000000000004</v>
      </c>
      <c r="G10" s="14">
        <f t="shared" si="3"/>
        <v>1.5625000000000002</v>
      </c>
      <c r="H10" s="1"/>
    </row>
    <row r="11" spans="1:8" ht="15.75" thickBot="1" x14ac:dyDescent="0.3">
      <c r="A11" s="1"/>
      <c r="B11" s="11" t="s">
        <v>20</v>
      </c>
      <c r="C11" s="15">
        <f>IF(((($B$4/C7)/360)*$E$4)&lt;=(2^$G$4-1),((($B$4/C7)/360)*$E$4),"Out of range")</f>
        <v>16.666666666666668</v>
      </c>
      <c r="D11" s="15">
        <f t="shared" ref="D11:G11" si="4">IF(((($B$4/D7)/360)*$E$4)&lt;=(2^$G$4-1),((($B$4/D7)/360)*$E$4),"Out of range")</f>
        <v>8.3333333333333339</v>
      </c>
      <c r="E11" s="15">
        <f t="shared" si="4"/>
        <v>4.166666666666667</v>
      </c>
      <c r="F11" s="15">
        <f t="shared" si="4"/>
        <v>2.0833333333333335</v>
      </c>
      <c r="G11" s="15">
        <f t="shared" si="4"/>
        <v>1.0416666666666667</v>
      </c>
      <c r="H11" s="1"/>
    </row>
    <row r="12" spans="1:8" x14ac:dyDescent="0.25">
      <c r="A12" s="1"/>
      <c r="B12" s="20" t="s">
        <v>21</v>
      </c>
      <c r="C12" s="23" t="str">
        <f>DEC2BIN(0,3)</f>
        <v>000</v>
      </c>
      <c r="D12" s="23" t="str">
        <f>DEC2BIN(1,3)</f>
        <v>001</v>
      </c>
      <c r="E12" s="23" t="str">
        <f>DEC2BIN(2,3)</f>
        <v>010</v>
      </c>
      <c r="F12" s="23" t="str">
        <f>DEC2BIN(3,3)</f>
        <v>011</v>
      </c>
      <c r="G12" s="24" t="str">
        <f>DEC2BIN(4,3)</f>
        <v>100</v>
      </c>
      <c r="H12" s="1"/>
    </row>
    <row r="13" spans="1:8" x14ac:dyDescent="0.25">
      <c r="A13" s="1"/>
      <c r="B13" s="10" t="s">
        <v>0</v>
      </c>
      <c r="C13" s="21">
        <f>ROUND(C8,0)</f>
        <v>50</v>
      </c>
      <c r="D13" s="21">
        <f>ROUND(D8,0)</f>
        <v>25</v>
      </c>
      <c r="E13" s="21">
        <f t="shared" ref="D13:G13" si="5">ROUND(E8,0)</f>
        <v>13</v>
      </c>
      <c r="F13" s="21">
        <f t="shared" si="5"/>
        <v>6</v>
      </c>
      <c r="G13" s="21">
        <f t="shared" si="5"/>
        <v>3</v>
      </c>
      <c r="H13" s="1"/>
    </row>
    <row r="14" spans="1:8" x14ac:dyDescent="0.25">
      <c r="A14" s="1"/>
      <c r="B14" s="10" t="s">
        <v>2</v>
      </c>
      <c r="C14" s="21">
        <f>ROUND(C9,0)</f>
        <v>0</v>
      </c>
      <c r="D14" s="21">
        <f t="shared" ref="D14:G14" si="6">ROUND(D9,0)</f>
        <v>0</v>
      </c>
      <c r="E14" s="21">
        <f t="shared" si="6"/>
        <v>0</v>
      </c>
      <c r="F14" s="21">
        <f t="shared" si="6"/>
        <v>0</v>
      </c>
      <c r="G14" s="21">
        <f t="shared" si="6"/>
        <v>0</v>
      </c>
      <c r="H14" s="1"/>
    </row>
    <row r="15" spans="1:8" x14ac:dyDescent="0.25">
      <c r="A15" s="1"/>
      <c r="B15" s="9" t="s">
        <v>1</v>
      </c>
      <c r="C15" s="21">
        <f>ROUND(C10,0)</f>
        <v>25</v>
      </c>
      <c r="D15" s="21">
        <f t="shared" ref="D15:G15" si="7">ROUND(D10,0)</f>
        <v>13</v>
      </c>
      <c r="E15" s="21">
        <f t="shared" si="7"/>
        <v>6</v>
      </c>
      <c r="F15" s="21">
        <f t="shared" si="7"/>
        <v>3</v>
      </c>
      <c r="G15" s="21">
        <f t="shared" si="7"/>
        <v>2</v>
      </c>
      <c r="H15" s="1"/>
    </row>
    <row r="16" spans="1:8" ht="15.75" thickBot="1" x14ac:dyDescent="0.3">
      <c r="A16" s="1"/>
      <c r="B16" s="11" t="s">
        <v>9</v>
      </c>
      <c r="C16" s="22">
        <f>ROUND(C11,0)</f>
        <v>17</v>
      </c>
      <c r="D16" s="22">
        <f t="shared" ref="D16:G16" si="8">ROUND(D11,0)</f>
        <v>8</v>
      </c>
      <c r="E16" s="22">
        <f t="shared" si="8"/>
        <v>4</v>
      </c>
      <c r="F16" s="22">
        <f t="shared" si="8"/>
        <v>2</v>
      </c>
      <c r="G16" s="22">
        <f t="shared" si="8"/>
        <v>1</v>
      </c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2025-01-13T10:34:40Z</dcterms:created>
  <dcterms:modified xsi:type="dcterms:W3CDTF">2025-03-02T09:50:12Z</dcterms:modified>
</cp:coreProperties>
</file>