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Timer\"/>
    </mc:Choice>
  </mc:AlternateContent>
  <xr:revisionPtr revIDLastSave="0" documentId="13_ncr:1_{B4CBEF81-9021-44A6-AE13-DD7F955BEB32}" xr6:coauthVersionLast="47" xr6:coauthVersionMax="47" xr10:uidLastSave="{00000000-0000-0000-0000-000000000000}"/>
  <bookViews>
    <workbookView xWindow="6780" yWindow="570" windowWidth="15765" windowHeight="14490" xr2:uid="{0BD04C28-8A34-4020-8FCB-0694C3C8D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H8" i="1" s="1"/>
  <c r="H10" i="1"/>
  <c r="C10" i="1"/>
  <c r="G10" i="1"/>
  <c r="F10" i="1"/>
  <c r="E10" i="1"/>
  <c r="D10" i="1"/>
  <c r="D7" i="1"/>
  <c r="D8" i="1" s="1"/>
  <c r="D9" i="1" s="1"/>
  <c r="D11" i="1" s="1"/>
  <c r="E7" i="1"/>
  <c r="E8" i="1" s="1"/>
  <c r="E9" i="1" s="1"/>
  <c r="E11" i="1" s="1"/>
  <c r="F7" i="1"/>
  <c r="F8" i="1" s="1"/>
  <c r="F9" i="1" s="1"/>
  <c r="F11" i="1" s="1"/>
  <c r="G7" i="1"/>
  <c r="G8" i="1" s="1"/>
  <c r="G9" i="1" s="1"/>
  <c r="G11" i="1" s="1"/>
  <c r="C7" i="1"/>
  <c r="C8" i="1" s="1"/>
  <c r="C9" i="1" s="1"/>
  <c r="C11" i="1" s="1"/>
  <c r="H9" i="1" l="1"/>
  <c r="H11" i="1" s="1"/>
</calcChain>
</file>

<file path=xl/sharedStrings.xml><?xml version="1.0" encoding="utf-8"?>
<sst xmlns="http://schemas.openxmlformats.org/spreadsheetml/2006/main" count="16" uniqueCount="16">
  <si>
    <t>1MHz</t>
  </si>
  <si>
    <t>500kHz</t>
  </si>
  <si>
    <t>250kHz</t>
  </si>
  <si>
    <t>125kHz</t>
  </si>
  <si>
    <t>62.5kHz</t>
  </si>
  <si>
    <t>Input Frequency</t>
  </si>
  <si>
    <t>f</t>
  </si>
  <si>
    <t>T</t>
  </si>
  <si>
    <t>Period
[s]</t>
  </si>
  <si>
    <t>Resolution
[bits]</t>
  </si>
  <si>
    <t>CLK_SRC</t>
  </si>
  <si>
    <t>Real Period</t>
  </si>
  <si>
    <t>Relative 
Error</t>
  </si>
  <si>
    <t>Counts</t>
  </si>
  <si>
    <t>DCO
Frequency</t>
  </si>
  <si>
    <t>DCO
Frequency
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</si>
</sst>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wrapText="1"/>
    </xf>
    <xf numFmtId="0" fontId="0" fillId="3" borderId="1" xfId="0" applyFill="1" applyBorder="1"/>
    <xf numFmtId="0" fontId="0" fillId="3" borderId="3" xfId="0" applyFill="1" applyBorder="1"/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8" xfId="0" applyNumberFormat="1" applyFill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2" fontId="0" fillId="4" borderId="12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8" xfId="0" applyNumberFormat="1" applyFill="1" applyBorder="1" applyAlignment="1">
      <alignment horizontal="right"/>
    </xf>
    <xf numFmtId="2" fontId="0" fillId="4" borderId="8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/>
    <xf numFmtId="0" fontId="0" fillId="2" borderId="16" xfId="0" applyFill="1" applyBorder="1" applyAlignment="1">
      <alignment horizontal="center" wrapText="1"/>
    </xf>
    <xf numFmtId="11" fontId="0" fillId="5" borderId="14" xfId="0" applyNumberFormat="1" applyFill="1" applyBorder="1"/>
    <xf numFmtId="0" fontId="0" fillId="2" borderId="15" xfId="0" applyFill="1" applyBorder="1"/>
    <xf numFmtId="0" fontId="0" fillId="2" borderId="17" xfId="0" applyFill="1" applyBorder="1" applyAlignment="1">
      <alignment horizontal="center" wrapText="1"/>
    </xf>
    <xf numFmtId="0" fontId="0" fillId="5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684B-45C1-4BE9-AB46-F1F0C5FFB567}">
  <dimension ref="A1:I14"/>
  <sheetViews>
    <sheetView tabSelected="1" workbookViewId="0">
      <selection activeCell="L5" sqref="L5"/>
    </sheetView>
  </sheetViews>
  <sheetFormatPr defaultRowHeight="15" x14ac:dyDescent="0.25"/>
  <cols>
    <col min="2" max="8" width="10.710937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5.75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45.75" thickBot="1" x14ac:dyDescent="0.3">
      <c r="A3" s="1"/>
      <c r="B3" s="23" t="s">
        <v>8</v>
      </c>
      <c r="C3" s="26" t="s">
        <v>15</v>
      </c>
      <c r="D3" s="2" t="s">
        <v>9</v>
      </c>
      <c r="E3" s="20"/>
      <c r="F3" s="3"/>
      <c r="G3" s="20"/>
      <c r="H3" s="21"/>
      <c r="I3" s="1"/>
    </row>
    <row r="4" spans="1:9" ht="15.75" thickBot="1" x14ac:dyDescent="0.3">
      <c r="A4" s="1"/>
      <c r="B4" s="24">
        <v>1E-3</v>
      </c>
      <c r="C4" s="27">
        <v>1000</v>
      </c>
      <c r="D4" s="25">
        <v>32</v>
      </c>
      <c r="E4" s="4"/>
      <c r="F4" s="4"/>
      <c r="G4" s="4"/>
      <c r="H4" s="22"/>
      <c r="I4" s="1"/>
    </row>
    <row r="5" spans="1:9" ht="30" x14ac:dyDescent="0.25">
      <c r="A5" s="1"/>
      <c r="B5" s="5" t="s">
        <v>5</v>
      </c>
      <c r="C5" s="8" t="s">
        <v>0</v>
      </c>
      <c r="D5" s="8" t="s">
        <v>1</v>
      </c>
      <c r="E5" s="8" t="s">
        <v>2</v>
      </c>
      <c r="F5" s="8" t="s">
        <v>3</v>
      </c>
      <c r="G5" s="11" t="s">
        <v>4</v>
      </c>
      <c r="H5" s="17" t="s">
        <v>14</v>
      </c>
      <c r="I5" s="1"/>
    </row>
    <row r="6" spans="1:9" x14ac:dyDescent="0.25">
      <c r="A6" s="1"/>
      <c r="B6" s="6" t="s">
        <v>6</v>
      </c>
      <c r="C6" s="9">
        <v>1000000</v>
      </c>
      <c r="D6" s="9">
        <v>500000</v>
      </c>
      <c r="E6" s="9">
        <v>250000</v>
      </c>
      <c r="F6" s="9">
        <v>125000</v>
      </c>
      <c r="G6" s="12">
        <v>62500</v>
      </c>
      <c r="H6" s="12">
        <f>C4</f>
        <v>1000</v>
      </c>
      <c r="I6" s="1"/>
    </row>
    <row r="7" spans="1:9" x14ac:dyDescent="0.25">
      <c r="A7" s="1"/>
      <c r="B7" s="6" t="s">
        <v>7</v>
      </c>
      <c r="C7" s="9">
        <f>1/C6</f>
        <v>9.9999999999999995E-7</v>
      </c>
      <c r="D7" s="9">
        <f t="shared" ref="D7:G7" si="0">1/D6</f>
        <v>1.9999999999999999E-6</v>
      </c>
      <c r="E7" s="9">
        <f t="shared" si="0"/>
        <v>3.9999999999999998E-6</v>
      </c>
      <c r="F7" s="9">
        <f t="shared" si="0"/>
        <v>7.9999999999999996E-6</v>
      </c>
      <c r="G7" s="12">
        <f t="shared" si="0"/>
        <v>1.5999999999999999E-5</v>
      </c>
      <c r="H7" s="12">
        <f>1/H6</f>
        <v>1E-3</v>
      </c>
      <c r="I7" s="1"/>
    </row>
    <row r="8" spans="1:9" x14ac:dyDescent="0.25">
      <c r="A8" s="1"/>
      <c r="B8" s="6" t="s">
        <v>13</v>
      </c>
      <c r="C8" s="10">
        <f>IF(($B$4/C7)&lt;=(2^$D$4-1),($B$4/C7),"Out of range")</f>
        <v>1000.0000000000001</v>
      </c>
      <c r="D8" s="10">
        <f t="shared" ref="D8:H8" si="1">IF(($B$4/D7)&lt;=(2^$D$4-1),($B$4/D7),"Out of range")</f>
        <v>500.00000000000006</v>
      </c>
      <c r="E8" s="10">
        <f t="shared" si="1"/>
        <v>250.00000000000003</v>
      </c>
      <c r="F8" s="10">
        <f t="shared" si="1"/>
        <v>125.00000000000001</v>
      </c>
      <c r="G8" s="10">
        <f t="shared" si="1"/>
        <v>62.500000000000007</v>
      </c>
      <c r="H8" s="10">
        <f t="shared" si="1"/>
        <v>1</v>
      </c>
      <c r="I8" s="1"/>
    </row>
    <row r="9" spans="1:9" x14ac:dyDescent="0.25">
      <c r="A9" s="1"/>
      <c r="B9" s="7" t="s">
        <v>11</v>
      </c>
      <c r="C9" s="18">
        <f>ROUND(C8,0)*C7</f>
        <v>1E-3</v>
      </c>
      <c r="D9" s="18">
        <f t="shared" ref="D9:G9" si="2">ROUND(D8,0)*D7</f>
        <v>1E-3</v>
      </c>
      <c r="E9" s="18">
        <f t="shared" si="2"/>
        <v>1E-3</v>
      </c>
      <c r="F9" s="18">
        <f t="shared" si="2"/>
        <v>1E-3</v>
      </c>
      <c r="G9" s="18">
        <f t="shared" si="2"/>
        <v>1.008E-3</v>
      </c>
      <c r="H9" s="18">
        <f>ROUND(H8,0)*H7</f>
        <v>1E-3</v>
      </c>
      <c r="I9" s="1"/>
    </row>
    <row r="10" spans="1:9" x14ac:dyDescent="0.25">
      <c r="A10" s="1"/>
      <c r="B10" s="13" t="s">
        <v>10</v>
      </c>
      <c r="C10" s="14" t="str">
        <f>DEC2BIN(0,3)</f>
        <v>000</v>
      </c>
      <c r="D10" s="14" t="str">
        <f>DEC2BIN(1,3)</f>
        <v>001</v>
      </c>
      <c r="E10" s="14" t="str">
        <f>DEC2BIN(2,3)</f>
        <v>010</v>
      </c>
      <c r="F10" s="14" t="str">
        <f>DEC2BIN(3,3)</f>
        <v>011</v>
      </c>
      <c r="G10" s="15" t="str">
        <f>DEC2BIN(4,3)</f>
        <v>100</v>
      </c>
      <c r="H10" s="15" t="str">
        <f>DEC2BIN(5,3)</f>
        <v>101</v>
      </c>
      <c r="I10" s="1"/>
    </row>
    <row r="11" spans="1:9" ht="30" x14ac:dyDescent="0.25">
      <c r="A11" s="1"/>
      <c r="B11" s="16" t="s">
        <v>12</v>
      </c>
      <c r="C11" s="19">
        <f>((C9-$B$4)/$B$4)*100</f>
        <v>0</v>
      </c>
      <c r="D11" s="19">
        <f t="shared" ref="D11:H11" si="3">((D9-$B$4)/$B$4)*100</f>
        <v>0</v>
      </c>
      <c r="E11" s="19">
        <f t="shared" si="3"/>
        <v>0</v>
      </c>
      <c r="F11" s="19">
        <f>((F9-$B$4)/$B$4)*100</f>
        <v>0</v>
      </c>
      <c r="G11" s="19">
        <f t="shared" si="3"/>
        <v>0.79999999999999771</v>
      </c>
      <c r="H11" s="19">
        <f t="shared" si="3"/>
        <v>0</v>
      </c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2025-01-13T10:34:40Z</dcterms:created>
  <dcterms:modified xsi:type="dcterms:W3CDTF">2025-03-02T15:16:30Z</dcterms:modified>
</cp:coreProperties>
</file>