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<sst xmlns="http://schemas.openxmlformats.org/spreadsheetml/2006/main" count="1336" uniqueCount="472">
  <si>
    <t>winepoint</t>
  </si>
  <si>
    <t>lista</t>
  </si>
  <si>
    <t>TVA inclus</t>
  </si>
  <si>
    <t>discount</t>
  </si>
  <si>
    <t>netto</t>
  </si>
  <si>
    <t>raft</t>
  </si>
  <si>
    <t>Winefocus</t>
  </si>
  <si>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</si>
  <si>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</si>
  <si>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</si>
  <si>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</si>
  <si>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</si>
  <si>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</si>
  <si>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</si>
  <si>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</si>
  <si>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</si>
  <si>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</si>
  <si>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</si>
  <si>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</si>
  <si>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</si>
  <si>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</si>
  <si>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</si>
  <si>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</si>
  <si>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</si>
  <si>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</si>
  <si>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</si>
  <si>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</si>
  <si>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</si>
  <si>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</si>
  <si>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</si>
  <si>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</si>
  <si>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</si>
  <si>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</si>
  <si>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</si>
  <si>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</si>
  <si>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</si>
  <si>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</si>
  <si>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</si>
  <si>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</si>
  <si>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null</t>
  </si>
  <si>
    <t>stoc</t>
  </si>
  <si>
    <t>poza</t>
  </si>
  <si>
    <t>descriere</t>
  </si>
  <si>
    <t>Descriere crama</t>
  </si>
  <si>
    <t>Chateau Haut Brion</t>
  </si>
  <si>
    <t>2019 rosu sec</t>
  </si>
  <si>
    <t>2900</t>
  </si>
  <si>
    <t>3451</t>
  </si>
  <si>
    <t>100 Suckling, 98 Robert Parker, 98 Vinous</t>
  </si>
  <si>
    <t>10%</t>
  </si>
  <si>
    <t>2610</t>
  </si>
  <si>
    <t>3590</t>
  </si>
  <si>
    <t>Pessac-Leognan-Premier-Grand-Cru-Classe-2019</t>
  </si>
  <si>
    <t>Château Haut-Brion 2019</t>
  </si>
  <si>
    <t>Vin roșu</t>
  </si>
  <si>
    <t>Château Haut-Brion</t>
  </si>
  <si>
    <t>Franța</t>
  </si>
  <si>
    <t>Bordeaux</t>
  </si>
  <si>
    <t xml:space="preserve">Pessac Leognan </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</si>
  <si>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</si>
  <si>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</si>
  <si>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</si>
  <si>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</si>
  <si>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</si>
  <si>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</si>
  <si>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</si>
  <si>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</si>
  <si>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</si>
  <si>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</si>
  <si>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</si>
  <si>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</si>
  <si>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Chateau Latour</t>
  </si>
  <si>
    <t>2012 rosu sec</t>
  </si>
  <si>
    <t>96+ Robert Parker, 97 Tim Atkin</t>
  </si>
  <si>
    <t>Pauillac-1er-Grand-Cru-Classe-2012</t>
  </si>
  <si>
    <t>Château Latour 2012</t>
  </si>
  <si>
    <t>Château Latour</t>
  </si>
  <si>
    <t>Pauillac</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</si>
  <si>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</si>
  <si>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</si>
  <si>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</si>
  <si>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</si>
  <si>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</si>
  <si>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</si>
  <si>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 xml:space="preserve">Château Margaux </t>
  </si>
  <si>
    <t>100 James Suckling, 100 Robert Parker</t>
  </si>
  <si>
    <t>Margaux-Premier-Grand-Cru-Classe-2019</t>
  </si>
  <si>
    <t>Château Margaux 2019</t>
  </si>
  <si>
    <t>Château Margaux</t>
  </si>
  <si>
    <t>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</si>
  <si>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</si>
  <si>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</si>
  <si>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</si>
  <si>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</si>
  <si>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</si>
  <si>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Chateau Mouton Rothschild</t>
  </si>
  <si>
    <t>99 Suckling, 98+ Robert Parker, 99 Vinous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</si>
  <si>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</si>
  <si>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</si>
  <si>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</si>
  <si>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</si>
  <si>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</si>
  <si>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</si>
  <si>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</si>
  <si>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</si>
  <si>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</si>
  <si>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Chateau Lafite Rothschild</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</si>
  <si>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</si>
  <si>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</si>
  <si>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</si>
  <si>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</si>
  <si>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</si>
  <si>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</si>
  <si>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Château Ausone</t>
  </si>
  <si>
    <t>100 Suckling, 98+ Parker</t>
  </si>
  <si>
    <t>Saint-Emilion-1er-Grand-Cru-Classe-A-2014</t>
  </si>
  <si>
    <t>Château Ausone 2019</t>
  </si>
  <si>
    <t>Saint Emilion Grand Cru</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</si>
  <si>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</si>
  <si>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</si>
  <si>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</si>
  <si>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</si>
  <si>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Chateau Angélus</t>
  </si>
  <si>
    <t>98 Suckling, 96 Robert Parker</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</si>
  <si>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</si>
  <si>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</si>
  <si>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</si>
  <si>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</si>
  <si>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</si>
  <si>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</si>
  <si>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</si>
  <si>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</si>
  <si>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</si>
  <si>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2015 rosu sec</t>
  </si>
  <si>
    <t>99 Suckling, 97 Robert Parker</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</si>
  <si>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</si>
  <si>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</si>
  <si>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</si>
  <si>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</si>
  <si>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</si>
  <si>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Chateau Cheval Blanc</t>
  </si>
  <si>
    <t>100 Suckling, 100 Robert Parker, 100 Vinous</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</si>
  <si>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</si>
  <si>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</si>
  <si>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</si>
  <si>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</si>
  <si>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</si>
  <si>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</si>
  <si>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</si>
  <si>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</si>
  <si>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 xml:space="preserve">Château Pavie </t>
  </si>
  <si>
    <t>2016 rosu sec</t>
  </si>
  <si>
    <t>100 Robert Parker, 100 James Suckling</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</si>
  <si>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</si>
  <si>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</si>
  <si>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</si>
  <si>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</si>
  <si>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</si>
  <si>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</si>
  <si>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</si>
  <si>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Chateau Pavie</t>
  </si>
  <si>
    <t>98 Suckling,  97 Vinous</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</si>
  <si>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</si>
  <si>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</si>
  <si>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</si>
  <si>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</si>
  <si>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Les Hauts de Smith </t>
  </si>
  <si>
    <t>2020 alb sec</t>
  </si>
  <si>
    <t>90-92 Parker, 92-93 Suckling, 94 WE</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</si>
  <si>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</si>
  <si>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</si>
  <si>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</si>
  <si>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</si>
  <si>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</si>
  <si>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</si>
  <si>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</si>
  <si>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</si>
  <si>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</si>
  <si>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</si>
  <si>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</si>
  <si>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</si>
  <si>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Chateau Smith Haut Lafitte</t>
  </si>
  <si>
    <t>2019 alb sec</t>
  </si>
  <si>
    <t>96-98+ Robert Parker, 96-97 James Suckling</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</si>
  <si>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</si>
  <si>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</si>
  <si>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</si>
  <si>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</si>
  <si>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</si>
  <si>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</si>
  <si>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</si>
  <si>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t>94-96+ Robert Parker, 95-96 James Suckling</t>
  </si>
  <si>
    <t>Pessac-Leognan-Grand-Cru-Classe-Blanc-2020</t>
  </si>
  <si>
    <t>94-96+</t>
  </si>
  <si>
    <t>95-96</t>
  </si>
  <si>
    <t>Domaine de Chevalier</t>
  </si>
  <si>
    <t>2018 alb sec</t>
  </si>
  <si>
    <t>95 Robert Parker, 98 James Suckling</t>
  </si>
  <si>
    <t>Grand-Cru-Classe-de-Graves-Pessac-Leognan-Blanc-2018</t>
  </si>
  <si>
    <t>Domaine de Chevalier 2018</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</si>
  <si>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</si>
  <si>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</si>
  <si>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</si>
  <si>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</si>
  <si>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</si>
  <si>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</si>
  <si>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Chateau Pape Clement</t>
  </si>
  <si>
    <t>96 Robert Parker, 98 James Suckling</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</si>
  <si>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</si>
  <si>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</si>
  <si>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</si>
  <si>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</si>
  <si>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</si>
  <si>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</si>
  <si>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</si>
  <si>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</si>
  <si>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Prelat de Pape Clement</t>
  </si>
  <si>
    <t>92 James Suckling</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</si>
  <si>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</si>
  <si>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</si>
  <si>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</si>
  <si>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</si>
  <si>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</si>
  <si>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 xml:space="preserve">Clos La Gaffeliere </t>
  </si>
  <si>
    <t>93-94 James Suckling</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</si>
  <si>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</si>
  <si>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</si>
  <si>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</si>
  <si>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</si>
  <si>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</si>
  <si>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</si>
  <si>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</si>
  <si>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Chateau Laroque</t>
  </si>
  <si>
    <t>94 Suckling, 94 Robert Parker, 94 Vinous</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</si>
  <si>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</si>
  <si>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</si>
  <si>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</si>
  <si>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</si>
  <si>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</si>
  <si>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</si>
  <si>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Chateau Poesia</t>
  </si>
  <si>
    <t>95 Suckling,  96 Vinous</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</si>
  <si>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</si>
  <si>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</si>
  <si>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</si>
  <si>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</si>
  <si>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</si>
  <si>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</si>
  <si>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Chateau Lassegue</t>
  </si>
  <si>
    <t>96 Suckling</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</si>
  <si>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</si>
  <si>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</si>
  <si>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</si>
  <si>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</si>
  <si>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</si>
  <si>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</si>
  <si>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 xml:space="preserve">Chateau Fleur Cardinale </t>
  </si>
  <si>
    <t>95 James Suckling</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</si>
  <si>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</si>
  <si>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</si>
  <si>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</si>
  <si>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</si>
  <si>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</si>
  <si>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</si>
  <si>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</si>
  <si>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 xml:space="preserve">Chateau Grand Mayne </t>
  </si>
  <si>
    <t>94  Robert Parker, 93+ Neil Martin</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</si>
  <si>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</si>
  <si>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</si>
  <si>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</si>
  <si>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</si>
  <si>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</si>
  <si>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 xml:space="preserve">Clos Rene </t>
  </si>
  <si>
    <t>91-93 Robert Parker, 94 James Suckling</t>
  </si>
  <si>
    <t>clos-rene-2015</t>
  </si>
  <si>
    <t>Château Clos René 2015</t>
  </si>
  <si>
    <t>Château Clos René</t>
  </si>
  <si>
    <t>Pomerol</t>
  </si>
  <si>
    <t>Merlot|CabernetFranc|Malbec</t>
  </si>
  <si>
    <t>91-93</t>
  </si>
  <si>
    <t>clos-rene-2015.jpg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</si>
  <si>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</si>
  <si>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 xml:space="preserve">Chateau La Cabanne </t>
  </si>
  <si>
    <t>93 James Suckling, 92-94 Vinous</t>
  </si>
  <si>
    <t>cabanne</t>
  </si>
  <si>
    <t>Château La Cabanne 2019</t>
  </si>
  <si>
    <t>Château La Cabanne</t>
  </si>
  <si>
    <t>Merlot</t>
  </si>
  <si>
    <t>cabanne.jpg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</si>
  <si>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</si>
  <si>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</si>
  <si>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La Fleur Petrus</t>
  </si>
  <si>
    <t>99 Suckling, 97 Parker</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</si>
  <si>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</si>
  <si>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</si>
  <si>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</si>
  <si>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</si>
  <si>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</si>
  <si>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</si>
  <si>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2018 rosu sec</t>
  </si>
  <si>
    <t>99 James Suckling, 97+ Robert  Parker</t>
  </si>
  <si>
    <t>Pomerol-2018</t>
  </si>
  <si>
    <t>Château La Fleur-Pétrus 2018</t>
  </si>
  <si>
    <t>97+</t>
  </si>
  <si>
    <r>
      <rPr>
        <sz val="11"/>
        <rFont val="Arial"/>
        <charset val="0"/>
      </rPr>
      <t xml:space="preserve">Chateau La Fleur De Bouard - </t>
    </r>
    <r>
      <rPr>
        <b/>
        <sz val="11"/>
        <rFont val="Arial"/>
        <charset val="0"/>
      </rPr>
      <t>Lalande de Pomerol</t>
    </r>
  </si>
  <si>
    <t>93 James Suckling</t>
  </si>
  <si>
    <t>Lalande-de-Pomerol-2016</t>
  </si>
  <si>
    <t>Château La Fleur de Boüard 2019</t>
  </si>
  <si>
    <t>Château La Fleur de Boüard</t>
  </si>
  <si>
    <t>Lalande de Pomerol</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</si>
  <si>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</si>
  <si>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</si>
  <si>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</si>
  <si>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 xml:space="preserve">Chateau d'Issan </t>
  </si>
  <si>
    <t>97 James Suckling, 94 Robert Parker</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</si>
  <si>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</si>
  <si>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</si>
  <si>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</si>
  <si>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</si>
  <si>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</si>
  <si>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</si>
  <si>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</si>
  <si>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 xml:space="preserve">Malescot Saint Exupery </t>
  </si>
  <si>
    <t>96 Suckling, 94 Robert Parker, 96 Vinous</t>
  </si>
  <si>
    <t>Malescot Saint Exupery 2019</t>
  </si>
  <si>
    <t>&gt;11 ani</t>
  </si>
  <si>
    <t>Malescot-Saint-Exupery-2019.png</t>
  </si>
  <si>
    <t xml:space="preserve">Château Giscours </t>
  </si>
  <si>
    <t>97 James Suckling, 95 Robert Parker</t>
  </si>
  <si>
    <t>Château Giscours 2019</t>
  </si>
  <si>
    <t>&gt;12 ani</t>
  </si>
  <si>
    <t>Château-Giscours-2019.jpeg</t>
  </si>
  <si>
    <t>Sirène de Giscours</t>
  </si>
  <si>
    <t>94 James Suckling</t>
  </si>
  <si>
    <t>Sirène de Giscours 2019</t>
  </si>
  <si>
    <t xml:space="preserve">Sirène de Giscours </t>
  </si>
  <si>
    <t>&gt;13 ani</t>
  </si>
  <si>
    <t>Sirène-de-Giscours-2019.jpeg</t>
  </si>
  <si>
    <t>Chateau La Gurgue - Margaux</t>
  </si>
  <si>
    <t>Chateau La Gurgue - Margaux 2019</t>
  </si>
  <si>
    <t xml:space="preserve">Chateau La Gurgue - Margaux </t>
  </si>
  <si>
    <t>&gt;14 ani</t>
  </si>
  <si>
    <t>Chateau-La-Gurgue---Margaux-2019.jpg</t>
  </si>
  <si>
    <t>Domaine de Chevalier rouge</t>
  </si>
  <si>
    <t>97 Suckling, 97 Robert Parker, 97 Vinous</t>
  </si>
  <si>
    <t>Domaine de Chevalier rouge 2019</t>
  </si>
  <si>
    <t xml:space="preserve">Domaine de Chevalier rouge </t>
  </si>
  <si>
    <t>&gt;15 ani</t>
  </si>
  <si>
    <t>Domaine-de-Chevalier-rouge-2019.jpeg</t>
  </si>
  <si>
    <t xml:space="preserve">Chateau Smith Haut Lafitte </t>
  </si>
  <si>
    <t>99 James Suckling, 96 Robert Parker</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</si>
  <si>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</si>
  <si>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</si>
  <si>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</si>
  <si>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</si>
  <si>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 xml:space="preserve">Chateau Pape Clement </t>
  </si>
  <si>
    <t>97 James Suckling, 98 Jeb Dunuck</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</si>
  <si>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</si>
  <si>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</si>
  <si>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</si>
  <si>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 xml:space="preserve">Chateau Malartic Lagravière </t>
  </si>
  <si>
    <t>Château Malartic-Lagravière 2019</t>
  </si>
  <si>
    <t>Château Malartic-Lagravière</t>
  </si>
  <si>
    <t>|SauvignonBlanc||Sémillon</t>
  </si>
  <si>
    <t>Château-Malartic-Lagravière-2019.jpeg</t>
  </si>
  <si>
    <t>Cos d'Estournel - Saint-Estèphe</t>
  </si>
  <si>
    <t>1582.7</t>
  </si>
  <si>
    <t>100 Parker, 100 Suckling, 100 Vinous</t>
  </si>
  <si>
    <t>Saint-Estephe-2016</t>
  </si>
  <si>
    <t>Château Cos d'Estournel 2016</t>
  </si>
  <si>
    <t>Château Cos d'Estournel</t>
  </si>
  <si>
    <t>Saint Estephe</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</si>
  <si>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</si>
  <si>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</si>
  <si>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</si>
  <si>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 xml:space="preserve">Le Marquis de Calon Segur </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</si>
  <si>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</si>
  <si>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</si>
  <si>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</si>
  <si>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</si>
  <si>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</si>
  <si>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 xml:space="preserve">Chateau Phelan Segur </t>
  </si>
  <si>
    <t>96 James Suckling, 94+ Robert Parker</t>
  </si>
  <si>
    <t>Chateau-Phelan-Segur-2019</t>
  </si>
  <si>
    <t>94+</t>
  </si>
  <si>
    <t>Chateau-Phelan-Segur-2019.jpeg</t>
  </si>
  <si>
    <t>Calon Ségur</t>
  </si>
  <si>
    <t>96 Suckling,  98 Vinous</t>
  </si>
  <si>
    <t>Chateau Clerc Milon - Pauillac</t>
  </si>
  <si>
    <t>96 James Suckling, 95 Robert Parker</t>
  </si>
  <si>
    <t>Chateau-Clerc-Milon-Pauillac-2019</t>
  </si>
  <si>
    <t>Chateau Clerc Milon - Paui 2019</t>
  </si>
  <si>
    <t>Chateau-Clerc-Milon-Pauillac-2019.jpeg</t>
  </si>
  <si>
    <t>Chateau Haut Bages Liberal - Pauillac</t>
  </si>
  <si>
    <t>96 James Suckling</t>
  </si>
  <si>
    <t>Pauillac-Grand-Cru-Classe-2019</t>
  </si>
  <si>
    <t>Château Haut-Bages Libéral 2019</t>
  </si>
  <si>
    <t>Château Haut-Bages Libéral</t>
  </si>
  <si>
    <t>Pauillac-Grand-Cru-Classe-2019.jpeg</t>
  </si>
  <si>
    <t>Le Petit Mouton de Mouton Rothschild - Pauillac</t>
  </si>
  <si>
    <t>97 James Suckling</t>
  </si>
  <si>
    <t>Le Petit Mouton de Mouton Rothschild - Pauillac 2019</t>
  </si>
  <si>
    <t>Le Petit Mouton de Mouton Rothschild</t>
  </si>
  <si>
    <t>Clerc Milon</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</si>
  <si>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</si>
  <si>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</si>
  <si>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</si>
  <si>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</si>
  <si>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t>
  </si>
  <si>
    <t>97 Suckling, 96+ Robert Parker, 99 Vinous</t>
  </si>
  <si>
    <t>Lynch Bages 2019</t>
  </si>
  <si>
    <t>Grand Puy Lacoste</t>
  </si>
  <si>
    <t>96 Suckling, 96 Robert Parker, 96 Vinous</t>
  </si>
  <si>
    <t>Grand Puy Lac 2019</t>
  </si>
  <si>
    <t>Chateau Pontet Canet</t>
  </si>
  <si>
    <t>99 James Suckling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</si>
  <si>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</si>
  <si>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</si>
  <si>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</si>
  <si>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</si>
  <si>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</si>
  <si>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</si>
  <si>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 xml:space="preserve">Chateau Gloria </t>
  </si>
  <si>
    <t>94 James Suckling, 93+ Robert Parker</t>
  </si>
  <si>
    <t>Saint-Julien-2019</t>
  </si>
  <si>
    <t>Château Gloria 2019</t>
  </si>
  <si>
    <t>Château Gloria</t>
  </si>
  <si>
    <t>Saint Julien</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</si>
  <si>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</si>
  <si>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</si>
  <si>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</si>
  <si>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</si>
  <si>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 xml:space="preserve">Croix Ducru Beaucaillou </t>
  </si>
  <si>
    <t>"La-Croix-Ducru-Beaucaillou"-2019</t>
  </si>
  <si>
    <t>Château Ducru-Beaucaillou 2019</t>
  </si>
  <si>
    <t>Château Ducru-Beaucaillou</t>
  </si>
  <si>
    <t>Merlot|CabernetSauvignon|PetitVerdot</t>
  </si>
  <si>
    <t xml:space="preserve"> 14,3%</t>
  </si>
  <si>
    <t>Ducru Beaucaillou</t>
  </si>
  <si>
    <t>98 Suckling, 96+ Robert Parker, 98 Vinous</t>
  </si>
  <si>
    <t>Branaire Ducru</t>
  </si>
  <si>
    <t>95 Suckling, 95 Robert Parker, 95 Vinous</t>
  </si>
  <si>
    <t>Branaire Ducru 2019</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</si>
  <si>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</si>
  <si>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</si>
  <si>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</si>
  <si>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t>
  </si>
  <si>
    <t>95 Suckling, 96 Robert Parker, 97 Vinous</t>
  </si>
  <si>
    <t>Léoville Poyferré 2019</t>
  </si>
  <si>
    <t>Langoa Barton</t>
  </si>
  <si>
    <t>96 Suckling, 94+ Robert Parker</t>
  </si>
  <si>
    <t>Langoa Barton 2019</t>
  </si>
  <si>
    <t>Léoville Barton</t>
  </si>
  <si>
    <t>96 Suckling, 97 Robert Parker, 96 Vinous</t>
  </si>
  <si>
    <t>Léoville Barton 2019</t>
  </si>
  <si>
    <t>Chateau D'Yquem</t>
  </si>
  <si>
    <t>2003 dulce sec</t>
  </si>
  <si>
    <t xml:space="preserve"> 98 James Suckling, 96 Robert Parker, 97 WS</t>
  </si>
  <si>
    <t>Chateau D'Yquem 2003</t>
  </si>
  <si>
    <t>Sauternes</t>
  </si>
  <si>
    <t>2003</t>
  </si>
  <si>
    <t>dulce</t>
  </si>
  <si>
    <t>am folosit tabelul asta ca sa gasesc numele potrivit pt vin</t>
  </si>
  <si>
    <t>Château Pape Clément 2018</t>
  </si>
  <si>
    <t>Château Poesia 2018</t>
  </si>
  <si>
    <t>Château Lassègue 2015</t>
  </si>
  <si>
    <t>Château Fleur Cardinale 2018</t>
  </si>
  <si>
    <t>Château de Grand Mayne 2016</t>
  </si>
  <si>
    <t>Château Clos René 2018</t>
  </si>
  <si>
    <t>Château La Fleur de Boüard 2016</t>
  </si>
  <si>
    <t>Château Smith Haut Lafitte 2017</t>
  </si>
  <si>
    <t>Château Pontet-Canet 2008</t>
  </si>
</sst>
</file>

<file path=xl/styles.xml><?xml version="1.0" encoding="utf-8"?>
<styleSheet xmlns="http://schemas.openxmlformats.org/spreadsheetml/2006/main">
  <numFmts count="5">
    <numFmt numFmtId="176" formatCode="#,##0\ &quot;lei&quot;"/>
    <numFmt numFmtId="177" formatCode="_-* #,##0.00\ &quot;lei&quot;_-;\-* #,##0.00\ &quot;lei&quot;_-;_-* &quot;-&quot;??\ &quot;lei&quot;_-;_-@_-"/>
    <numFmt numFmtId="178" formatCode="_-* #,##0\ _l_e_i_-;\-* #,##0\ _l_e_i_-;_-* &quot;-&quot;\ _l_e_i_-;_-@_-"/>
    <numFmt numFmtId="179" formatCode="_-* #,##0\ &quot;lei&quot;_-;\-* #,##0\ &quot;lei&quot;_-;_-* &quot;-&quot;\ &quot;lei&quot;_-;_-@_-"/>
    <numFmt numFmtId="180" formatCode="_-* #,##0.00\ _l_e_i_-;\-* #,##0.00\ _l_e_i_-;_-* &quot;-&quot;??\ _l_e_i_-;_-@_-"/>
  </numFmts>
  <fonts count="55">
    <font>
      <sz val="10"/>
      <name val="Arial"/>
      <charset val="0"/>
    </font>
    <font>
      <sz val="11"/>
      <color theme="1"/>
      <name val="Calibri"/>
      <charset val="134"/>
      <scheme val="minor"/>
    </font>
    <font>
      <sz val="12"/>
      <name val="Arial"/>
      <charset val="0"/>
    </font>
    <font>
      <sz val="10"/>
      <color theme="1"/>
      <name val="Calibri"/>
      <charset val="0"/>
      <scheme val="minor"/>
    </font>
    <font>
      <sz val="10"/>
      <color rgb="FF000000"/>
      <name val="Calibri"/>
      <charset val="0"/>
      <scheme val="minor"/>
    </font>
    <font>
      <sz val="14"/>
      <name val="Arial"/>
      <charset val="0"/>
    </font>
    <font>
      <b/>
      <sz val="16"/>
      <color rgb="FFC00000"/>
      <name val="Arial"/>
      <charset val="0"/>
    </font>
    <font>
      <sz val="16"/>
      <color rgb="FF00B050"/>
      <name val="Arial"/>
      <charset val="0"/>
    </font>
    <font>
      <sz val="11"/>
      <name val="Arial"/>
      <charset val="0"/>
    </font>
    <font>
      <sz val="11"/>
      <color rgb="FFC00000"/>
      <name val="Arial"/>
      <charset val="0"/>
    </font>
    <font>
      <sz val="11"/>
      <color indexed="60"/>
      <name val="Arial"/>
      <charset val="0"/>
    </font>
    <font>
      <sz val="11"/>
      <color rgb="FF0070C0"/>
      <name val="Arial"/>
      <charset val="0"/>
    </font>
    <font>
      <b/>
      <sz val="12"/>
      <name val="Arial"/>
      <charset val="0"/>
    </font>
    <font>
      <b/>
      <sz val="11"/>
      <name val="Arial"/>
      <charset val="0"/>
    </font>
    <font>
      <sz val="11"/>
      <color theme="1"/>
      <name val="Arial"/>
      <charset val="0"/>
    </font>
    <font>
      <b/>
      <sz val="18"/>
      <color theme="9" tint="-0.25"/>
      <name val="Arial"/>
      <charset val="0"/>
    </font>
    <font>
      <b/>
      <sz val="18"/>
      <name val="Arial"/>
      <charset val="0"/>
    </font>
    <font>
      <sz val="16"/>
      <name val="Arial"/>
      <charset val="0"/>
    </font>
    <font>
      <sz val="11"/>
      <color theme="1"/>
      <name val="Calibri"/>
      <charset val="0"/>
      <scheme val="minor"/>
    </font>
    <font>
      <sz val="11"/>
      <color rgb="FF000000"/>
      <name val="Calibri"/>
      <charset val="0"/>
      <scheme val="minor"/>
    </font>
    <font>
      <sz val="11"/>
      <name val="Calibri"/>
      <charset val="0"/>
      <scheme val="minor"/>
    </font>
    <font>
      <u/>
      <sz val="10"/>
      <color indexed="12"/>
      <name val="Arial"/>
      <charset val="0"/>
    </font>
    <font>
      <sz val="11"/>
      <color indexed="9"/>
      <name val="Calibri"/>
      <charset val="0"/>
    </font>
    <font>
      <sz val="10"/>
      <color indexed="8"/>
      <name val="Arial"/>
      <charset val="0"/>
    </font>
    <font>
      <b/>
      <sz val="13"/>
      <color indexed="56"/>
      <name val="Calibri"/>
      <charset val="0"/>
    </font>
    <font>
      <u/>
      <sz val="11"/>
      <color indexed="20"/>
      <name val="Calibri"/>
      <charset val="0"/>
    </font>
    <font>
      <sz val="11"/>
      <color indexed="8"/>
      <name val="Calibri"/>
      <charset val="0"/>
    </font>
    <font>
      <b/>
      <sz val="15"/>
      <color indexed="56"/>
      <name val="Calibri"/>
      <charset val="0"/>
    </font>
    <font>
      <b/>
      <sz val="11"/>
      <color indexed="56"/>
      <name val="Calibri"/>
      <charset val="0"/>
    </font>
    <font>
      <b/>
      <sz val="11"/>
      <color indexed="52"/>
      <name val="Calibri"/>
      <charset val="0"/>
    </font>
    <font>
      <sz val="11"/>
      <color indexed="62"/>
      <name val="Calibri"/>
      <charset val="0"/>
    </font>
    <font>
      <sz val="10"/>
      <color indexed="9"/>
      <name val="Arial"/>
      <charset val="0"/>
    </font>
    <font>
      <b/>
      <sz val="18"/>
      <color indexed="56"/>
      <name val="Cambria"/>
      <charset val="0"/>
    </font>
    <font>
      <b/>
      <sz val="11"/>
      <color indexed="8"/>
      <name val="Calibri"/>
      <charset val="0"/>
    </font>
    <font>
      <sz val="11"/>
      <color indexed="20"/>
      <name val="Calibri"/>
      <charset val="0"/>
    </font>
    <font>
      <sz val="11"/>
      <color indexed="60"/>
      <name val="Calibri"/>
      <charset val="0"/>
    </font>
    <font>
      <i/>
      <sz val="10"/>
      <color indexed="23"/>
      <name val="Arial"/>
      <charset val="0"/>
    </font>
    <font>
      <sz val="10"/>
      <color indexed="10"/>
      <name val="Arial"/>
      <charset val="0"/>
    </font>
    <font>
      <sz val="11"/>
      <color indexed="10"/>
      <name val="Calibri"/>
      <charset val="0"/>
    </font>
    <font>
      <sz val="10"/>
      <color indexed="60"/>
      <name val="Arial"/>
      <charset val="0"/>
    </font>
    <font>
      <sz val="11"/>
      <color indexed="52"/>
      <name val="Calibri"/>
      <charset val="0"/>
    </font>
    <font>
      <b/>
      <sz val="11"/>
      <color indexed="63"/>
      <name val="Calibri"/>
      <charset val="0"/>
    </font>
    <font>
      <i/>
      <sz val="11"/>
      <color indexed="23"/>
      <name val="Calibri"/>
      <charset val="0"/>
    </font>
    <font>
      <b/>
      <sz val="11"/>
      <color indexed="9"/>
      <name val="Calibri"/>
      <charset val="0"/>
    </font>
    <font>
      <b/>
      <sz val="10"/>
      <color indexed="63"/>
      <name val="Arial"/>
      <charset val="0"/>
    </font>
    <font>
      <sz val="10"/>
      <color indexed="52"/>
      <name val="Arial"/>
      <charset val="0"/>
    </font>
    <font>
      <b/>
      <sz val="11"/>
      <color indexed="56"/>
      <name val="Arial"/>
      <charset val="0"/>
    </font>
    <font>
      <sz val="10"/>
      <color indexed="17"/>
      <name val="Arial"/>
      <charset val="0"/>
    </font>
    <font>
      <b/>
      <sz val="15"/>
      <color indexed="56"/>
      <name val="Arial"/>
      <charset val="0"/>
    </font>
    <font>
      <sz val="10"/>
      <color indexed="62"/>
      <name val="Arial"/>
      <charset val="0"/>
    </font>
    <font>
      <b/>
      <sz val="10"/>
      <color indexed="52"/>
      <name val="Arial"/>
      <charset val="0"/>
    </font>
    <font>
      <sz val="11"/>
      <color indexed="17"/>
      <name val="Calibri"/>
      <charset val="0"/>
    </font>
    <font>
      <sz val="10"/>
      <color indexed="20"/>
      <name val="Arial"/>
      <charset val="0"/>
    </font>
    <font>
      <b/>
      <sz val="10"/>
      <color indexed="9"/>
      <name val="Arial"/>
      <charset val="0"/>
    </font>
    <font>
      <b/>
      <sz val="13"/>
      <color indexed="56"/>
      <name val="Arial"/>
      <charset val="0"/>
    </font>
  </fonts>
  <fills count="24">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52"/>
        <bgColor indexed="64"/>
      </patternFill>
    </fill>
    <fill>
      <patternFill patternType="solid">
        <fgColor indexed="29"/>
        <bgColor indexed="64"/>
      </patternFill>
    </fill>
    <fill>
      <patternFill patternType="solid">
        <fgColor indexed="45"/>
        <bgColor indexed="64"/>
      </patternFill>
    </fill>
    <fill>
      <patternFill patternType="solid">
        <fgColor indexed="30"/>
        <bgColor indexed="64"/>
      </patternFill>
    </fill>
    <fill>
      <patternFill patternType="solid">
        <fgColor indexed="43"/>
        <bgColor indexed="64"/>
      </patternFill>
    </fill>
    <fill>
      <patternFill patternType="solid">
        <fgColor indexed="26"/>
        <bgColor indexed="64"/>
      </patternFill>
    </fill>
    <fill>
      <patternFill patternType="solid">
        <fgColor indexed="51"/>
        <bgColor indexed="64"/>
      </patternFill>
    </fill>
    <fill>
      <patternFill patternType="solid">
        <fgColor indexed="62"/>
        <bgColor indexed="64"/>
      </patternFill>
    </fill>
    <fill>
      <patternFill patternType="solid">
        <fgColor indexed="42"/>
        <bgColor indexed="64"/>
      </patternFill>
    </fill>
    <fill>
      <patternFill patternType="solid">
        <fgColor indexed="57"/>
        <bgColor indexed="64"/>
      </patternFill>
    </fill>
    <fill>
      <patternFill patternType="solid">
        <fgColor indexed="46"/>
        <bgColor indexed="64"/>
      </patternFill>
    </fill>
    <fill>
      <patternFill patternType="solid">
        <fgColor indexed="27"/>
        <bgColor indexed="64"/>
      </patternFill>
    </fill>
    <fill>
      <patternFill patternType="solid">
        <fgColor indexed="31"/>
        <bgColor indexed="64"/>
      </patternFill>
    </fill>
    <fill>
      <patternFill patternType="solid">
        <fgColor indexed="10"/>
        <bgColor indexed="64"/>
      </patternFill>
    </fill>
    <fill>
      <patternFill patternType="solid">
        <fgColor indexed="36"/>
        <bgColor indexed="64"/>
      </patternFill>
    </fill>
    <fill>
      <patternFill patternType="solid">
        <fgColor indexed="55"/>
        <bgColor indexed="64"/>
      </patternFill>
    </fill>
    <fill>
      <patternFill patternType="solid">
        <fgColor indexed="53"/>
        <bgColor indexed="64"/>
      </patternFill>
    </fill>
    <fill>
      <patternFill patternType="solid">
        <fgColor indexed="49"/>
        <bgColor indexed="64"/>
      </patternFill>
    </fill>
  </fills>
  <borders count="10">
    <border>
      <left/>
      <right/>
      <top/>
      <bottom/>
      <diagonal/>
    </border>
    <border>
      <left/>
      <right/>
      <top/>
      <bottom style="thick">
        <color indexed="22"/>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83">
    <xf numFmtId="0" fontId="0" fillId="0" borderId="0"/>
    <xf numFmtId="0" fontId="46" fillId="0" borderId="0" applyNumberFormat="0" applyFill="0" applyBorder="0" applyAlignment="0" applyProtection="0"/>
    <xf numFmtId="0" fontId="46" fillId="0" borderId="3" applyNumberFormat="0" applyFill="0" applyAlignment="0" applyProtection="0"/>
    <xf numFmtId="0" fontId="54" fillId="0" borderId="1" applyNumberFormat="0" applyFill="0" applyAlignment="0" applyProtection="0"/>
    <xf numFmtId="0" fontId="48" fillId="0" borderId="2" applyNumberFormat="0" applyFill="0" applyAlignment="0" applyProtection="0"/>
    <xf numFmtId="0" fontId="53" fillId="21" borderId="9" applyNumberFormat="0" applyAlignment="0" applyProtection="0"/>
    <xf numFmtId="0" fontId="47" fillId="14" borderId="0" applyNumberFormat="0" applyBorder="0" applyAlignment="0" applyProtection="0"/>
    <xf numFmtId="0" fontId="52" fillId="8" borderId="0" applyNumberFormat="0" applyBorder="0" applyAlignment="0" applyProtection="0"/>
    <xf numFmtId="0" fontId="26" fillId="11" borderId="6" applyNumberFormat="0" applyFont="0" applyAlignment="0" applyProtection="0"/>
    <xf numFmtId="0" fontId="45" fillId="0" borderId="7" applyNumberFormat="0" applyFill="0" applyAlignment="0" applyProtection="0"/>
    <xf numFmtId="0" fontId="50" fillId="5" borderId="4" applyNumberFormat="0" applyAlignment="0" applyProtection="0"/>
    <xf numFmtId="0" fontId="37" fillId="0" borderId="0" applyNumberFormat="0" applyFill="0" applyBorder="0" applyAlignment="0" applyProtection="0"/>
    <xf numFmtId="0" fontId="31" fillId="23" borderId="0" applyNumberFormat="0" applyBorder="0" applyAlignment="0" applyProtection="0"/>
    <xf numFmtId="0" fontId="23" fillId="4" borderId="0" applyNumberFormat="0" applyBorder="0" applyAlignment="0" applyProtection="0"/>
    <xf numFmtId="0" fontId="23" fillId="14" borderId="0" applyNumberFormat="0" applyBorder="0" applyAlignment="0" applyProtection="0"/>
    <xf numFmtId="0" fontId="23" fillId="8" borderId="0" applyNumberFormat="0" applyBorder="0" applyAlignment="0" applyProtection="0"/>
    <xf numFmtId="0" fontId="22" fillId="6" borderId="0" applyNumberFormat="0" applyBorder="0" applyAlignment="0" applyProtection="0"/>
    <xf numFmtId="0" fontId="26" fillId="12" borderId="0" applyNumberFormat="0" applyBorder="0" applyAlignment="0" applyProtection="0"/>
    <xf numFmtId="0" fontId="22" fillId="23" borderId="0" applyNumberFormat="0" applyBorder="0" applyAlignment="0" applyProtection="0"/>
    <xf numFmtId="0" fontId="44" fillId="5" borderId="8" applyNumberFormat="0" applyAlignment="0" applyProtection="0"/>
    <xf numFmtId="0" fontId="31" fillId="20" borderId="0" applyNumberFormat="0" applyBorder="0" applyAlignment="0" applyProtection="0"/>
    <xf numFmtId="0" fontId="22" fillId="22" borderId="0" applyNumberFormat="0" applyBorder="0" applyAlignment="0" applyProtection="0"/>
    <xf numFmtId="0" fontId="26" fillId="4" borderId="0" applyNumberFormat="0" applyBorder="0" applyAlignment="0" applyProtection="0"/>
    <xf numFmtId="0" fontId="26" fillId="17" borderId="0" applyNumberFormat="0" applyBorder="0" applyAlignment="0" applyProtection="0"/>
    <xf numFmtId="0" fontId="22" fillId="20" borderId="0" applyNumberFormat="0" applyBorder="0" applyAlignment="0" applyProtection="0"/>
    <xf numFmtId="0" fontId="31" fillId="2" borderId="0" applyNumberFormat="0" applyBorder="0" applyAlignment="0" applyProtection="0"/>
    <xf numFmtId="0" fontId="22" fillId="23" borderId="0" applyNumberFormat="0" applyBorder="0" applyAlignment="0" applyProtection="0"/>
    <xf numFmtId="0" fontId="26" fillId="16" borderId="0" applyNumberFormat="0" applyBorder="0" applyAlignment="0" applyProtection="0"/>
    <xf numFmtId="0" fontId="31" fillId="7" borderId="0" applyNumberFormat="0" applyBorder="0" applyAlignment="0" applyProtection="0"/>
    <xf numFmtId="0" fontId="22" fillId="20" borderId="0" applyNumberFormat="0" applyBorder="0" applyAlignment="0" applyProtection="0"/>
    <xf numFmtId="0" fontId="40" fillId="0" borderId="7" applyNumberFormat="0" applyFill="0" applyAlignment="0" applyProtection="0"/>
    <xf numFmtId="0" fontId="26" fillId="2" borderId="0" applyNumberFormat="0" applyBorder="0" applyAlignment="0" applyProtection="0"/>
    <xf numFmtId="0" fontId="39" fillId="10" borderId="0" applyNumberFormat="0" applyBorder="0" applyAlignment="0" applyProtection="0"/>
    <xf numFmtId="0" fontId="23" fillId="17" borderId="0" applyNumberFormat="0" applyBorder="0" applyAlignment="0" applyProtection="0"/>
    <xf numFmtId="0" fontId="22" fillId="7" borderId="0" applyNumberFormat="0" applyBorder="0" applyAlignment="0" applyProtection="0"/>
    <xf numFmtId="0" fontId="31" fillId="9" borderId="0" applyNumberFormat="0" applyBorder="0" applyAlignment="0" applyProtection="0"/>
    <xf numFmtId="0" fontId="22" fillId="15"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2" fillId="19" borderId="0" applyNumberFormat="0" applyBorder="0" applyAlignment="0" applyProtection="0"/>
    <xf numFmtId="0" fontId="26" fillId="4" borderId="0" applyNumberFormat="0" applyBorder="0" applyAlignment="0" applyProtection="0"/>
    <xf numFmtId="0" fontId="26" fillId="18" borderId="0" applyNumberFormat="0" applyBorder="0" applyAlignment="0" applyProtection="0"/>
    <xf numFmtId="0" fontId="22" fillId="13" borderId="0" applyNumberFormat="0" applyBorder="0" applyAlignment="0" applyProtection="0"/>
    <xf numFmtId="0" fontId="23" fillId="12" borderId="0" applyNumberFormat="0" applyBorder="0" applyAlignment="0" applyProtection="0"/>
    <xf numFmtId="0" fontId="35" fillId="10" borderId="0" applyNumberFormat="0" applyBorder="0" applyAlignment="0" applyProtection="0"/>
    <xf numFmtId="0" fontId="23" fillId="16" borderId="0" applyNumberFormat="0" applyBorder="0" applyAlignment="0" applyProtection="0"/>
    <xf numFmtId="0" fontId="22" fillId="9" borderId="0" applyNumberFormat="0" applyBorder="0" applyAlignment="0" applyProtection="0"/>
    <xf numFmtId="0" fontId="34" fillId="8" borderId="0" applyNumberFormat="0" applyBorder="0" applyAlignment="0" applyProtection="0"/>
    <xf numFmtId="0" fontId="26" fillId="16" borderId="0" applyNumberFormat="0" applyBorder="0" applyAlignment="0" applyProtection="0"/>
    <xf numFmtId="0" fontId="33" fillId="0" borderId="5" applyNumberFormat="0" applyFill="0" applyAlignment="0" applyProtection="0"/>
    <xf numFmtId="0" fontId="41" fillId="5" borderId="8" applyNumberFormat="0" applyAlignment="0" applyProtection="0"/>
    <xf numFmtId="0" fontId="32" fillId="0" borderId="0" applyNumberFormat="0" applyFill="0" applyBorder="0" applyAlignment="0" applyProtection="0"/>
    <xf numFmtId="0" fontId="36" fillId="0" borderId="0" applyNumberFormat="0" applyFill="0" applyBorder="0" applyAlignment="0" applyProtection="0"/>
    <xf numFmtId="0" fontId="49" fillId="3" borderId="4" applyNumberFormat="0" applyAlignment="0" applyProtection="0"/>
    <xf numFmtId="177" fontId="0" fillId="0" borderId="0" applyFont="0" applyFill="0" applyBorder="0" applyAlignment="0" applyProtection="0"/>
    <xf numFmtId="0" fontId="26" fillId="14" borderId="0" applyNumberFormat="0" applyBorder="0" applyAlignment="0" applyProtection="0"/>
    <xf numFmtId="0" fontId="31" fillId="6" borderId="0" applyNumberFormat="0" applyBorder="0" applyAlignment="0" applyProtection="0"/>
    <xf numFmtId="0" fontId="26" fillId="11" borderId="6" applyNumberFormat="0" applyFont="0" applyAlignment="0" applyProtection="0"/>
    <xf numFmtId="0" fontId="30" fillId="3" borderId="4" applyNumberFormat="0" applyAlignment="0" applyProtection="0"/>
    <xf numFmtId="0" fontId="23" fillId="16" borderId="0" applyNumberFormat="0" applyBorder="0" applyAlignment="0" applyProtection="0"/>
    <xf numFmtId="0" fontId="28" fillId="0" borderId="0" applyNumberFormat="0" applyFill="0" applyBorder="0" applyAlignment="0" applyProtection="0"/>
    <xf numFmtId="0" fontId="29" fillId="5" borderId="4" applyNumberFormat="0" applyAlignment="0" applyProtection="0"/>
    <xf numFmtId="0" fontId="51" fillId="14" borderId="0" applyNumberFormat="0" applyBorder="0" applyAlignment="0" applyProtection="0"/>
    <xf numFmtId="0" fontId="23" fillId="2" borderId="0" applyNumberFormat="0" applyBorder="0" applyAlignment="0" applyProtection="0"/>
    <xf numFmtId="0" fontId="28" fillId="0" borderId="3" applyNumberFormat="0" applyFill="0" applyAlignment="0" applyProtection="0"/>
    <xf numFmtId="0" fontId="42" fillId="0" borderId="0" applyNumberFormat="0" applyFill="0" applyBorder="0" applyAlignment="0" applyProtection="0"/>
    <xf numFmtId="0" fontId="23" fillId="4" borderId="0" applyNumberFormat="0" applyBorder="0" applyAlignment="0" applyProtection="0"/>
    <xf numFmtId="0" fontId="27" fillId="0" borderId="2" applyNumberFormat="0" applyFill="0" applyAlignment="0" applyProtection="0"/>
    <xf numFmtId="0" fontId="23" fillId="18" borderId="0" applyNumberFormat="0" applyBorder="0" applyAlignment="0" applyProtection="0"/>
    <xf numFmtId="178" fontId="0" fillId="0" borderId="0" applyFont="0" applyFill="0" applyBorder="0" applyAlignment="0" applyProtection="0"/>
    <xf numFmtId="0" fontId="26" fillId="3" borderId="0" applyNumberFormat="0" applyBorder="0" applyAlignment="0" applyProtection="0"/>
    <xf numFmtId="0" fontId="32" fillId="0" borderId="0" applyNumberFormat="0" applyFill="0" applyBorder="0" applyAlignment="0" applyProtection="0"/>
    <xf numFmtId="179" fontId="0" fillId="0" borderId="0" applyFont="0" applyFill="0" applyBorder="0" applyAlignment="0" applyProtection="0"/>
    <xf numFmtId="0" fontId="38" fillId="0" borderId="0" applyNumberFormat="0" applyFill="0" applyBorder="0" applyAlignment="0" applyProtection="0"/>
    <xf numFmtId="0" fontId="25" fillId="0" borderId="0" applyNumberFormat="0" applyFill="0" applyBorder="0" applyAlignment="0" applyProtection="0">
      <alignment vertical="top"/>
      <protection locked="0"/>
    </xf>
    <xf numFmtId="0" fontId="23" fillId="7" borderId="0" applyNumberFormat="0" applyBorder="0" applyAlignment="0" applyProtection="0"/>
    <xf numFmtId="0" fontId="24" fillId="0" borderId="1" applyNumberFormat="0" applyFill="0" applyAlignment="0" applyProtection="0"/>
    <xf numFmtId="180" fontId="0" fillId="0" borderId="0" applyFont="0" applyFill="0" applyBorder="0" applyAlignment="0" applyProtection="0"/>
    <xf numFmtId="0" fontId="43" fillId="21" borderId="9" applyNumberFormat="0" applyAlignment="0" applyProtection="0"/>
    <xf numFmtId="0" fontId="23" fillId="3" borderId="0" applyNumberFormat="0" applyBorder="0" applyAlignment="0" applyProtection="0"/>
    <xf numFmtId="0" fontId="22" fillId="2" borderId="0" applyNumberFormat="0" applyBorder="0" applyAlignment="0" applyProtection="0"/>
    <xf numFmtId="9" fontId="0" fillId="0" borderId="0" applyFont="0" applyFill="0" applyBorder="0" applyAlignment="0" applyProtection="0"/>
    <xf numFmtId="0" fontId="21" fillId="0" borderId="0" applyNumberFormat="0" applyFill="0" applyBorder="0" applyAlignment="0" applyProtection="0">
      <alignment vertical="top"/>
      <protection locked="0"/>
    </xf>
  </cellStyleXfs>
  <cellXfs count="42">
    <xf numFmtId="0" fontId="0" fillId="0" borderId="0" xfId="0"/>
    <xf numFmtId="0" fontId="1" fillId="0" borderId="0" xfId="0" applyFont="1" applyFill="1" applyBorder="1" applyAlignment="1">
      <alignment vertical="center"/>
    </xf>
    <xf numFmtId="0" fontId="2" fillId="0" borderId="0" xfId="0" applyFont="1" applyFill="1" applyBorder="1" applyAlignment="1">
      <alignment horizontal="left"/>
    </xf>
    <xf numFmtId="0" fontId="3" fillId="0" borderId="0"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0" borderId="0" xfId="0" applyFont="1"/>
    <xf numFmtId="0" fontId="5" fillId="0" borderId="0" xfId="0" applyFont="1"/>
    <xf numFmtId="0" fontId="2" fillId="0" borderId="0" xfId="0" applyFont="1"/>
    <xf numFmtId="0" fontId="2"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xf numFmtId="0" fontId="8" fillId="0" borderId="0" xfId="0" applyFont="1"/>
    <xf numFmtId="0" fontId="8" fillId="0" borderId="0" xfId="0" applyFont="1" applyAlignment="1">
      <alignment horizontal="center"/>
    </xf>
    <xf numFmtId="0" fontId="9" fillId="0" borderId="0" xfId="0" applyFont="1"/>
    <xf numFmtId="0" fontId="8" fillId="0" borderId="0" xfId="0" applyFont="1" applyAlignment="1">
      <alignment horizontal="left"/>
    </xf>
    <xf numFmtId="0" fontId="10" fillId="0" borderId="0" xfId="0" applyFont="1"/>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horizontal="left"/>
    </xf>
    <xf numFmtId="9" fontId="5" fillId="0" borderId="0" xfId="0" applyNumberFormat="1" applyFont="1" applyAlignment="1">
      <alignment horizontal="center"/>
    </xf>
    <xf numFmtId="0" fontId="13" fillId="0" borderId="0" xfId="0" applyFont="1" applyAlignment="1">
      <alignment horizontal="left"/>
    </xf>
    <xf numFmtId="9" fontId="8" fillId="0" borderId="0" xfId="0" applyNumberFormat="1"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Fill="1" applyBorder="1" applyAlignment="1">
      <alignment wrapText="1"/>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8" fillId="0" borderId="0" xfId="0" applyFont="1" applyFill="1" applyBorder="1" applyAlignment="1">
      <alignment horizontal="center" vertical="center"/>
    </xf>
    <xf numFmtId="0" fontId="8" fillId="0" borderId="0" xfId="0" applyFont="1" applyAlignment="1">
      <alignment horizontal="center" vertical="center"/>
    </xf>
    <xf numFmtId="0" fontId="20" fillId="0" borderId="0" xfId="0" applyFont="1" applyFill="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9" fontId="18"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76" fontId="18" fillId="0" borderId="0" xfId="0" applyNumberFormat="1" applyFont="1" applyFill="1" applyBorder="1" applyAlignment="1">
      <alignment horizontal="center" vertical="center"/>
    </xf>
    <xf numFmtId="0" fontId="9" fillId="0" borderId="0" xfId="0" applyFont="1" quotePrefix="1"/>
    <xf numFmtId="0" fontId="8" fillId="0" borderId="0" xfId="0" applyFont="1" quotePrefix="1"/>
    <xf numFmtId="0" fontId="10" fillId="0" borderId="0" xfId="0" applyFont="1" quotePrefix="1"/>
  </cellXfs>
  <cellStyles count="83">
    <cellStyle name="Normal" xfId="0" builtinId="0"/>
    <cellStyle name="Titre 4" xfId="1"/>
    <cellStyle name="Titre 3" xfId="2"/>
    <cellStyle name="Titre 2" xfId="3"/>
    <cellStyle name="Titre 1" xfId="4"/>
    <cellStyle name="Vérification" xfId="5"/>
    <cellStyle name="Satisfaisant" xfId="6"/>
    <cellStyle name="Insatisfaisant" xfId="7"/>
    <cellStyle name="Commentaire" xfId="8"/>
    <cellStyle name="Cellule liée" xfId="9"/>
    <cellStyle name="Calcul" xfId="10"/>
    <cellStyle name="Avertissement" xfId="11"/>
    <cellStyle name="60 % - Accent5" xfId="12"/>
    <cellStyle name="40 % - Accent5" xfId="13"/>
    <cellStyle name="20 % - Accent3" xfId="14"/>
    <cellStyle name="20 % - Accent2" xfId="15"/>
    <cellStyle name="60% - Accent6" xfId="16" builtinId="52"/>
    <cellStyle name="40% - Accent6" xfId="17" builtinId="51"/>
    <cellStyle name="60% - Accent5" xfId="18" builtinId="48"/>
    <cellStyle name="Sortie" xfId="19"/>
    <cellStyle name="60 % - Accent4" xfId="20"/>
    <cellStyle name="Accent6" xfId="21" builtinId="49"/>
    <cellStyle name="40% - Accent5" xfId="22" builtinId="47"/>
    <cellStyle name="20% - Accent5" xfId="23" builtinId="46"/>
    <cellStyle name="60% - Accent4" xfId="24" builtinId="44"/>
    <cellStyle name="60 % - Accent3" xfId="25"/>
    <cellStyle name="Accent5" xfId="26" builtinId="45"/>
    <cellStyle name="40% - Accent4" xfId="27" builtinId="43"/>
    <cellStyle name="60 % - Accent2" xfId="28"/>
    <cellStyle name="Accent4" xfId="29" builtinId="41"/>
    <cellStyle name="Linked Cell" xfId="30" builtinId="24"/>
    <cellStyle name="40% - Accent3" xfId="31" builtinId="39"/>
    <cellStyle name="Neutre" xfId="32"/>
    <cellStyle name="20 % - Accent5" xfId="33"/>
    <cellStyle name="60% - Accent2" xfId="34" builtinId="36"/>
    <cellStyle name="60 % - Accent1" xfId="35"/>
    <cellStyle name="Accent3" xfId="36" builtinId="37"/>
    <cellStyle name="40% - Accent2" xfId="37" builtinId="35"/>
    <cellStyle name="20% - Accent2" xfId="38" builtinId="34"/>
    <cellStyle name="Accent2" xfId="39" builtinId="33"/>
    <cellStyle name="40% - Accent1" xfId="40" builtinId="31"/>
    <cellStyle name="20% - Accent1" xfId="41" builtinId="30"/>
    <cellStyle name="Accent1" xfId="42" builtinId="29"/>
    <cellStyle name="40 % - Accent6" xfId="43"/>
    <cellStyle name="Neutral" xfId="44" builtinId="28"/>
    <cellStyle name="20 % - Accent4" xfId="45"/>
    <cellStyle name="60% - Accent1" xfId="46" builtinId="32"/>
    <cellStyle name="Bad" xfId="47" builtinId="27"/>
    <cellStyle name="20% - Accent4" xfId="48" builtinId="42"/>
    <cellStyle name="Total" xfId="49" builtinId="25"/>
    <cellStyle name="Output" xfId="50" builtinId="21"/>
    <cellStyle name="Titre" xfId="51"/>
    <cellStyle name="Texte explicatif" xfId="52"/>
    <cellStyle name="Entrée" xfId="53"/>
    <cellStyle name="Currency" xfId="54" builtinId="4"/>
    <cellStyle name="20% - Accent3" xfId="55" builtinId="38"/>
    <cellStyle name="60 % - Accent6" xfId="56"/>
    <cellStyle name="Note" xfId="57" builtinId="10"/>
    <cellStyle name="Input" xfId="58" builtinId="20"/>
    <cellStyle name="40 % - Accent4" xfId="59"/>
    <cellStyle name="Heading 4" xfId="60" builtinId="19"/>
    <cellStyle name="Calculation" xfId="61" builtinId="22"/>
    <cellStyle name="Good" xfId="62" builtinId="26"/>
    <cellStyle name="40 % - Accent3" xfId="63"/>
    <cellStyle name="Heading 3" xfId="64" builtinId="18"/>
    <cellStyle name="CExplanatory Text" xfId="65" builtinId="53"/>
    <cellStyle name="40 % - Accent1" xfId="66"/>
    <cellStyle name="Heading 1" xfId="67" builtinId="16"/>
    <cellStyle name="20 % - Accent1" xfId="68"/>
    <cellStyle name="Comma [0]" xfId="69" builtinId="6"/>
    <cellStyle name="20% - Accent6" xfId="70" builtinId="50"/>
    <cellStyle name="Title" xfId="71" builtinId="15"/>
    <cellStyle name="Currency [0]" xfId="72" builtinId="7"/>
    <cellStyle name="Warning Text" xfId="73" builtinId="11"/>
    <cellStyle name="Followed Hyperlink" xfId="74" builtinId="9"/>
    <cellStyle name="40 % - Accent2" xfId="75"/>
    <cellStyle name="Heading 2" xfId="76" builtinId="17"/>
    <cellStyle name="Comma" xfId="77" builtinId="3"/>
    <cellStyle name="Check Cell" xfId="78" builtinId="23"/>
    <cellStyle name="20 % - Accent6" xfId="79"/>
    <cellStyle name="60% - Accent3" xfId="80" builtinId="40"/>
    <cellStyle name="Percent" xfId="81" builtinId="5"/>
    <cellStyle name="Hyperlink" xfId="82" builtinId="8"/>
  </cellStyles>
  <dxfs count="6">
    <dxf>
      <font>
        <name val="Arial"/>
        <scheme val="none"/>
        <charset val="0"/>
        <family val="2"/>
        <b val="0"/>
        <i val="0"/>
        <strike val="0"/>
        <u val="none"/>
        <sz val="11"/>
        <color auto="1"/>
      </font>
      <alignment horizontal="left"/>
    </dxf>
    <dxf>
      <font>
        <name val="Arial"/>
        <scheme val="none"/>
        <charset val="0"/>
        <family val="2"/>
        <b val="0"/>
        <i val="0"/>
        <strike val="0"/>
        <u val="none"/>
        <sz val="11"/>
        <color auto="1"/>
      </font>
      <alignment horizontal="center"/>
    </dxf>
    <dxf>
      <font>
        <name val="Arial"/>
        <scheme val="none"/>
        <charset val="0"/>
        <family val="2"/>
        <b val="0"/>
        <i val="0"/>
        <strike val="0"/>
        <u val="none"/>
        <sz val="11"/>
        <color auto="1"/>
      </font>
      <alignment horizontal="center"/>
    </dxf>
    <dxf>
      <font>
        <name val="Arial"/>
        <scheme val="none"/>
        <charset val="0"/>
        <family val="2"/>
        <b val="1"/>
        <i val="0"/>
        <strike val="0"/>
        <u val="none"/>
        <sz val="11"/>
        <color auto="1"/>
      </font>
      <alignment horizontal="left"/>
    </dxf>
    <dxf>
      <font>
        <name val="Arial"/>
        <scheme val="none"/>
        <charset val="0"/>
        <family val="2"/>
        <b val="0"/>
        <i val="0"/>
        <strike val="0"/>
        <u val="none"/>
        <sz val="11"/>
        <color auto="1"/>
      </font>
      <numFmt numFmtId="9" formatCode="0%"/>
      <alignment horizontal="center"/>
    </dxf>
    <dxf>
      <font>
        <name val="Arial"/>
        <scheme val="none"/>
        <charset val="0"/>
        <family val="2"/>
        <b val="0"/>
        <i val="0"/>
        <strike val="0"/>
        <u val="none"/>
        <sz val="11"/>
        <color auto="1"/>
      </font>
      <alignment horizontal="center"/>
    </dxf>
  </dxfs>
  <tableStyles count="0" defaultTableStyle="TableStyleMedium9" defaultPivotStyle="PivotStyleLight16"/>
  <colors>
    <mruColors>
      <color rgb="00993300"/>
      <color rgb="0000B050"/>
      <color rgb="000070C0"/>
      <color rgb="00C0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5:H60" totalsRowShown="0">
  <autoFilter ref="A5:H60"/>
  <tableColumns count="8">
    <tableColumn id="1" name="Chateau Haut Brion"/>
    <tableColumn id="2" name="2019 rosu sec" dataDxfId="0"/>
    <tableColumn id="3" name="2900" dataDxfId="1"/>
    <tableColumn id="4" name="3451" dataDxfId="2"/>
    <tableColumn id="5" name="100 Suckling, 98 Robert Parker, 98 Vinous" dataDxfId="3"/>
    <tableColumn id="6" name="10%" dataDxfId="4"/>
    <tableColumn id="7" name="2610" dataDxfId="5"/>
    <tableColumn id="8" name="3590"/>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91"/>
  <sheetViews>
    <sheetView tabSelected="1" zoomScale="115" zoomScaleNormal="115" zoomScaleSheetLayoutView="60" topLeftCell="F31" workbookViewId="0">
      <selection activeCell="AQ47" sqref="AQ47"/>
    </sheetView>
  </sheetViews>
  <sheetFormatPr defaultColWidth="9" defaultRowHeight="18"/>
  <cols>
    <col min="1" max="1" width="48.6666666666667" style="8" customWidth="1"/>
    <col min="2" max="2" width="25.7083333333333" style="9" customWidth="1"/>
    <col min="3" max="3" width="9.81666666666667" style="10" customWidth="1"/>
    <col min="4" max="4" width="13.8166666666667" style="10" customWidth="1"/>
    <col min="5" max="5" width="49.8166666666667" style="9" customWidth="1"/>
    <col min="6" max="6" width="10.5416666666667" style="10" customWidth="1"/>
    <col min="7" max="7" width="9.26666666666667" style="10" customWidth="1"/>
    <col min="8" max="8" width="9.18333333333333" style="10" customWidth="1"/>
    <col min="9" max="9" width="47.275" style="11" customWidth="1"/>
    <col min="10" max="10" width="35.55" customWidth="1"/>
    <col min="11" max="11" width="4.5" hidden="1" customWidth="1"/>
    <col min="12" max="12" width="32.25" hidden="1" customWidth="1"/>
    <col min="13" max="14" width="9" hidden="1" customWidth="1"/>
    <col min="15" max="15" width="34.8166666666667" hidden="1" customWidth="1"/>
    <col min="16" max="42" width="9" hidden="1" customWidth="1"/>
  </cols>
  <sheetData>
    <row r="1" ht="15.75" spans="1:10">
      <c r="A1" s="12" t="s">
        <v>0</v>
      </c>
      <c r="B1" s="12"/>
      <c r="C1" s="10" t="s">
        <v>1</v>
      </c>
      <c r="D1" s="10" t="s">
        <v>2</v>
      </c>
      <c r="F1" s="10" t="s">
        <v>3</v>
      </c>
      <c r="G1" s="10" t="s">
        <v>4</v>
      </c>
      <c r="H1" s="10" t="s">
        <v>5</v>
      </c>
      <c r="I1" s="27" t="s">
        <v>6</v>
      </c>
      <c r="J1" s="28"/>
    </row>
    <row r="2" ht="12.75" spans="1:10">
      <c r="A2" s="12"/>
      <c r="B2" s="12"/>
      <c r="I2" s="28"/>
      <c r="J2" s="28"/>
    </row>
    <row r="3" s="6" customFormat="1" ht="20.25" spans="1:9">
      <c r="A3" s="13"/>
      <c r="B3" s="8"/>
      <c r="C3" s="10"/>
      <c r="D3" s="10"/>
      <c r="E3" s="22"/>
      <c r="F3" s="23"/>
      <c r="G3" s="11"/>
      <c r="H3" s="11"/>
      <c r="I3" s="29"/>
    </row>
    <row r="4" s="6" customFormat="1" ht="24" customHeight="1" spans="1:45">
      <c r="A4" s="14"/>
      <c r="B4" s="14"/>
      <c r="C4" s="15"/>
      <c r="D4" s="15"/>
      <c r="E4" s="24"/>
      <c r="F4" s="25"/>
      <c r="G4" s="15"/>
      <c r="H4" s="15"/>
      <c r="I4" s="30" t="s">
        <v>7</v>
      </c>
      <c r="J4" s="30" t="s">
        <v>8</v>
      </c>
      <c r="K4" s="30" t="s">
        <v>9</v>
      </c>
      <c r="L4" s="30" t="s">
        <v>10</v>
      </c>
      <c r="M4" s="30" t="s">
        <v>11</v>
      </c>
      <c r="N4" s="30" t="s">
        <v>12</v>
      </c>
      <c r="O4" s="30" t="s">
        <v>13</v>
      </c>
      <c r="P4" s="30" t="s">
        <v>14</v>
      </c>
      <c r="Q4" s="30" t="s">
        <v>15</v>
      </c>
      <c r="R4" s="30" t="s">
        <v>16</v>
      </c>
      <c r="S4" s="30" t="s">
        <v>17</v>
      </c>
      <c r="T4" s="30" t="s">
        <v>18</v>
      </c>
      <c r="U4" s="30" t="s">
        <v>19</v>
      </c>
      <c r="V4" s="30" t="s">
        <v>20</v>
      </c>
      <c r="W4" s="30" t="s">
        <v>21</v>
      </c>
      <c r="X4" s="30" t="s">
        <v>22</v>
      </c>
      <c r="Y4" s="30" t="s">
        <v>23</v>
      </c>
      <c r="Z4" s="30" t="s">
        <v>24</v>
      </c>
      <c r="AA4" s="30" t="s">
        <v>25</v>
      </c>
      <c r="AB4" s="30" t="s">
        <v>26</v>
      </c>
      <c r="AC4" s="30" t="s">
        <v>27</v>
      </c>
      <c r="AD4" s="30" t="s">
        <v>28</v>
      </c>
      <c r="AE4" s="30" t="s">
        <v>29</v>
      </c>
      <c r="AF4" s="30" t="s">
        <v>30</v>
      </c>
      <c r="AG4" s="30" t="s">
        <v>31</v>
      </c>
      <c r="AH4" s="30" t="s">
        <v>32</v>
      </c>
      <c r="AI4" s="30" t="s">
        <v>33</v>
      </c>
      <c r="AJ4" s="30" t="s">
        <v>34</v>
      </c>
      <c r="AK4" s="30" t="s">
        <v>35</v>
      </c>
      <c r="AL4" s="30" t="s">
        <v>36</v>
      </c>
      <c r="AM4" s="30" t="s">
        <v>37</v>
      </c>
      <c r="AN4" s="30" t="s">
        <v>38</v>
      </c>
      <c r="AO4" s="30" t="s">
        <v>39</v>
      </c>
      <c r="AP4" s="30" t="s">
        <v>40</v>
      </c>
      <c r="AQ4" s="30" t="s">
        <v>41</v>
      </c>
      <c r="AR4" s="30" t="s">
        <v>42</v>
      </c>
      <c r="AS4" s="30" t="s">
        <v>43</v>
      </c>
    </row>
    <row r="5" s="6" customFormat="1" ht="24" customHeight="1" spans="1:45">
      <c r="A5" s="16" t="s">
        <v>44</v>
      </c>
      <c r="B5" s="17" t="s">
        <v>45</v>
      </c>
      <c r="C5" s="15" t="s">
        <v>46</v>
      </c>
      <c r="D5" s="15" t="s">
        <v>47</v>
      </c>
      <c r="E5" s="24" t="s">
        <v>48</v>
      </c>
      <c r="F5" s="25" t="s">
        <v>49</v>
      </c>
      <c r="G5" s="15" t="s">
        <v>50</v>
      </c>
      <c r="H5" s="26" t="s">
        <v>51</v>
      </c>
      <c r="I5" s="31" t="s">
        <v>52</v>
      </c>
      <c r="J5" s="31" t="s">
        <v>53</v>
      </c>
      <c r="K5" s="32" t="s">
        <v>54</v>
      </c>
      <c r="L5" s="31" t="s">
        <v>55</v>
      </c>
      <c r="M5" s="31" t="s">
        <v>56</v>
      </c>
      <c r="N5" s="31" t="s">
        <v>57</v>
      </c>
      <c r="O5" s="32" t="s">
        <v>58</v>
      </c>
      <c r="P5" s="31" t="s">
        <v>59</v>
      </c>
      <c r="Q5" s="32" t="s">
        <v>60</v>
      </c>
      <c r="R5" s="32" t="s">
        <v>54</v>
      </c>
      <c r="S5" s="32"/>
      <c r="T5" s="32" t="s">
        <v>61</v>
      </c>
      <c r="U5" s="31" t="s">
        <v>62</v>
      </c>
      <c r="V5" s="31" t="s">
        <v>63</v>
      </c>
      <c r="W5" s="32"/>
      <c r="X5" s="31" t="s">
        <v>64</v>
      </c>
      <c r="Y5" s="31" t="s">
        <v>65</v>
      </c>
      <c r="Z5" s="32"/>
      <c r="AA5" s="31" t="s">
        <v>66</v>
      </c>
      <c r="AB5" s="32"/>
      <c r="AC5" s="32"/>
      <c r="AD5" s="40">
        <v>98</v>
      </c>
      <c r="AE5" s="40">
        <v>100</v>
      </c>
      <c r="AF5" s="32"/>
      <c r="AG5" s="32"/>
      <c r="AH5" s="32"/>
      <c r="AI5" s="32"/>
      <c r="AJ5" s="32"/>
      <c r="AK5" s="32"/>
      <c r="AL5" s="32"/>
      <c r="AM5" s="32">
        <f ca="1">RANDBETWEEN(-4,4)+H5</f>
        <v>3587</v>
      </c>
      <c r="AN5" s="32"/>
      <c r="AO5" s="32"/>
      <c r="AP5" s="41" t="s">
        <v>67</v>
      </c>
      <c r="AQ5" s="31" t="s">
        <v>68</v>
      </c>
      <c r="AR5" s="31" t="s">
        <v>69</v>
      </c>
      <c r="AS5" s="31" t="s">
        <v>70</v>
      </c>
    </row>
    <row r="6" s="6" customFormat="1" ht="24" customHeight="1" spans="1:45">
      <c r="A6" s="14" t="s">
        <v>71</v>
      </c>
      <c r="B6" s="14" t="s">
        <v>72</v>
      </c>
      <c r="C6" s="15">
        <v>2690</v>
      </c>
      <c r="D6" s="15">
        <v>3201.1</v>
      </c>
      <c r="E6" s="24" t="s">
        <v>73</v>
      </c>
      <c r="F6" s="25">
        <v>0.07</v>
      </c>
      <c r="G6" s="15">
        <v>2501</v>
      </c>
      <c r="H6" s="15">
        <v>3360</v>
      </c>
      <c r="I6" s="31" t="s">
        <v>74</v>
      </c>
      <c r="J6" s="31" t="s">
        <v>75</v>
      </c>
      <c r="K6" s="32" t="s">
        <v>54</v>
      </c>
      <c r="L6" s="31" t="s">
        <v>76</v>
      </c>
      <c r="M6" s="31" t="s">
        <v>56</v>
      </c>
      <c r="N6" s="31" t="s">
        <v>57</v>
      </c>
      <c r="O6" s="32" t="s">
        <v>77</v>
      </c>
      <c r="P6" s="31" t="s">
        <v>78</v>
      </c>
      <c r="Q6" s="32" t="s">
        <v>79</v>
      </c>
      <c r="R6" s="32" t="s">
        <v>54</v>
      </c>
      <c r="S6" s="32"/>
      <c r="T6" s="32" t="s">
        <v>61</v>
      </c>
      <c r="U6" s="31" t="s">
        <v>62</v>
      </c>
      <c r="V6" s="31" t="s">
        <v>63</v>
      </c>
      <c r="W6" s="32"/>
      <c r="X6" s="31" t="s">
        <v>64</v>
      </c>
      <c r="Y6" s="31" t="s">
        <v>65</v>
      </c>
      <c r="Z6" s="32"/>
      <c r="AA6" s="31" t="s">
        <v>66</v>
      </c>
      <c r="AB6" s="32"/>
      <c r="AC6" s="32"/>
      <c r="AD6" s="40" t="s">
        <v>80</v>
      </c>
      <c r="AE6" s="40"/>
      <c r="AF6" s="32"/>
      <c r="AG6" s="32"/>
      <c r="AH6" s="32"/>
      <c r="AI6" s="32"/>
      <c r="AJ6" s="32"/>
      <c r="AK6" s="32"/>
      <c r="AL6" s="32"/>
      <c r="AM6" s="32">
        <f ca="1">RANDBETWEEN(-4,4)+H6</f>
        <v>3356</v>
      </c>
      <c r="AN6" s="32"/>
      <c r="AO6" s="32"/>
      <c r="AP6" s="41" t="s">
        <v>67</v>
      </c>
      <c r="AQ6" s="31" t="s">
        <v>81</v>
      </c>
      <c r="AR6" s="31" t="s">
        <v>82</v>
      </c>
      <c r="AS6" s="31" t="s">
        <v>83</v>
      </c>
    </row>
    <row r="7" s="6" customFormat="1" ht="24" customHeight="1" spans="1:45">
      <c r="A7" s="14" t="s">
        <v>84</v>
      </c>
      <c r="B7" s="17" t="s">
        <v>45</v>
      </c>
      <c r="C7" s="15">
        <v>3600</v>
      </c>
      <c r="D7" s="15">
        <v>4284</v>
      </c>
      <c r="E7" s="24" t="s">
        <v>85</v>
      </c>
      <c r="F7" s="25">
        <v>0.1</v>
      </c>
      <c r="G7" s="15">
        <v>3240</v>
      </c>
      <c r="H7" s="26">
        <v>4490</v>
      </c>
      <c r="I7" s="31" t="s">
        <v>86</v>
      </c>
      <c r="J7" s="31" t="s">
        <v>87</v>
      </c>
      <c r="K7" s="32" t="s">
        <v>54</v>
      </c>
      <c r="L7" s="31" t="s">
        <v>88</v>
      </c>
      <c r="M7" s="31" t="s">
        <v>56</v>
      </c>
      <c r="N7" s="31" t="s">
        <v>57</v>
      </c>
      <c r="O7" s="32" t="s">
        <v>89</v>
      </c>
      <c r="P7" s="31" t="s">
        <v>90</v>
      </c>
      <c r="Q7" s="32" t="s">
        <v>60</v>
      </c>
      <c r="R7" s="32" t="s">
        <v>54</v>
      </c>
      <c r="S7" s="32"/>
      <c r="T7" s="32" t="s">
        <v>61</v>
      </c>
      <c r="U7" s="31" t="s">
        <v>62</v>
      </c>
      <c r="V7" s="31" t="s">
        <v>63</v>
      </c>
      <c r="W7" s="32"/>
      <c r="X7" s="31" t="s">
        <v>64</v>
      </c>
      <c r="Y7" s="31" t="s">
        <v>65</v>
      </c>
      <c r="Z7" s="32"/>
      <c r="AA7" s="31" t="s">
        <v>91</v>
      </c>
      <c r="AB7" s="32"/>
      <c r="AC7" s="32"/>
      <c r="AD7" s="40">
        <v>100</v>
      </c>
      <c r="AE7" s="40">
        <v>100</v>
      </c>
      <c r="AF7" s="32"/>
      <c r="AG7" s="32"/>
      <c r="AH7" s="32"/>
      <c r="AI7" s="32"/>
      <c r="AJ7" s="32"/>
      <c r="AK7" s="32"/>
      <c r="AL7" s="32"/>
      <c r="AM7" s="32">
        <f ca="1">RANDBETWEEN(-4,4)+H7</f>
        <v>4493</v>
      </c>
      <c r="AN7" s="32"/>
      <c r="AO7" s="32"/>
      <c r="AP7" s="41" t="s">
        <v>67</v>
      </c>
      <c r="AQ7" s="31" t="s">
        <v>92</v>
      </c>
      <c r="AR7" s="31" t="s">
        <v>93</v>
      </c>
      <c r="AS7" s="31" t="s">
        <v>94</v>
      </c>
    </row>
    <row r="8" s="6" customFormat="1" ht="24" customHeight="1" spans="1:45">
      <c r="A8" s="16" t="s">
        <v>95</v>
      </c>
      <c r="B8" s="17" t="s">
        <v>45</v>
      </c>
      <c r="C8" s="15">
        <v>3225</v>
      </c>
      <c r="D8" s="15">
        <v>3837.75</v>
      </c>
      <c r="E8" s="24" t="s">
        <v>96</v>
      </c>
      <c r="F8" s="25">
        <v>0.1</v>
      </c>
      <c r="G8" s="15">
        <v>2900</v>
      </c>
      <c r="H8" s="26">
        <v>3950</v>
      </c>
      <c r="I8" s="31" t="s">
        <v>97</v>
      </c>
      <c r="J8" s="31" t="s">
        <v>98</v>
      </c>
      <c r="K8" s="32" t="s">
        <v>54</v>
      </c>
      <c r="L8" s="31" t="s">
        <v>99</v>
      </c>
      <c r="M8" s="31" t="s">
        <v>56</v>
      </c>
      <c r="N8" s="31" t="s">
        <v>57</v>
      </c>
      <c r="O8" s="32" t="s">
        <v>77</v>
      </c>
      <c r="P8" s="31" t="s">
        <v>100</v>
      </c>
      <c r="Q8" s="32" t="s">
        <v>60</v>
      </c>
      <c r="R8" s="32" t="s">
        <v>54</v>
      </c>
      <c r="S8" s="32"/>
      <c r="T8" s="32" t="s">
        <v>61</v>
      </c>
      <c r="U8" s="31" t="s">
        <v>62</v>
      </c>
      <c r="V8" s="31" t="s">
        <v>63</v>
      </c>
      <c r="W8" s="32"/>
      <c r="X8" s="31" t="s">
        <v>64</v>
      </c>
      <c r="Y8" s="31" t="s">
        <v>65</v>
      </c>
      <c r="Z8" s="32"/>
      <c r="AA8" s="31" t="s">
        <v>101</v>
      </c>
      <c r="AB8" s="32"/>
      <c r="AC8" s="32"/>
      <c r="AD8" s="40" t="s">
        <v>102</v>
      </c>
      <c r="AE8" s="40">
        <v>99</v>
      </c>
      <c r="AF8" s="32"/>
      <c r="AG8" s="32"/>
      <c r="AH8" s="32"/>
      <c r="AI8" s="32"/>
      <c r="AJ8" s="32"/>
      <c r="AK8" s="32"/>
      <c r="AL8" s="32"/>
      <c r="AM8" s="32">
        <f ca="1">RANDBETWEEN(-4,4)+H8</f>
        <v>3954</v>
      </c>
      <c r="AN8" s="32"/>
      <c r="AO8" s="32"/>
      <c r="AP8" s="41" t="s">
        <v>67</v>
      </c>
      <c r="AQ8" s="31" t="s">
        <v>103</v>
      </c>
      <c r="AR8" s="31" t="s">
        <v>104</v>
      </c>
      <c r="AS8" s="31" t="s">
        <v>105</v>
      </c>
    </row>
    <row r="9" s="6" customFormat="1" ht="24" customHeight="1" spans="1:45">
      <c r="A9" s="14" t="s">
        <v>106</v>
      </c>
      <c r="B9" s="17" t="s">
        <v>45</v>
      </c>
      <c r="C9" s="15">
        <v>4150</v>
      </c>
      <c r="D9" s="15">
        <v>4938.5</v>
      </c>
      <c r="E9" s="24" t="s">
        <v>85</v>
      </c>
      <c r="F9" s="25">
        <v>0.1</v>
      </c>
      <c r="G9" s="15">
        <v>3735</v>
      </c>
      <c r="H9" s="26">
        <v>4995</v>
      </c>
      <c r="I9" s="31" t="s">
        <v>107</v>
      </c>
      <c r="J9" s="31" t="s">
        <v>108</v>
      </c>
      <c r="K9" s="32" t="s">
        <v>54</v>
      </c>
      <c r="L9" s="31" t="s">
        <v>109</v>
      </c>
      <c r="M9" s="31" t="s">
        <v>56</v>
      </c>
      <c r="N9" s="31" t="s">
        <v>57</v>
      </c>
      <c r="O9" s="32" t="s">
        <v>77</v>
      </c>
      <c r="P9" s="31" t="s">
        <v>100</v>
      </c>
      <c r="Q9" s="32" t="s">
        <v>60</v>
      </c>
      <c r="R9" s="32" t="s">
        <v>54</v>
      </c>
      <c r="S9" s="32"/>
      <c r="T9" s="32" t="s">
        <v>61</v>
      </c>
      <c r="U9" s="31" t="s">
        <v>110</v>
      </c>
      <c r="V9" s="31" t="s">
        <v>63</v>
      </c>
      <c r="W9" s="32"/>
      <c r="X9" s="31" t="s">
        <v>64</v>
      </c>
      <c r="Y9" s="31" t="s">
        <v>65</v>
      </c>
      <c r="Z9" s="32"/>
      <c r="AA9" s="31" t="s">
        <v>101</v>
      </c>
      <c r="AB9" s="32"/>
      <c r="AC9" s="32"/>
      <c r="AD9" s="40">
        <v>100</v>
      </c>
      <c r="AE9" s="40">
        <v>100</v>
      </c>
      <c r="AF9" s="32"/>
      <c r="AG9" s="32"/>
      <c r="AH9" s="32"/>
      <c r="AI9" s="32"/>
      <c r="AJ9" s="32"/>
      <c r="AK9" s="32"/>
      <c r="AL9" s="32"/>
      <c r="AM9" s="32">
        <f ca="1">RANDBETWEEN(-4,4)+H9</f>
        <v>4993</v>
      </c>
      <c r="AN9" s="32"/>
      <c r="AO9" s="32"/>
      <c r="AP9" s="41" t="s">
        <v>67</v>
      </c>
      <c r="AQ9" s="31" t="s">
        <v>103</v>
      </c>
      <c r="AR9" s="31" t="s">
        <v>111</v>
      </c>
      <c r="AS9" s="31" t="s">
        <v>112</v>
      </c>
    </row>
    <row r="10" s="6" customFormat="1" ht="24" customHeight="1" spans="1:45">
      <c r="A10" s="16" t="s">
        <v>113</v>
      </c>
      <c r="B10" s="14" t="s">
        <v>45</v>
      </c>
      <c r="C10" s="15">
        <v>3300</v>
      </c>
      <c r="D10" s="15">
        <v>3927</v>
      </c>
      <c r="E10" s="24" t="s">
        <v>114</v>
      </c>
      <c r="F10" s="25">
        <v>0.1</v>
      </c>
      <c r="G10" s="15">
        <v>2970</v>
      </c>
      <c r="H10" s="15">
        <v>3990</v>
      </c>
      <c r="I10" s="31" t="s">
        <v>115</v>
      </c>
      <c r="J10" s="31" t="s">
        <v>116</v>
      </c>
      <c r="K10" s="32" t="s">
        <v>54</v>
      </c>
      <c r="L10" s="31" t="s">
        <v>113</v>
      </c>
      <c r="M10" s="31" t="s">
        <v>56</v>
      </c>
      <c r="N10" s="31" t="s">
        <v>57</v>
      </c>
      <c r="O10" s="32" t="s">
        <v>117</v>
      </c>
      <c r="P10" s="31" t="s">
        <v>118</v>
      </c>
      <c r="Q10" s="32" t="s">
        <v>60</v>
      </c>
      <c r="R10" s="32" t="s">
        <v>54</v>
      </c>
      <c r="S10" s="32"/>
      <c r="T10" s="32" t="s">
        <v>61</v>
      </c>
      <c r="U10" s="39">
        <v>0.13</v>
      </c>
      <c r="V10" s="31" t="s">
        <v>63</v>
      </c>
      <c r="W10" s="32"/>
      <c r="X10" s="31" t="s">
        <v>64</v>
      </c>
      <c r="Y10" s="31" t="s">
        <v>65</v>
      </c>
      <c r="Z10" s="32"/>
      <c r="AA10" s="31" t="s">
        <v>66</v>
      </c>
      <c r="AB10" s="32"/>
      <c r="AC10" s="32"/>
      <c r="AD10" s="40" t="s">
        <v>102</v>
      </c>
      <c r="AE10" s="40">
        <v>100</v>
      </c>
      <c r="AF10" s="32"/>
      <c r="AG10" s="32"/>
      <c r="AH10" s="32"/>
      <c r="AI10" s="32"/>
      <c r="AJ10" s="32"/>
      <c r="AK10" s="32"/>
      <c r="AL10" s="32"/>
      <c r="AM10" s="32">
        <f ca="1" t="shared" ref="AM10:AM41" si="0">RANDBETWEEN(-4,4)+H10</f>
        <v>3988</v>
      </c>
      <c r="AN10" s="32"/>
      <c r="AO10" s="32"/>
      <c r="AP10" s="41" t="s">
        <v>67</v>
      </c>
      <c r="AQ10" s="31" t="s">
        <v>119</v>
      </c>
      <c r="AR10" s="31" t="s">
        <v>120</v>
      </c>
      <c r="AS10" s="31" t="s">
        <v>121</v>
      </c>
    </row>
    <row r="11" s="6" customFormat="1" ht="24" customHeight="1" spans="1:45">
      <c r="A11" s="14" t="s">
        <v>122</v>
      </c>
      <c r="B11" s="17" t="s">
        <v>45</v>
      </c>
      <c r="C11" s="15">
        <v>1850</v>
      </c>
      <c r="D11" s="15">
        <v>2201.5</v>
      </c>
      <c r="E11" s="24" t="s">
        <v>123</v>
      </c>
      <c r="F11" s="25">
        <v>0.1</v>
      </c>
      <c r="G11" s="15">
        <v>1665</v>
      </c>
      <c r="H11" s="26">
        <v>2280</v>
      </c>
      <c r="I11" s="31" t="s">
        <v>124</v>
      </c>
      <c r="J11" s="31" t="s">
        <v>125</v>
      </c>
      <c r="K11" s="32" t="s">
        <v>54</v>
      </c>
      <c r="L11" s="31" t="s">
        <v>126</v>
      </c>
      <c r="M11" s="31" t="s">
        <v>56</v>
      </c>
      <c r="N11" s="31" t="s">
        <v>57</v>
      </c>
      <c r="O11" s="32" t="s">
        <v>117</v>
      </c>
      <c r="P11" s="31" t="s">
        <v>127</v>
      </c>
      <c r="Q11" s="32" t="s">
        <v>60</v>
      </c>
      <c r="R11" s="32" t="s">
        <v>54</v>
      </c>
      <c r="S11" s="32"/>
      <c r="T11" s="32" t="s">
        <v>61</v>
      </c>
      <c r="U11" s="31" t="s">
        <v>128</v>
      </c>
      <c r="V11" s="31" t="s">
        <v>63</v>
      </c>
      <c r="W11" s="32"/>
      <c r="X11" s="31" t="s">
        <v>64</v>
      </c>
      <c r="Y11" s="31" t="s">
        <v>65</v>
      </c>
      <c r="Z11" s="32"/>
      <c r="AA11" s="31" t="s">
        <v>129</v>
      </c>
      <c r="AB11" s="32"/>
      <c r="AC11" s="32"/>
      <c r="AD11" s="40">
        <v>96</v>
      </c>
      <c r="AE11" s="40">
        <v>98</v>
      </c>
      <c r="AF11" s="32"/>
      <c r="AG11" s="32"/>
      <c r="AH11" s="32"/>
      <c r="AI11" s="32"/>
      <c r="AJ11" s="32"/>
      <c r="AK11" s="32"/>
      <c r="AL11" s="32"/>
      <c r="AM11" s="32">
        <f ca="1" t="shared" si="0"/>
        <v>2278</v>
      </c>
      <c r="AN11" s="32"/>
      <c r="AO11" s="32"/>
      <c r="AP11" s="41" t="s">
        <v>67</v>
      </c>
      <c r="AQ11" s="31" t="s">
        <v>130</v>
      </c>
      <c r="AR11" s="31" t="s">
        <v>131</v>
      </c>
      <c r="AS11" s="31" t="s">
        <v>132</v>
      </c>
    </row>
    <row r="12" s="6" customFormat="1" ht="24" customHeight="1" spans="1:45">
      <c r="A12" s="16" t="s">
        <v>122</v>
      </c>
      <c r="B12" s="17" t="s">
        <v>133</v>
      </c>
      <c r="C12" s="15">
        <v>1850</v>
      </c>
      <c r="D12" s="15">
        <v>2201.5</v>
      </c>
      <c r="E12" s="24" t="s">
        <v>134</v>
      </c>
      <c r="F12" s="25">
        <v>0.1</v>
      </c>
      <c r="G12" s="15">
        <v>1665</v>
      </c>
      <c r="H12" s="26">
        <v>2280</v>
      </c>
      <c r="I12" s="31" t="s">
        <v>135</v>
      </c>
      <c r="J12" s="31" t="s">
        <v>136</v>
      </c>
      <c r="K12" s="32" t="s">
        <v>54</v>
      </c>
      <c r="L12" s="31" t="s">
        <v>126</v>
      </c>
      <c r="M12" s="31" t="s">
        <v>56</v>
      </c>
      <c r="N12" s="31" t="s">
        <v>57</v>
      </c>
      <c r="O12" s="32" t="s">
        <v>117</v>
      </c>
      <c r="P12" s="31" t="s">
        <v>127</v>
      </c>
      <c r="Q12" s="32" t="s">
        <v>137</v>
      </c>
      <c r="R12" s="32" t="s">
        <v>54</v>
      </c>
      <c r="S12" s="32"/>
      <c r="T12" s="32" t="s">
        <v>61</v>
      </c>
      <c r="U12" s="39">
        <v>0.15</v>
      </c>
      <c r="V12" s="31" t="s">
        <v>63</v>
      </c>
      <c r="W12" s="32"/>
      <c r="X12" s="31" t="s">
        <v>64</v>
      </c>
      <c r="Y12" s="31" t="s">
        <v>65</v>
      </c>
      <c r="Z12" s="32"/>
      <c r="AA12" s="31" t="s">
        <v>129</v>
      </c>
      <c r="AB12" s="32"/>
      <c r="AC12" s="32"/>
      <c r="AD12" s="40">
        <v>97</v>
      </c>
      <c r="AE12" s="40">
        <v>99</v>
      </c>
      <c r="AF12" s="32"/>
      <c r="AG12" s="32"/>
      <c r="AH12" s="32"/>
      <c r="AI12" s="32"/>
      <c r="AJ12" s="32"/>
      <c r="AK12" s="32"/>
      <c r="AL12" s="32"/>
      <c r="AM12" s="32">
        <f ca="1" t="shared" si="0"/>
        <v>2277</v>
      </c>
      <c r="AN12" s="32"/>
      <c r="AO12" s="32"/>
      <c r="AP12" s="41" t="s">
        <v>67</v>
      </c>
      <c r="AQ12" s="31" t="s">
        <v>138</v>
      </c>
      <c r="AR12" s="31" t="s">
        <v>139</v>
      </c>
      <c r="AS12" s="31" t="s">
        <v>132</v>
      </c>
    </row>
    <row r="13" s="6" customFormat="1" ht="24" customHeight="1" spans="1:45">
      <c r="A13" s="14" t="s">
        <v>140</v>
      </c>
      <c r="B13" s="17" t="s">
        <v>45</v>
      </c>
      <c r="C13" s="15">
        <v>3300</v>
      </c>
      <c r="D13" s="15">
        <v>3927</v>
      </c>
      <c r="E13" s="24" t="s">
        <v>141</v>
      </c>
      <c r="F13" s="25">
        <v>0.1</v>
      </c>
      <c r="G13" s="15">
        <v>2970</v>
      </c>
      <c r="H13" s="26">
        <v>4100</v>
      </c>
      <c r="I13" s="31" t="s">
        <v>142</v>
      </c>
      <c r="J13" s="31" t="s">
        <v>143</v>
      </c>
      <c r="K13" s="32" t="s">
        <v>54</v>
      </c>
      <c r="L13" s="31" t="s">
        <v>144</v>
      </c>
      <c r="M13" s="31" t="s">
        <v>56</v>
      </c>
      <c r="N13" s="31" t="s">
        <v>57</v>
      </c>
      <c r="O13" s="32" t="s">
        <v>117</v>
      </c>
      <c r="P13" s="31" t="s">
        <v>145</v>
      </c>
      <c r="Q13" s="32" t="s">
        <v>60</v>
      </c>
      <c r="R13" s="32" t="s">
        <v>54</v>
      </c>
      <c r="S13" s="32"/>
      <c r="T13" s="32" t="s">
        <v>61</v>
      </c>
      <c r="U13" s="31" t="s">
        <v>128</v>
      </c>
      <c r="V13" s="31" t="s">
        <v>63</v>
      </c>
      <c r="W13" s="32"/>
      <c r="X13" s="31" t="s">
        <v>64</v>
      </c>
      <c r="Y13" s="31" t="s">
        <v>65</v>
      </c>
      <c r="Z13" s="32"/>
      <c r="AA13" s="31" t="s">
        <v>146</v>
      </c>
      <c r="AB13" s="32"/>
      <c r="AC13" s="32"/>
      <c r="AD13" s="40">
        <v>100</v>
      </c>
      <c r="AE13" s="40">
        <v>100</v>
      </c>
      <c r="AF13" s="32"/>
      <c r="AG13" s="32"/>
      <c r="AH13" s="32"/>
      <c r="AI13" s="32"/>
      <c r="AJ13" s="32"/>
      <c r="AK13" s="32"/>
      <c r="AL13" s="32"/>
      <c r="AM13" s="32">
        <f ca="1" t="shared" si="0"/>
        <v>4101</v>
      </c>
      <c r="AN13" s="32"/>
      <c r="AO13" s="32"/>
      <c r="AP13" s="41" t="s">
        <v>67</v>
      </c>
      <c r="AQ13" s="31" t="s">
        <v>147</v>
      </c>
      <c r="AR13" s="31" t="s">
        <v>148</v>
      </c>
      <c r="AS13" s="31" t="s">
        <v>149</v>
      </c>
    </row>
    <row r="14" s="6" customFormat="1" ht="24" customHeight="1" spans="1:45">
      <c r="A14" s="14" t="s">
        <v>150</v>
      </c>
      <c r="B14" s="14" t="s">
        <v>151</v>
      </c>
      <c r="C14" s="15">
        <v>1980</v>
      </c>
      <c r="D14" s="15">
        <v>2356.2</v>
      </c>
      <c r="E14" s="24" t="s">
        <v>152</v>
      </c>
      <c r="F14" s="25">
        <v>0.07</v>
      </c>
      <c r="G14" s="15">
        <v>1840</v>
      </c>
      <c r="H14" s="15">
        <v>2470</v>
      </c>
      <c r="I14" s="31" t="s">
        <v>153</v>
      </c>
      <c r="J14" s="31" t="s">
        <v>154</v>
      </c>
      <c r="K14" s="32" t="s">
        <v>54</v>
      </c>
      <c r="L14" s="31" t="s">
        <v>155</v>
      </c>
      <c r="M14" s="31" t="s">
        <v>56</v>
      </c>
      <c r="N14" s="31" t="s">
        <v>57</v>
      </c>
      <c r="O14" s="32" t="s">
        <v>117</v>
      </c>
      <c r="P14" s="31" t="s">
        <v>127</v>
      </c>
      <c r="Q14" s="32" t="s">
        <v>156</v>
      </c>
      <c r="R14" s="32" t="s">
        <v>54</v>
      </c>
      <c r="S14" s="32"/>
      <c r="T14" s="32" t="s">
        <v>61</v>
      </c>
      <c r="U14" s="31" t="s">
        <v>128</v>
      </c>
      <c r="V14" s="31" t="s">
        <v>63</v>
      </c>
      <c r="W14" s="32"/>
      <c r="X14" s="31" t="s">
        <v>64</v>
      </c>
      <c r="Y14" s="31" t="s">
        <v>65</v>
      </c>
      <c r="Z14" s="32"/>
      <c r="AA14" s="31" t="s">
        <v>66</v>
      </c>
      <c r="AB14" s="32"/>
      <c r="AC14" s="32"/>
      <c r="AD14" s="40">
        <v>100</v>
      </c>
      <c r="AE14" s="40">
        <v>100</v>
      </c>
      <c r="AF14" s="32"/>
      <c r="AG14" s="32"/>
      <c r="AH14" s="32"/>
      <c r="AI14" s="32"/>
      <c r="AJ14" s="32"/>
      <c r="AK14" s="32"/>
      <c r="AL14" s="32"/>
      <c r="AM14" s="32">
        <f ca="1" t="shared" si="0"/>
        <v>2473</v>
      </c>
      <c r="AN14" s="32"/>
      <c r="AO14" s="32"/>
      <c r="AP14" s="41" t="s">
        <v>67</v>
      </c>
      <c r="AQ14" s="31" t="s">
        <v>157</v>
      </c>
      <c r="AR14" s="31" t="s">
        <v>158</v>
      </c>
      <c r="AS14" s="31" t="s">
        <v>159</v>
      </c>
    </row>
    <row r="15" s="6" customFormat="1" ht="24" customHeight="1" spans="1:45">
      <c r="A15" s="14" t="s">
        <v>160</v>
      </c>
      <c r="B15" s="17" t="s">
        <v>45</v>
      </c>
      <c r="C15" s="15">
        <v>1550</v>
      </c>
      <c r="D15" s="15">
        <v>1844.5</v>
      </c>
      <c r="E15" s="24" t="s">
        <v>161</v>
      </c>
      <c r="F15" s="25">
        <v>0.1</v>
      </c>
      <c r="G15" s="15">
        <v>1395</v>
      </c>
      <c r="H15" s="26">
        <v>1490</v>
      </c>
      <c r="I15" s="31" t="s">
        <v>162</v>
      </c>
      <c r="J15" s="31" t="s">
        <v>163</v>
      </c>
      <c r="K15" s="32" t="s">
        <v>54</v>
      </c>
      <c r="L15" s="31" t="s">
        <v>155</v>
      </c>
      <c r="M15" s="31" t="s">
        <v>56</v>
      </c>
      <c r="N15" s="31" t="s">
        <v>57</v>
      </c>
      <c r="O15" s="32" t="s">
        <v>117</v>
      </c>
      <c r="P15" s="31" t="s">
        <v>145</v>
      </c>
      <c r="Q15" s="32" t="s">
        <v>60</v>
      </c>
      <c r="R15" s="32" t="s">
        <v>54</v>
      </c>
      <c r="S15" s="32"/>
      <c r="T15" s="32" t="s">
        <v>61</v>
      </c>
      <c r="U15" s="31" t="s">
        <v>128</v>
      </c>
      <c r="V15" s="31" t="s">
        <v>63</v>
      </c>
      <c r="W15" s="32"/>
      <c r="X15" s="31" t="s">
        <v>64</v>
      </c>
      <c r="Y15" s="31" t="s">
        <v>65</v>
      </c>
      <c r="Z15" s="32"/>
      <c r="AA15" s="31" t="s">
        <v>66</v>
      </c>
      <c r="AB15" s="32"/>
      <c r="AC15" s="32"/>
      <c r="AD15" s="40"/>
      <c r="AE15" s="40">
        <v>98</v>
      </c>
      <c r="AF15" s="32"/>
      <c r="AG15" s="32"/>
      <c r="AH15" s="32"/>
      <c r="AI15" s="32"/>
      <c r="AJ15" s="32"/>
      <c r="AK15" s="32"/>
      <c r="AL15" s="32"/>
      <c r="AM15" s="32">
        <f ca="1" t="shared" si="0"/>
        <v>1488</v>
      </c>
      <c r="AN15" s="32"/>
      <c r="AO15" s="32"/>
      <c r="AP15" s="41" t="s">
        <v>67</v>
      </c>
      <c r="AQ15" s="31" t="s">
        <v>164</v>
      </c>
      <c r="AR15" s="31" t="s">
        <v>165</v>
      </c>
      <c r="AS15" s="31" t="s">
        <v>159</v>
      </c>
    </row>
    <row r="16" s="6" customFormat="1" ht="24" customHeight="1" spans="1:45">
      <c r="A16" s="42" t="s">
        <v>166</v>
      </c>
      <c r="B16" s="17" t="s">
        <v>167</v>
      </c>
      <c r="C16" s="15">
        <v>200</v>
      </c>
      <c r="D16" s="15">
        <v>238</v>
      </c>
      <c r="E16" s="24" t="s">
        <v>168</v>
      </c>
      <c r="F16" s="25">
        <v>0.2</v>
      </c>
      <c r="G16" s="15">
        <v>160</v>
      </c>
      <c r="H16" s="15">
        <v>255</v>
      </c>
      <c r="I16" s="31" t="s">
        <v>169</v>
      </c>
      <c r="J16" s="31" t="s">
        <v>170</v>
      </c>
      <c r="K16" s="33" t="s">
        <v>171</v>
      </c>
      <c r="L16" s="31" t="s">
        <v>172</v>
      </c>
      <c r="M16" s="31" t="s">
        <v>56</v>
      </c>
      <c r="N16" s="31" t="s">
        <v>57</v>
      </c>
      <c r="O16" s="32"/>
      <c r="P16" s="31" t="s">
        <v>173</v>
      </c>
      <c r="Q16" s="32" t="s">
        <v>174</v>
      </c>
      <c r="R16" s="33" t="s">
        <v>171</v>
      </c>
      <c r="S16" s="32"/>
      <c r="T16" s="32" t="s">
        <v>61</v>
      </c>
      <c r="U16" s="39">
        <v>0.13</v>
      </c>
      <c r="V16" s="31" t="s">
        <v>63</v>
      </c>
      <c r="W16" s="32"/>
      <c r="X16" s="31" t="s">
        <v>64</v>
      </c>
      <c r="Y16" s="31" t="s">
        <v>65</v>
      </c>
      <c r="Z16" s="32"/>
      <c r="AA16" s="31" t="s">
        <v>175</v>
      </c>
      <c r="AB16" s="32"/>
      <c r="AC16" s="32"/>
      <c r="AD16" s="40" t="s">
        <v>176</v>
      </c>
      <c r="AE16" s="40" t="s">
        <v>177</v>
      </c>
      <c r="AF16" s="32"/>
      <c r="AG16" s="32"/>
      <c r="AH16" s="32"/>
      <c r="AI16" s="32"/>
      <c r="AJ16" s="32"/>
      <c r="AK16" s="32"/>
      <c r="AL16" s="32"/>
      <c r="AM16" s="32">
        <f ca="1" t="shared" si="0"/>
        <v>255</v>
      </c>
      <c r="AN16" s="32"/>
      <c r="AO16" s="32"/>
      <c r="AP16" s="41" t="s">
        <v>67</v>
      </c>
      <c r="AQ16" s="31" t="s">
        <v>178</v>
      </c>
      <c r="AR16" s="31" t="s">
        <v>179</v>
      </c>
      <c r="AS16" s="31" t="s">
        <v>180</v>
      </c>
    </row>
    <row r="17" s="6" customFormat="1" ht="24" customHeight="1" spans="1:45">
      <c r="A17" s="43" t="s">
        <v>181</v>
      </c>
      <c r="B17" s="17" t="s">
        <v>182</v>
      </c>
      <c r="C17" s="15">
        <v>550</v>
      </c>
      <c r="D17" s="15">
        <v>654.5</v>
      </c>
      <c r="E17" s="24" t="s">
        <v>183</v>
      </c>
      <c r="F17" s="25">
        <v>0.1</v>
      </c>
      <c r="G17" s="15">
        <v>495</v>
      </c>
      <c r="H17" s="15">
        <v>720</v>
      </c>
      <c r="I17" s="31" t="s">
        <v>184</v>
      </c>
      <c r="J17" s="31" t="s">
        <v>185</v>
      </c>
      <c r="K17" s="33" t="s">
        <v>171</v>
      </c>
      <c r="L17" s="31" t="s">
        <v>172</v>
      </c>
      <c r="M17" s="31" t="s">
        <v>56</v>
      </c>
      <c r="N17" s="31" t="s">
        <v>57</v>
      </c>
      <c r="O17" s="32" t="s">
        <v>58</v>
      </c>
      <c r="P17" s="31" t="s">
        <v>186</v>
      </c>
      <c r="Q17" s="32" t="s">
        <v>60</v>
      </c>
      <c r="R17" s="33" t="s">
        <v>171</v>
      </c>
      <c r="S17" s="32"/>
      <c r="T17" s="32" t="s">
        <v>61</v>
      </c>
      <c r="U17" s="39">
        <v>0.13</v>
      </c>
      <c r="V17" s="31" t="s">
        <v>63</v>
      </c>
      <c r="W17" s="32"/>
      <c r="X17" s="31" t="s">
        <v>64</v>
      </c>
      <c r="Y17" s="31" t="s">
        <v>65</v>
      </c>
      <c r="Z17" s="32"/>
      <c r="AA17" s="31" t="s">
        <v>175</v>
      </c>
      <c r="AB17" s="32"/>
      <c r="AC17" s="32"/>
      <c r="AD17" s="40" t="s">
        <v>187</v>
      </c>
      <c r="AE17" s="40" t="s">
        <v>188</v>
      </c>
      <c r="AF17" s="32"/>
      <c r="AG17" s="32"/>
      <c r="AH17" s="32"/>
      <c r="AI17" s="32"/>
      <c r="AJ17" s="32"/>
      <c r="AK17" s="32"/>
      <c r="AL17" s="32"/>
      <c r="AM17" s="32">
        <f ca="1" t="shared" si="0"/>
        <v>723</v>
      </c>
      <c r="AN17" s="32"/>
      <c r="AO17" s="32"/>
      <c r="AP17" s="41" t="s">
        <v>67</v>
      </c>
      <c r="AQ17" s="31" t="s">
        <v>189</v>
      </c>
      <c r="AR17" s="31" t="s">
        <v>190</v>
      </c>
      <c r="AS17" s="31" t="s">
        <v>180</v>
      </c>
    </row>
    <row r="18" s="6" customFormat="1" ht="24" customHeight="1" spans="1:45">
      <c r="A18" s="44" t="s">
        <v>181</v>
      </c>
      <c r="B18" s="17" t="s">
        <v>167</v>
      </c>
      <c r="C18" s="15">
        <v>640</v>
      </c>
      <c r="D18" s="15">
        <v>761.6</v>
      </c>
      <c r="E18" s="24" t="s">
        <v>191</v>
      </c>
      <c r="F18" s="25">
        <v>0.1</v>
      </c>
      <c r="G18" s="15">
        <v>576</v>
      </c>
      <c r="H18" s="15">
        <v>795</v>
      </c>
      <c r="I18" s="31" t="s">
        <v>192</v>
      </c>
      <c r="J18" s="31" t="s">
        <v>170</v>
      </c>
      <c r="K18" s="33" t="s">
        <v>171</v>
      </c>
      <c r="L18" s="31" t="s">
        <v>172</v>
      </c>
      <c r="M18" s="31" t="s">
        <v>56</v>
      </c>
      <c r="N18" s="31" t="s">
        <v>57</v>
      </c>
      <c r="O18" s="32" t="s">
        <v>58</v>
      </c>
      <c r="P18" s="31" t="s">
        <v>186</v>
      </c>
      <c r="Q18" s="32" t="s">
        <v>174</v>
      </c>
      <c r="R18" s="33" t="s">
        <v>171</v>
      </c>
      <c r="S18" s="32"/>
      <c r="T18" s="32" t="s">
        <v>61</v>
      </c>
      <c r="U18" s="39">
        <v>0.13</v>
      </c>
      <c r="V18" s="31" t="s">
        <v>63</v>
      </c>
      <c r="W18" s="32"/>
      <c r="X18" s="31" t="s">
        <v>64</v>
      </c>
      <c r="Y18" s="31" t="s">
        <v>65</v>
      </c>
      <c r="Z18" s="32"/>
      <c r="AA18" s="31" t="s">
        <v>175</v>
      </c>
      <c r="AB18" s="32"/>
      <c r="AC18" s="32"/>
      <c r="AD18" s="40" t="s">
        <v>193</v>
      </c>
      <c r="AE18" s="40" t="s">
        <v>194</v>
      </c>
      <c r="AF18" s="32"/>
      <c r="AG18" s="32"/>
      <c r="AH18" s="32"/>
      <c r="AI18" s="32"/>
      <c r="AJ18" s="32"/>
      <c r="AK18" s="32"/>
      <c r="AL18" s="32"/>
      <c r="AM18" s="32">
        <f ca="1" t="shared" si="0"/>
        <v>795</v>
      </c>
      <c r="AN18" s="32"/>
      <c r="AO18" s="32"/>
      <c r="AP18" s="41" t="s">
        <v>67</v>
      </c>
      <c r="AQ18" s="31" t="s">
        <v>189</v>
      </c>
      <c r="AR18" s="31" t="s">
        <v>190</v>
      </c>
      <c r="AS18" s="31" t="s">
        <v>180</v>
      </c>
    </row>
    <row r="19" s="6" customFormat="1" ht="24" customHeight="1" spans="1:45">
      <c r="A19" s="43" t="s">
        <v>195</v>
      </c>
      <c r="B19" s="17" t="s">
        <v>196</v>
      </c>
      <c r="C19" s="15">
        <v>470</v>
      </c>
      <c r="D19" s="15">
        <v>559.3</v>
      </c>
      <c r="E19" s="24" t="s">
        <v>197</v>
      </c>
      <c r="F19" s="25">
        <v>0.1</v>
      </c>
      <c r="G19" s="15">
        <v>423</v>
      </c>
      <c r="H19" s="15">
        <v>595</v>
      </c>
      <c r="I19" s="31" t="s">
        <v>198</v>
      </c>
      <c r="J19" s="31" t="s">
        <v>199</v>
      </c>
      <c r="K19" s="33" t="s">
        <v>171</v>
      </c>
      <c r="L19" s="31" t="s">
        <v>195</v>
      </c>
      <c r="M19" s="31" t="s">
        <v>56</v>
      </c>
      <c r="N19" s="31" t="s">
        <v>57</v>
      </c>
      <c r="O19" s="32" t="s">
        <v>58</v>
      </c>
      <c r="P19" s="31" t="s">
        <v>200</v>
      </c>
      <c r="Q19" s="32" t="s">
        <v>201</v>
      </c>
      <c r="R19" s="33" t="s">
        <v>171</v>
      </c>
      <c r="S19" s="32"/>
      <c r="T19" s="32" t="s">
        <v>61</v>
      </c>
      <c r="U19" s="31" t="s">
        <v>128</v>
      </c>
      <c r="V19" s="31" t="s">
        <v>63</v>
      </c>
      <c r="W19" s="32"/>
      <c r="X19" s="31" t="s">
        <v>64</v>
      </c>
      <c r="Y19" s="31" t="s">
        <v>65</v>
      </c>
      <c r="Z19" s="32"/>
      <c r="AA19" s="31" t="s">
        <v>202</v>
      </c>
      <c r="AB19" s="32"/>
      <c r="AC19" s="32"/>
      <c r="AD19" s="40">
        <v>95</v>
      </c>
      <c r="AE19" s="40">
        <v>98</v>
      </c>
      <c r="AF19" s="32"/>
      <c r="AG19" s="32"/>
      <c r="AH19" s="32"/>
      <c r="AI19" s="32"/>
      <c r="AJ19" s="32"/>
      <c r="AK19" s="32"/>
      <c r="AL19" s="32"/>
      <c r="AM19" s="32">
        <f ca="1" t="shared" si="0"/>
        <v>592</v>
      </c>
      <c r="AN19" s="32"/>
      <c r="AO19" s="32"/>
      <c r="AP19" s="41" t="s">
        <v>67</v>
      </c>
      <c r="AQ19" s="31" t="s">
        <v>203</v>
      </c>
      <c r="AR19" s="31" t="s">
        <v>204</v>
      </c>
      <c r="AS19" s="31" t="s">
        <v>205</v>
      </c>
    </row>
    <row r="20" s="6" customFormat="1" ht="24" customHeight="1" spans="1:45">
      <c r="A20" s="42" t="s">
        <v>206</v>
      </c>
      <c r="B20" s="17" t="s">
        <v>167</v>
      </c>
      <c r="C20" s="15">
        <v>660</v>
      </c>
      <c r="D20" s="15">
        <v>785.4</v>
      </c>
      <c r="E20" s="24" t="s">
        <v>207</v>
      </c>
      <c r="F20" s="25">
        <v>0.1</v>
      </c>
      <c r="G20" s="15">
        <v>594</v>
      </c>
      <c r="H20" s="15">
        <v>845</v>
      </c>
      <c r="I20" s="31" t="s">
        <v>208</v>
      </c>
      <c r="J20" s="31" t="s">
        <v>209</v>
      </c>
      <c r="K20" s="33" t="s">
        <v>171</v>
      </c>
      <c r="L20" s="31" t="s">
        <v>210</v>
      </c>
      <c r="M20" s="31" t="s">
        <v>56</v>
      </c>
      <c r="N20" s="31" t="s">
        <v>57</v>
      </c>
      <c r="O20" s="32" t="s">
        <v>58</v>
      </c>
      <c r="P20" s="31" t="s">
        <v>211</v>
      </c>
      <c r="Q20" s="32" t="s">
        <v>174</v>
      </c>
      <c r="R20" s="33" t="s">
        <v>171</v>
      </c>
      <c r="S20" s="32"/>
      <c r="T20" s="32" t="s">
        <v>61</v>
      </c>
      <c r="U20" s="39">
        <v>0.13</v>
      </c>
      <c r="V20" s="31" t="s">
        <v>63</v>
      </c>
      <c r="W20" s="32"/>
      <c r="X20" s="31" t="s">
        <v>64</v>
      </c>
      <c r="Y20" s="31" t="s">
        <v>65</v>
      </c>
      <c r="Z20" s="32"/>
      <c r="AA20" s="31" t="s">
        <v>212</v>
      </c>
      <c r="AB20" s="32"/>
      <c r="AC20" s="32"/>
      <c r="AD20" s="40">
        <v>96</v>
      </c>
      <c r="AE20" s="40">
        <v>98</v>
      </c>
      <c r="AF20" s="32"/>
      <c r="AG20" s="32"/>
      <c r="AH20" s="32"/>
      <c r="AI20" s="32"/>
      <c r="AJ20" s="32"/>
      <c r="AK20" s="32"/>
      <c r="AL20" s="32"/>
      <c r="AM20" s="32">
        <f ca="1" t="shared" si="0"/>
        <v>848</v>
      </c>
      <c r="AN20" s="32"/>
      <c r="AO20" s="32"/>
      <c r="AP20" s="41" t="s">
        <v>67</v>
      </c>
      <c r="AQ20" s="31" t="s">
        <v>213</v>
      </c>
      <c r="AR20" s="31" t="s">
        <v>214</v>
      </c>
      <c r="AS20" s="31" t="s">
        <v>215</v>
      </c>
    </row>
    <row r="21" s="6" customFormat="1" ht="24" customHeight="1" spans="1:45">
      <c r="A21" s="42" t="s">
        <v>216</v>
      </c>
      <c r="B21" s="17" t="s">
        <v>182</v>
      </c>
      <c r="C21" s="15">
        <v>145</v>
      </c>
      <c r="D21" s="15">
        <v>172.55</v>
      </c>
      <c r="E21" s="24" t="s">
        <v>217</v>
      </c>
      <c r="F21" s="25">
        <v>0.15</v>
      </c>
      <c r="G21" s="15">
        <v>123</v>
      </c>
      <c r="H21" s="15">
        <v>190</v>
      </c>
      <c r="I21" s="31" t="s">
        <v>218</v>
      </c>
      <c r="J21" s="31" t="s">
        <v>219</v>
      </c>
      <c r="K21" s="33" t="s">
        <v>171</v>
      </c>
      <c r="L21" s="31" t="s">
        <v>210</v>
      </c>
      <c r="M21" s="31" t="s">
        <v>56</v>
      </c>
      <c r="N21" s="31" t="s">
        <v>57</v>
      </c>
      <c r="O21" s="32"/>
      <c r="P21" s="31" t="s">
        <v>220</v>
      </c>
      <c r="Q21" s="32" t="s">
        <v>60</v>
      </c>
      <c r="R21" s="33" t="s">
        <v>171</v>
      </c>
      <c r="S21" s="32"/>
      <c r="T21" s="32" t="s">
        <v>61</v>
      </c>
      <c r="U21" s="39">
        <v>0.13</v>
      </c>
      <c r="V21" s="31" t="s">
        <v>63</v>
      </c>
      <c r="W21" s="32"/>
      <c r="X21" s="31" t="s">
        <v>64</v>
      </c>
      <c r="Y21" s="31" t="s">
        <v>65</v>
      </c>
      <c r="Z21" s="32"/>
      <c r="AA21" s="31" t="s">
        <v>212</v>
      </c>
      <c r="AB21" s="32"/>
      <c r="AC21" s="32"/>
      <c r="AD21" s="40"/>
      <c r="AE21" s="40">
        <v>92</v>
      </c>
      <c r="AF21" s="32"/>
      <c r="AG21" s="32"/>
      <c r="AH21" s="32"/>
      <c r="AI21" s="32"/>
      <c r="AJ21" s="32"/>
      <c r="AK21" s="32"/>
      <c r="AL21" s="32"/>
      <c r="AM21" s="32">
        <f ca="1" t="shared" si="0"/>
        <v>191</v>
      </c>
      <c r="AN21" s="32"/>
      <c r="AO21" s="32"/>
      <c r="AP21" s="41" t="s">
        <v>67</v>
      </c>
      <c r="AQ21" s="31" t="s">
        <v>221</v>
      </c>
      <c r="AR21" s="31" t="s">
        <v>222</v>
      </c>
      <c r="AS21" s="31" t="s">
        <v>215</v>
      </c>
    </row>
    <row r="22" ht="24" customHeight="1" spans="1:45">
      <c r="A22" s="14" t="s">
        <v>223</v>
      </c>
      <c r="B22" s="17" t="s">
        <v>45</v>
      </c>
      <c r="C22" s="15">
        <v>145</v>
      </c>
      <c r="D22" s="15">
        <v>172.55</v>
      </c>
      <c r="E22" s="24" t="s">
        <v>224</v>
      </c>
      <c r="F22" s="25">
        <v>0.2</v>
      </c>
      <c r="G22" s="15">
        <v>116</v>
      </c>
      <c r="H22" s="26">
        <v>185</v>
      </c>
      <c r="I22" s="31" t="s">
        <v>225</v>
      </c>
      <c r="J22" s="31" t="s">
        <v>226</v>
      </c>
      <c r="K22" s="32" t="s">
        <v>54</v>
      </c>
      <c r="L22" s="31" t="s">
        <v>227</v>
      </c>
      <c r="M22" s="31" t="s">
        <v>56</v>
      </c>
      <c r="N22" s="31" t="s">
        <v>57</v>
      </c>
      <c r="O22" s="32" t="s">
        <v>117</v>
      </c>
      <c r="P22" s="31" t="s">
        <v>228</v>
      </c>
      <c r="Q22" s="32" t="s">
        <v>60</v>
      </c>
      <c r="R22" s="32" t="s">
        <v>54</v>
      </c>
      <c r="S22" s="32"/>
      <c r="T22" s="32" t="s">
        <v>61</v>
      </c>
      <c r="U22" s="39">
        <v>0.14</v>
      </c>
      <c r="V22" s="31" t="s">
        <v>63</v>
      </c>
      <c r="W22" s="32"/>
      <c r="X22" s="31" t="s">
        <v>64</v>
      </c>
      <c r="Y22" s="31" t="s">
        <v>65</v>
      </c>
      <c r="Z22" s="32"/>
      <c r="AA22" s="31" t="s">
        <v>101</v>
      </c>
      <c r="AB22" s="32"/>
      <c r="AC22" s="32"/>
      <c r="AD22" s="40"/>
      <c r="AE22" s="40" t="s">
        <v>229</v>
      </c>
      <c r="AF22" s="32"/>
      <c r="AG22" s="32"/>
      <c r="AH22" s="32"/>
      <c r="AI22" s="32"/>
      <c r="AJ22" s="32"/>
      <c r="AK22" s="32"/>
      <c r="AL22" s="32"/>
      <c r="AM22" s="32">
        <f ca="1" t="shared" si="0"/>
        <v>182</v>
      </c>
      <c r="AN22" s="32"/>
      <c r="AO22" s="32"/>
      <c r="AP22" s="41" t="s">
        <v>67</v>
      </c>
      <c r="AQ22" s="31" t="s">
        <v>230</v>
      </c>
      <c r="AR22" s="31" t="s">
        <v>231</v>
      </c>
      <c r="AS22" s="32"/>
    </row>
    <row r="23" s="6" customFormat="1" ht="24" customHeight="1" spans="1:45">
      <c r="A23" s="14" t="s">
        <v>232</v>
      </c>
      <c r="B23" s="17" t="s">
        <v>45</v>
      </c>
      <c r="C23" s="15">
        <v>177</v>
      </c>
      <c r="D23" s="15">
        <v>210.63</v>
      </c>
      <c r="E23" s="24" t="s">
        <v>233</v>
      </c>
      <c r="F23" s="25">
        <v>0.15</v>
      </c>
      <c r="G23" s="15">
        <v>150</v>
      </c>
      <c r="H23" s="26">
        <v>235</v>
      </c>
      <c r="I23" s="31" t="s">
        <v>234</v>
      </c>
      <c r="J23" s="31" t="s">
        <v>235</v>
      </c>
      <c r="K23" s="32" t="s">
        <v>54</v>
      </c>
      <c r="L23" s="31" t="s">
        <v>236</v>
      </c>
      <c r="M23" s="31" t="s">
        <v>56</v>
      </c>
      <c r="N23" s="31" t="s">
        <v>57</v>
      </c>
      <c r="O23" s="32" t="s">
        <v>117</v>
      </c>
      <c r="P23" s="31" t="s">
        <v>127</v>
      </c>
      <c r="Q23" s="32" t="s">
        <v>60</v>
      </c>
      <c r="R23" s="32" t="s">
        <v>54</v>
      </c>
      <c r="S23" s="32"/>
      <c r="T23" s="32" t="s">
        <v>61</v>
      </c>
      <c r="U23" s="31" t="s">
        <v>128</v>
      </c>
      <c r="V23" s="31" t="s">
        <v>63</v>
      </c>
      <c r="W23" s="32"/>
      <c r="X23" s="31" t="s">
        <v>64</v>
      </c>
      <c r="Y23" s="31" t="s">
        <v>65</v>
      </c>
      <c r="Z23" s="32"/>
      <c r="AA23" s="31" t="s">
        <v>101</v>
      </c>
      <c r="AB23" s="32"/>
      <c r="AC23" s="32"/>
      <c r="AD23" s="40">
        <v>94</v>
      </c>
      <c r="AE23" s="40">
        <v>94</v>
      </c>
      <c r="AF23" s="32"/>
      <c r="AG23" s="32"/>
      <c r="AH23" s="32"/>
      <c r="AI23" s="32"/>
      <c r="AJ23" s="32"/>
      <c r="AK23" s="32"/>
      <c r="AL23" s="32"/>
      <c r="AM23" s="32">
        <f ca="1" t="shared" si="0"/>
        <v>234</v>
      </c>
      <c r="AN23" s="32"/>
      <c r="AO23" s="32"/>
      <c r="AP23" s="41" t="s">
        <v>67</v>
      </c>
      <c r="AQ23" s="31" t="s">
        <v>237</v>
      </c>
      <c r="AR23" s="31" t="s">
        <v>238</v>
      </c>
      <c r="AS23" s="31" t="s">
        <v>239</v>
      </c>
    </row>
    <row r="24" s="6" customFormat="1" ht="24" customHeight="1" spans="1:45">
      <c r="A24" s="14" t="s">
        <v>240</v>
      </c>
      <c r="B24" s="17" t="s">
        <v>45</v>
      </c>
      <c r="C24" s="15">
        <v>180</v>
      </c>
      <c r="D24" s="15">
        <v>214.2</v>
      </c>
      <c r="E24" s="24" t="s">
        <v>241</v>
      </c>
      <c r="F24" s="25">
        <v>0.2</v>
      </c>
      <c r="G24" s="15">
        <v>150</v>
      </c>
      <c r="H24" s="15">
        <v>245</v>
      </c>
      <c r="I24" s="31" t="s">
        <v>242</v>
      </c>
      <c r="J24" s="31" t="s">
        <v>243</v>
      </c>
      <c r="K24" s="32" t="s">
        <v>54</v>
      </c>
      <c r="L24" s="31" t="s">
        <v>244</v>
      </c>
      <c r="M24" s="31" t="s">
        <v>56</v>
      </c>
      <c r="N24" s="31" t="s">
        <v>57</v>
      </c>
      <c r="O24" s="32" t="s">
        <v>117</v>
      </c>
      <c r="P24" s="31" t="s">
        <v>127</v>
      </c>
      <c r="Q24" s="32" t="s">
        <v>60</v>
      </c>
      <c r="R24" s="32" t="s">
        <v>54</v>
      </c>
      <c r="S24" s="32"/>
      <c r="T24" s="32" t="s">
        <v>61</v>
      </c>
      <c r="U24" s="31" t="s">
        <v>128</v>
      </c>
      <c r="V24" s="31" t="s">
        <v>63</v>
      </c>
      <c r="W24" s="32"/>
      <c r="X24" s="31" t="s">
        <v>64</v>
      </c>
      <c r="Y24" s="31" t="s">
        <v>65</v>
      </c>
      <c r="Z24" s="32"/>
      <c r="AA24" s="31" t="s">
        <v>101</v>
      </c>
      <c r="AB24" s="32"/>
      <c r="AC24" s="32"/>
      <c r="AD24" s="40"/>
      <c r="AE24" s="40">
        <v>95</v>
      </c>
      <c r="AF24" s="32"/>
      <c r="AG24" s="32"/>
      <c r="AH24" s="32"/>
      <c r="AI24" s="32"/>
      <c r="AJ24" s="32"/>
      <c r="AK24" s="32"/>
      <c r="AL24" s="32"/>
      <c r="AM24" s="32">
        <f ca="1" t="shared" si="0"/>
        <v>244</v>
      </c>
      <c r="AN24" s="32"/>
      <c r="AO24" s="32"/>
      <c r="AP24" s="41" t="s">
        <v>67</v>
      </c>
      <c r="AQ24" s="31" t="s">
        <v>245</v>
      </c>
      <c r="AR24" s="31" t="s">
        <v>246</v>
      </c>
      <c r="AS24" s="31" t="s">
        <v>247</v>
      </c>
    </row>
    <row r="25" s="6" customFormat="1" ht="24" customHeight="1" spans="1:45">
      <c r="A25" s="14" t="s">
        <v>248</v>
      </c>
      <c r="B25" s="17" t="s">
        <v>45</v>
      </c>
      <c r="C25" s="15">
        <v>180</v>
      </c>
      <c r="D25" s="15">
        <v>214.2</v>
      </c>
      <c r="E25" s="24" t="s">
        <v>249</v>
      </c>
      <c r="F25" s="25">
        <v>0.2</v>
      </c>
      <c r="G25" s="15">
        <v>150</v>
      </c>
      <c r="H25" s="15">
        <v>245</v>
      </c>
      <c r="I25" s="31" t="s">
        <v>250</v>
      </c>
      <c r="J25" s="31" t="s">
        <v>251</v>
      </c>
      <c r="K25" s="32" t="s">
        <v>54</v>
      </c>
      <c r="L25" s="31" t="s">
        <v>252</v>
      </c>
      <c r="M25" s="31" t="s">
        <v>56</v>
      </c>
      <c r="N25" s="31" t="s">
        <v>57</v>
      </c>
      <c r="O25" s="32" t="s">
        <v>117</v>
      </c>
      <c r="P25" s="31" t="s">
        <v>145</v>
      </c>
      <c r="Q25" s="32" t="s">
        <v>60</v>
      </c>
      <c r="R25" s="32" t="s">
        <v>54</v>
      </c>
      <c r="S25" s="32"/>
      <c r="T25" s="32" t="s">
        <v>61</v>
      </c>
      <c r="U25" s="31" t="s">
        <v>128</v>
      </c>
      <c r="V25" s="31" t="s">
        <v>63</v>
      </c>
      <c r="W25" s="32"/>
      <c r="X25" s="31" t="s">
        <v>64</v>
      </c>
      <c r="Y25" s="31" t="s">
        <v>65</v>
      </c>
      <c r="Z25" s="32"/>
      <c r="AA25" s="31" t="s">
        <v>101</v>
      </c>
      <c r="AB25" s="32"/>
      <c r="AC25" s="32"/>
      <c r="AD25" s="40"/>
      <c r="AE25" s="40">
        <v>96</v>
      </c>
      <c r="AF25" s="32"/>
      <c r="AG25" s="32"/>
      <c r="AH25" s="32"/>
      <c r="AI25" s="32"/>
      <c r="AJ25" s="32"/>
      <c r="AK25" s="32"/>
      <c r="AL25" s="32"/>
      <c r="AM25" s="32">
        <f ca="1" t="shared" si="0"/>
        <v>248</v>
      </c>
      <c r="AN25" s="32"/>
      <c r="AO25" s="32"/>
      <c r="AP25" s="41" t="s">
        <v>67</v>
      </c>
      <c r="AQ25" s="31" t="s">
        <v>253</v>
      </c>
      <c r="AR25" s="31" t="s">
        <v>254</v>
      </c>
      <c r="AS25" s="31" t="s">
        <v>255</v>
      </c>
    </row>
    <row r="26" s="6" customFormat="1" ht="24" customHeight="1" spans="1:45">
      <c r="A26" s="19" t="s">
        <v>256</v>
      </c>
      <c r="B26" s="17" t="s">
        <v>45</v>
      </c>
      <c r="C26" s="15">
        <v>235</v>
      </c>
      <c r="D26" s="15">
        <v>279.65</v>
      </c>
      <c r="E26" s="24" t="s">
        <v>257</v>
      </c>
      <c r="F26" s="25">
        <v>0.2</v>
      </c>
      <c r="G26" s="15">
        <v>188</v>
      </c>
      <c r="H26" s="15">
        <v>295</v>
      </c>
      <c r="I26" s="31" t="s">
        <v>258</v>
      </c>
      <c r="J26" s="31" t="s">
        <v>259</v>
      </c>
      <c r="K26" s="32" t="s">
        <v>54</v>
      </c>
      <c r="L26" s="31" t="s">
        <v>260</v>
      </c>
      <c r="M26" s="31" t="s">
        <v>56</v>
      </c>
      <c r="N26" s="31" t="s">
        <v>57</v>
      </c>
      <c r="O26" s="32" t="s">
        <v>117</v>
      </c>
      <c r="P26" s="31" t="s">
        <v>145</v>
      </c>
      <c r="Q26" s="32" t="s">
        <v>60</v>
      </c>
      <c r="R26" s="32" t="s">
        <v>54</v>
      </c>
      <c r="S26" s="32"/>
      <c r="T26" s="32" t="s">
        <v>61</v>
      </c>
      <c r="U26" s="31" t="s">
        <v>128</v>
      </c>
      <c r="V26" s="31" t="s">
        <v>63</v>
      </c>
      <c r="W26" s="32"/>
      <c r="X26" s="31" t="s">
        <v>64</v>
      </c>
      <c r="Y26" s="31" t="s">
        <v>65</v>
      </c>
      <c r="Z26" s="32"/>
      <c r="AA26" s="31" t="s">
        <v>261</v>
      </c>
      <c r="AB26" s="32"/>
      <c r="AC26" s="32"/>
      <c r="AD26" s="40"/>
      <c r="AE26" s="40">
        <v>95</v>
      </c>
      <c r="AF26" s="32"/>
      <c r="AG26" s="32"/>
      <c r="AH26" s="32"/>
      <c r="AI26" s="32"/>
      <c r="AJ26" s="32"/>
      <c r="AK26" s="32"/>
      <c r="AL26" s="32"/>
      <c r="AM26" s="32">
        <f ca="1" t="shared" si="0"/>
        <v>292</v>
      </c>
      <c r="AN26" s="32"/>
      <c r="AO26" s="32"/>
      <c r="AP26" s="41" t="s">
        <v>67</v>
      </c>
      <c r="AQ26" s="31" t="s">
        <v>262</v>
      </c>
      <c r="AR26" s="31" t="s">
        <v>263</v>
      </c>
      <c r="AS26" s="31" t="s">
        <v>264</v>
      </c>
    </row>
    <row r="27" s="6" customFormat="1" ht="24" customHeight="1" spans="1:45">
      <c r="A27" s="19" t="s">
        <v>265</v>
      </c>
      <c r="B27" s="17" t="s">
        <v>45</v>
      </c>
      <c r="C27" s="15">
        <v>235</v>
      </c>
      <c r="D27" s="15">
        <v>279.65</v>
      </c>
      <c r="E27" s="24" t="s">
        <v>266</v>
      </c>
      <c r="F27" s="25">
        <v>0.2</v>
      </c>
      <c r="G27" s="15">
        <v>188</v>
      </c>
      <c r="H27" s="15">
        <v>295</v>
      </c>
      <c r="I27" s="31" t="s">
        <v>267</v>
      </c>
      <c r="J27" s="31" t="s">
        <v>268</v>
      </c>
      <c r="K27" s="32" t="s">
        <v>54</v>
      </c>
      <c r="L27" s="31" t="s">
        <v>269</v>
      </c>
      <c r="M27" s="31" t="s">
        <v>56</v>
      </c>
      <c r="N27" s="31" t="s">
        <v>57</v>
      </c>
      <c r="O27" s="32" t="s">
        <v>117</v>
      </c>
      <c r="P27" s="31" t="s">
        <v>145</v>
      </c>
      <c r="Q27" s="32" t="s">
        <v>60</v>
      </c>
      <c r="R27" s="32" t="s">
        <v>54</v>
      </c>
      <c r="S27" s="32"/>
      <c r="T27" s="32" t="s">
        <v>61</v>
      </c>
      <c r="U27" s="31" t="s">
        <v>128</v>
      </c>
      <c r="V27" s="31" t="s">
        <v>63</v>
      </c>
      <c r="W27" s="32"/>
      <c r="X27" s="31" t="s">
        <v>64</v>
      </c>
      <c r="Y27" s="31" t="s">
        <v>65</v>
      </c>
      <c r="Z27" s="32"/>
      <c r="AA27" s="31" t="s">
        <v>66</v>
      </c>
      <c r="AB27" s="32"/>
      <c r="AC27" s="32"/>
      <c r="AD27" s="40">
        <v>94</v>
      </c>
      <c r="AE27" s="40"/>
      <c r="AF27" s="32"/>
      <c r="AG27" s="32"/>
      <c r="AH27" s="32"/>
      <c r="AI27" s="32"/>
      <c r="AJ27" s="32"/>
      <c r="AK27" s="32"/>
      <c r="AL27" s="32"/>
      <c r="AM27" s="32">
        <f ca="1" t="shared" si="0"/>
        <v>299</v>
      </c>
      <c r="AN27" s="32"/>
      <c r="AO27" s="32"/>
      <c r="AP27" s="41" t="s">
        <v>67</v>
      </c>
      <c r="AQ27" s="31" t="s">
        <v>270</v>
      </c>
      <c r="AR27" s="31" t="s">
        <v>271</v>
      </c>
      <c r="AS27" s="32"/>
    </row>
    <row r="28" s="7" customFormat="1" ht="24" customHeight="1" spans="1:45">
      <c r="A28" s="20" t="s">
        <v>272</v>
      </c>
      <c r="B28" s="17" t="s">
        <v>133</v>
      </c>
      <c r="C28" s="15">
        <v>195</v>
      </c>
      <c r="D28" s="15">
        <v>232.05</v>
      </c>
      <c r="E28" s="24" t="s">
        <v>273</v>
      </c>
      <c r="F28" s="25">
        <v>0.2</v>
      </c>
      <c r="G28" s="15">
        <v>156</v>
      </c>
      <c r="H28" s="15">
        <v>255</v>
      </c>
      <c r="I28" s="31" t="s">
        <v>274</v>
      </c>
      <c r="J28" s="31" t="s">
        <v>275</v>
      </c>
      <c r="K28" s="32" t="s">
        <v>54</v>
      </c>
      <c r="L28" s="31" t="s">
        <v>276</v>
      </c>
      <c r="M28" s="31" t="s">
        <v>56</v>
      </c>
      <c r="N28" s="31" t="s">
        <v>57</v>
      </c>
      <c r="O28" s="32" t="s">
        <v>277</v>
      </c>
      <c r="P28" s="31" t="s">
        <v>278</v>
      </c>
      <c r="Q28" s="32" t="s">
        <v>137</v>
      </c>
      <c r="R28" s="32" t="s">
        <v>54</v>
      </c>
      <c r="S28" s="32"/>
      <c r="T28" s="32" t="s">
        <v>61</v>
      </c>
      <c r="U28" s="31" t="s">
        <v>62</v>
      </c>
      <c r="V28" s="31" t="s">
        <v>63</v>
      </c>
      <c r="W28" s="32"/>
      <c r="X28" s="31" t="s">
        <v>64</v>
      </c>
      <c r="Y28" s="31" t="s">
        <v>65</v>
      </c>
      <c r="Z28" s="32"/>
      <c r="AA28" s="31" t="s">
        <v>101</v>
      </c>
      <c r="AB28" s="32"/>
      <c r="AC28" s="32"/>
      <c r="AD28" s="40" t="s">
        <v>279</v>
      </c>
      <c r="AE28" s="40">
        <v>94</v>
      </c>
      <c r="AF28" s="32"/>
      <c r="AG28" s="32"/>
      <c r="AH28" s="32"/>
      <c r="AI28" s="32"/>
      <c r="AJ28" s="32"/>
      <c r="AK28" s="32"/>
      <c r="AL28" s="32"/>
      <c r="AM28" s="32">
        <f ca="1" t="shared" si="0"/>
        <v>254</v>
      </c>
      <c r="AN28" s="32"/>
      <c r="AO28" s="32"/>
      <c r="AP28" s="41" t="s">
        <v>67</v>
      </c>
      <c r="AQ28" s="31" t="s">
        <v>280</v>
      </c>
      <c r="AR28" s="31" t="s">
        <v>281</v>
      </c>
      <c r="AS28" s="32"/>
    </row>
    <row r="29" ht="24" customHeight="1" spans="1:45">
      <c r="A29" s="14" t="s">
        <v>282</v>
      </c>
      <c r="B29" s="17" t="s">
        <v>45</v>
      </c>
      <c r="C29" s="15">
        <v>195</v>
      </c>
      <c r="D29" s="15">
        <v>232.05</v>
      </c>
      <c r="E29" s="24" t="s">
        <v>283</v>
      </c>
      <c r="F29" s="25">
        <v>0.2</v>
      </c>
      <c r="G29" s="15">
        <v>156</v>
      </c>
      <c r="H29" s="26">
        <v>255</v>
      </c>
      <c r="I29" s="31" t="s">
        <v>284</v>
      </c>
      <c r="J29" s="31" t="s">
        <v>285</v>
      </c>
      <c r="K29" s="32" t="s">
        <v>54</v>
      </c>
      <c r="L29" s="31" t="s">
        <v>286</v>
      </c>
      <c r="M29" s="31" t="s">
        <v>56</v>
      </c>
      <c r="N29" s="31" t="s">
        <v>57</v>
      </c>
      <c r="O29" s="32" t="s">
        <v>277</v>
      </c>
      <c r="P29" s="31" t="s">
        <v>287</v>
      </c>
      <c r="Q29" s="32" t="s">
        <v>60</v>
      </c>
      <c r="R29" s="32" t="s">
        <v>54</v>
      </c>
      <c r="S29" s="32"/>
      <c r="T29" s="32" t="s">
        <v>61</v>
      </c>
      <c r="U29" s="31" t="s">
        <v>128</v>
      </c>
      <c r="V29" s="31" t="s">
        <v>63</v>
      </c>
      <c r="W29" s="32"/>
      <c r="X29" s="31" t="s">
        <v>64</v>
      </c>
      <c r="Y29" s="31" t="s">
        <v>65</v>
      </c>
      <c r="Z29" s="32"/>
      <c r="AA29" s="31" t="s">
        <v>101</v>
      </c>
      <c r="AB29" s="32"/>
      <c r="AC29" s="32"/>
      <c r="AD29" s="40"/>
      <c r="AE29" s="40">
        <v>93</v>
      </c>
      <c r="AF29" s="32"/>
      <c r="AG29" s="32"/>
      <c r="AH29" s="32"/>
      <c r="AI29" s="32"/>
      <c r="AJ29" s="32"/>
      <c r="AK29" s="32"/>
      <c r="AL29" s="32"/>
      <c r="AM29" s="32">
        <f ca="1" t="shared" si="0"/>
        <v>257</v>
      </c>
      <c r="AN29" s="32"/>
      <c r="AO29" s="32"/>
      <c r="AP29" s="41" t="s">
        <v>67</v>
      </c>
      <c r="AQ29" s="31" t="s">
        <v>288</v>
      </c>
      <c r="AR29" s="31" t="s">
        <v>289</v>
      </c>
      <c r="AS29" s="31" t="s">
        <v>290</v>
      </c>
    </row>
    <row r="30" s="6" customFormat="1" ht="24" customHeight="1" spans="1:45">
      <c r="A30" s="19" t="s">
        <v>291</v>
      </c>
      <c r="B30" s="17" t="s">
        <v>151</v>
      </c>
      <c r="C30" s="15">
        <v>1350</v>
      </c>
      <c r="D30" s="15">
        <v>1606.5</v>
      </c>
      <c r="E30" s="24" t="s">
        <v>292</v>
      </c>
      <c r="F30" s="25">
        <v>0.1</v>
      </c>
      <c r="G30" s="15">
        <v>1215</v>
      </c>
      <c r="H30" s="15">
        <v>1695</v>
      </c>
      <c r="I30" s="31" t="s">
        <v>293</v>
      </c>
      <c r="J30" s="31" t="s">
        <v>294</v>
      </c>
      <c r="K30" s="32" t="s">
        <v>54</v>
      </c>
      <c r="L30" s="31" t="s">
        <v>295</v>
      </c>
      <c r="M30" s="31" t="s">
        <v>56</v>
      </c>
      <c r="N30" s="31" t="s">
        <v>57</v>
      </c>
      <c r="O30" s="32" t="s">
        <v>277</v>
      </c>
      <c r="P30" s="31" t="s">
        <v>127</v>
      </c>
      <c r="Q30" s="32" t="s">
        <v>156</v>
      </c>
      <c r="R30" s="32" t="s">
        <v>54</v>
      </c>
      <c r="S30" s="32"/>
      <c r="T30" s="32" t="s">
        <v>61</v>
      </c>
      <c r="U30" s="39">
        <v>0.14</v>
      </c>
      <c r="V30" s="31" t="s">
        <v>63</v>
      </c>
      <c r="W30" s="32"/>
      <c r="X30" s="31" t="s">
        <v>64</v>
      </c>
      <c r="Y30" s="31" t="s">
        <v>65</v>
      </c>
      <c r="Z30" s="32"/>
      <c r="AA30" s="31" t="s">
        <v>66</v>
      </c>
      <c r="AB30" s="32"/>
      <c r="AC30" s="32"/>
      <c r="AD30" s="40">
        <v>97</v>
      </c>
      <c r="AE30" s="40">
        <v>99</v>
      </c>
      <c r="AF30" s="32"/>
      <c r="AG30" s="32"/>
      <c r="AH30" s="32"/>
      <c r="AI30" s="32"/>
      <c r="AJ30" s="32"/>
      <c r="AK30" s="32"/>
      <c r="AL30" s="32"/>
      <c r="AM30" s="32">
        <f ca="1" t="shared" si="0"/>
        <v>1695</v>
      </c>
      <c r="AN30" s="32"/>
      <c r="AO30" s="32"/>
      <c r="AP30" s="41" t="s">
        <v>67</v>
      </c>
      <c r="AQ30" s="31" t="s">
        <v>296</v>
      </c>
      <c r="AR30" s="31" t="s">
        <v>297</v>
      </c>
      <c r="AS30" s="31" t="s">
        <v>298</v>
      </c>
    </row>
    <row r="31" s="6" customFormat="1" ht="24" customHeight="1" spans="1:45">
      <c r="A31" s="20" t="s">
        <v>291</v>
      </c>
      <c r="B31" s="17" t="s">
        <v>299</v>
      </c>
      <c r="C31" s="15">
        <v>1500</v>
      </c>
      <c r="D31" s="15">
        <v>1785</v>
      </c>
      <c r="E31" s="24" t="s">
        <v>300</v>
      </c>
      <c r="F31" s="25">
        <v>0.1</v>
      </c>
      <c r="G31" s="15">
        <v>1350</v>
      </c>
      <c r="H31" s="15">
        <v>1880</v>
      </c>
      <c r="I31" s="31" t="s">
        <v>301</v>
      </c>
      <c r="J31" s="31" t="s">
        <v>302</v>
      </c>
      <c r="K31" s="32" t="s">
        <v>54</v>
      </c>
      <c r="L31" s="31" t="s">
        <v>295</v>
      </c>
      <c r="M31" s="31" t="s">
        <v>56</v>
      </c>
      <c r="N31" s="31" t="s">
        <v>57</v>
      </c>
      <c r="O31" s="32" t="s">
        <v>277</v>
      </c>
      <c r="P31" s="31" t="s">
        <v>127</v>
      </c>
      <c r="Q31" s="32" t="s">
        <v>201</v>
      </c>
      <c r="R31" s="32" t="s">
        <v>54</v>
      </c>
      <c r="S31" s="32"/>
      <c r="T31" s="32" t="s">
        <v>61</v>
      </c>
      <c r="U31" s="39">
        <v>0.14</v>
      </c>
      <c r="V31" s="31" t="s">
        <v>63</v>
      </c>
      <c r="W31" s="32"/>
      <c r="X31" s="31" t="s">
        <v>64</v>
      </c>
      <c r="Y31" s="31" t="s">
        <v>65</v>
      </c>
      <c r="Z31" s="32"/>
      <c r="AA31" s="31" t="s">
        <v>66</v>
      </c>
      <c r="AB31" s="32"/>
      <c r="AC31" s="32"/>
      <c r="AD31" s="40" t="s">
        <v>303</v>
      </c>
      <c r="AE31" s="40">
        <v>99</v>
      </c>
      <c r="AF31" s="32"/>
      <c r="AG31" s="32"/>
      <c r="AH31" s="32"/>
      <c r="AI31" s="32"/>
      <c r="AJ31" s="32"/>
      <c r="AK31" s="32"/>
      <c r="AL31" s="32"/>
      <c r="AM31" s="32">
        <f ca="1" t="shared" si="0"/>
        <v>1876</v>
      </c>
      <c r="AN31" s="32"/>
      <c r="AO31" s="32"/>
      <c r="AP31" s="41" t="s">
        <v>67</v>
      </c>
      <c r="AQ31" s="31" t="s">
        <v>296</v>
      </c>
      <c r="AR31" s="31" t="s">
        <v>297</v>
      </c>
      <c r="AS31" s="31" t="s">
        <v>298</v>
      </c>
    </row>
    <row r="32" s="6" customFormat="1" ht="24" customHeight="1" spans="1:45">
      <c r="A32" s="19" t="s">
        <v>304</v>
      </c>
      <c r="B32" s="17" t="s">
        <v>45</v>
      </c>
      <c r="C32" s="15">
        <v>155</v>
      </c>
      <c r="D32" s="15">
        <v>184.45</v>
      </c>
      <c r="E32" s="24" t="s">
        <v>305</v>
      </c>
      <c r="F32" s="25">
        <v>0.2</v>
      </c>
      <c r="G32" s="15">
        <v>124</v>
      </c>
      <c r="H32" s="15">
        <v>198</v>
      </c>
      <c r="I32" s="31" t="s">
        <v>306</v>
      </c>
      <c r="J32" s="31" t="s">
        <v>307</v>
      </c>
      <c r="K32" s="32" t="s">
        <v>54</v>
      </c>
      <c r="L32" s="31" t="s">
        <v>308</v>
      </c>
      <c r="M32" s="31" t="s">
        <v>56</v>
      </c>
      <c r="N32" s="31" t="s">
        <v>57</v>
      </c>
      <c r="O32" s="32" t="s">
        <v>309</v>
      </c>
      <c r="P32" s="31" t="s">
        <v>145</v>
      </c>
      <c r="Q32" s="32" t="s">
        <v>60</v>
      </c>
      <c r="R32" s="32" t="s">
        <v>54</v>
      </c>
      <c r="S32" s="32"/>
      <c r="T32" s="32" t="s">
        <v>61</v>
      </c>
      <c r="U32" s="39">
        <v>0.14</v>
      </c>
      <c r="V32" s="31" t="s">
        <v>63</v>
      </c>
      <c r="W32" s="32"/>
      <c r="X32" s="31" t="s">
        <v>64</v>
      </c>
      <c r="Y32" s="31" t="s">
        <v>65</v>
      </c>
      <c r="Z32" s="32"/>
      <c r="AA32" s="32"/>
      <c r="AB32" s="32"/>
      <c r="AC32" s="32"/>
      <c r="AD32" s="40"/>
      <c r="AE32" s="40">
        <v>93</v>
      </c>
      <c r="AF32" s="32"/>
      <c r="AG32" s="32"/>
      <c r="AH32" s="32"/>
      <c r="AI32" s="32"/>
      <c r="AJ32" s="32"/>
      <c r="AK32" s="32"/>
      <c r="AL32" s="32"/>
      <c r="AM32" s="32">
        <f ca="1" t="shared" si="0"/>
        <v>202</v>
      </c>
      <c r="AN32" s="32"/>
      <c r="AO32" s="32"/>
      <c r="AP32" s="41" t="s">
        <v>67</v>
      </c>
      <c r="AQ32" s="31" t="s">
        <v>310</v>
      </c>
      <c r="AR32" s="31" t="s">
        <v>311</v>
      </c>
      <c r="AS32" s="31" t="s">
        <v>312</v>
      </c>
    </row>
    <row r="33" ht="24" customHeight="1" spans="1:45">
      <c r="A33" s="14" t="s">
        <v>313</v>
      </c>
      <c r="B33" s="17" t="s">
        <v>45</v>
      </c>
      <c r="C33" s="15">
        <v>300</v>
      </c>
      <c r="D33" s="15">
        <v>357</v>
      </c>
      <c r="E33" s="24" t="s">
        <v>314</v>
      </c>
      <c r="F33" s="25">
        <v>0.15</v>
      </c>
      <c r="G33" s="15">
        <v>255</v>
      </c>
      <c r="H33" s="26">
        <v>375</v>
      </c>
      <c r="I33" s="31" t="s">
        <v>315</v>
      </c>
      <c r="J33" s="31" t="s">
        <v>316</v>
      </c>
      <c r="K33" s="32" t="s">
        <v>54</v>
      </c>
      <c r="L33" s="31" t="s">
        <v>317</v>
      </c>
      <c r="M33" s="31" t="s">
        <v>56</v>
      </c>
      <c r="N33" s="31" t="s">
        <v>57</v>
      </c>
      <c r="O33" s="32" t="s">
        <v>89</v>
      </c>
      <c r="P33" s="31" t="s">
        <v>318</v>
      </c>
      <c r="Q33" s="32" t="s">
        <v>60</v>
      </c>
      <c r="R33" s="32" t="s">
        <v>54</v>
      </c>
      <c r="S33" s="32"/>
      <c r="T33" s="32" t="s">
        <v>61</v>
      </c>
      <c r="U33" s="31" t="s">
        <v>62</v>
      </c>
      <c r="V33" s="31" t="s">
        <v>63</v>
      </c>
      <c r="W33" s="32"/>
      <c r="X33" s="31" t="s">
        <v>64</v>
      </c>
      <c r="Y33" s="31" t="s">
        <v>65</v>
      </c>
      <c r="Z33" s="32"/>
      <c r="AA33" s="31" t="s">
        <v>66</v>
      </c>
      <c r="AB33" s="32"/>
      <c r="AC33" s="32"/>
      <c r="AD33" s="40">
        <v>94</v>
      </c>
      <c r="AE33" s="40">
        <v>97</v>
      </c>
      <c r="AF33" s="32"/>
      <c r="AG33" s="32"/>
      <c r="AH33" s="32"/>
      <c r="AI33" s="32"/>
      <c r="AJ33" s="32"/>
      <c r="AK33" s="32"/>
      <c r="AL33" s="32"/>
      <c r="AM33" s="32">
        <f ca="1" t="shared" si="0"/>
        <v>379</v>
      </c>
      <c r="AN33" s="32"/>
      <c r="AO33" s="32"/>
      <c r="AP33" s="41" t="s">
        <v>67</v>
      </c>
      <c r="AQ33" s="31" t="s">
        <v>319</v>
      </c>
      <c r="AR33" s="31" t="s">
        <v>320</v>
      </c>
      <c r="AS33" s="31" t="s">
        <v>321</v>
      </c>
    </row>
    <row r="34" s="6" customFormat="1" ht="24" customHeight="1" spans="1:45">
      <c r="A34" s="16" t="s">
        <v>322</v>
      </c>
      <c r="B34" s="17" t="s">
        <v>45</v>
      </c>
      <c r="C34" s="15">
        <v>320</v>
      </c>
      <c r="D34" s="15">
        <v>380.8</v>
      </c>
      <c r="E34" s="24" t="s">
        <v>323</v>
      </c>
      <c r="F34" s="25">
        <v>0.15</v>
      </c>
      <c r="G34" s="15">
        <v>272</v>
      </c>
      <c r="H34" s="26">
        <v>395</v>
      </c>
      <c r="I34" s="31" t="str">
        <f>SUBSTITUTE(J34," ","-")</f>
        <v>Malescot-Saint-Exupery-2019</v>
      </c>
      <c r="J34" s="32" t="s">
        <v>324</v>
      </c>
      <c r="K34" s="32" t="s">
        <v>54</v>
      </c>
      <c r="L34" s="32" t="s">
        <v>322</v>
      </c>
      <c r="M34" s="31" t="s">
        <v>56</v>
      </c>
      <c r="N34" s="31" t="s">
        <v>57</v>
      </c>
      <c r="O34" s="32" t="s">
        <v>89</v>
      </c>
      <c r="P34" s="32"/>
      <c r="Q34" s="32" t="s">
        <v>60</v>
      </c>
      <c r="R34" s="32" t="s">
        <v>54</v>
      </c>
      <c r="S34" s="32"/>
      <c r="T34" s="32" t="s">
        <v>61</v>
      </c>
      <c r="U34" s="32"/>
      <c r="V34" s="31" t="s">
        <v>63</v>
      </c>
      <c r="W34" s="32"/>
      <c r="X34" s="31" t="s">
        <v>64</v>
      </c>
      <c r="Y34" s="31" t="s">
        <v>325</v>
      </c>
      <c r="Z34" s="32"/>
      <c r="AA34" s="32"/>
      <c r="AB34" s="32"/>
      <c r="AC34" s="32"/>
      <c r="AD34" s="40">
        <v>94</v>
      </c>
      <c r="AE34" s="40">
        <v>96</v>
      </c>
      <c r="AF34" s="32"/>
      <c r="AG34" s="32"/>
      <c r="AH34" s="32"/>
      <c r="AI34" s="32"/>
      <c r="AJ34" s="32"/>
      <c r="AK34" s="32"/>
      <c r="AL34" s="32"/>
      <c r="AM34" s="32">
        <f ca="1" t="shared" si="0"/>
        <v>397</v>
      </c>
      <c r="AN34" s="32"/>
      <c r="AO34" s="32"/>
      <c r="AP34" s="41" t="s">
        <v>67</v>
      </c>
      <c r="AQ34" s="32" t="s">
        <v>326</v>
      </c>
      <c r="AR34" s="32"/>
      <c r="AS34" s="32"/>
    </row>
    <row r="35" s="6" customFormat="1" ht="24" customHeight="1" spans="1:45">
      <c r="A35" s="14" t="s">
        <v>327</v>
      </c>
      <c r="B35" s="17" t="s">
        <v>45</v>
      </c>
      <c r="C35" s="15">
        <v>320</v>
      </c>
      <c r="D35" s="15">
        <v>380.8</v>
      </c>
      <c r="E35" s="24" t="s">
        <v>328</v>
      </c>
      <c r="F35" s="25">
        <v>0.15</v>
      </c>
      <c r="G35" s="15">
        <v>272</v>
      </c>
      <c r="H35" s="26">
        <v>395</v>
      </c>
      <c r="I35" s="31" t="str">
        <f>SUBSTITUTE(J35," ","-")</f>
        <v>Château-Giscours-2019</v>
      </c>
      <c r="J35" s="32" t="s">
        <v>329</v>
      </c>
      <c r="K35" s="32" t="s">
        <v>54</v>
      </c>
      <c r="L35" s="32" t="s">
        <v>327</v>
      </c>
      <c r="M35" s="31" t="s">
        <v>56</v>
      </c>
      <c r="N35" s="31" t="s">
        <v>57</v>
      </c>
      <c r="O35" s="32" t="s">
        <v>89</v>
      </c>
      <c r="P35" s="32"/>
      <c r="Q35" s="32" t="s">
        <v>60</v>
      </c>
      <c r="R35" s="32" t="s">
        <v>54</v>
      </c>
      <c r="S35" s="32"/>
      <c r="T35" s="32" t="s">
        <v>61</v>
      </c>
      <c r="U35" s="32"/>
      <c r="V35" s="31" t="s">
        <v>63</v>
      </c>
      <c r="W35" s="32"/>
      <c r="X35" s="31" t="s">
        <v>64</v>
      </c>
      <c r="Y35" s="31" t="s">
        <v>330</v>
      </c>
      <c r="Z35" s="32"/>
      <c r="AA35" s="32"/>
      <c r="AB35" s="32"/>
      <c r="AC35" s="32"/>
      <c r="AD35" s="40">
        <v>95</v>
      </c>
      <c r="AE35" s="40">
        <v>97</v>
      </c>
      <c r="AF35" s="32"/>
      <c r="AG35" s="32"/>
      <c r="AH35" s="32"/>
      <c r="AI35" s="32"/>
      <c r="AJ35" s="32"/>
      <c r="AK35" s="32"/>
      <c r="AL35" s="32"/>
      <c r="AM35" s="32">
        <f ca="1" t="shared" si="0"/>
        <v>391</v>
      </c>
      <c r="AN35" s="32"/>
      <c r="AO35" s="32"/>
      <c r="AP35" s="41" t="s">
        <v>67</v>
      </c>
      <c r="AQ35" s="32" t="s">
        <v>331</v>
      </c>
      <c r="AR35" s="32"/>
      <c r="AS35" s="32"/>
    </row>
    <row r="36" s="6" customFormat="1" ht="24" customHeight="1" spans="1:45">
      <c r="A36" s="14" t="s">
        <v>332</v>
      </c>
      <c r="B36" s="17" t="s">
        <v>45</v>
      </c>
      <c r="C36" s="15">
        <v>150</v>
      </c>
      <c r="D36" s="15">
        <v>178.5</v>
      </c>
      <c r="E36" s="24" t="s">
        <v>333</v>
      </c>
      <c r="F36" s="25">
        <v>0.15</v>
      </c>
      <c r="G36" s="15">
        <v>127</v>
      </c>
      <c r="H36" s="26">
        <v>190</v>
      </c>
      <c r="I36" s="31" t="str">
        <f>SUBSTITUTE(J36," ","-")</f>
        <v>Sirène-de-Giscours-2019</v>
      </c>
      <c r="J36" s="32" t="s">
        <v>334</v>
      </c>
      <c r="K36" s="32" t="s">
        <v>54</v>
      </c>
      <c r="L36" s="32" t="s">
        <v>335</v>
      </c>
      <c r="M36" s="31" t="s">
        <v>56</v>
      </c>
      <c r="N36" s="31" t="s">
        <v>57</v>
      </c>
      <c r="O36" s="32" t="s">
        <v>89</v>
      </c>
      <c r="P36" s="32"/>
      <c r="Q36" s="32" t="s">
        <v>60</v>
      </c>
      <c r="R36" s="32" t="s">
        <v>54</v>
      </c>
      <c r="S36" s="32"/>
      <c r="T36" s="32" t="s">
        <v>61</v>
      </c>
      <c r="U36" s="32"/>
      <c r="V36" s="31" t="s">
        <v>63</v>
      </c>
      <c r="W36" s="32"/>
      <c r="X36" s="31" t="s">
        <v>64</v>
      </c>
      <c r="Y36" s="31" t="s">
        <v>336</v>
      </c>
      <c r="Z36" s="32"/>
      <c r="AA36" s="32"/>
      <c r="AB36" s="32"/>
      <c r="AC36" s="32"/>
      <c r="AD36" s="40"/>
      <c r="AE36" s="40">
        <v>94</v>
      </c>
      <c r="AF36" s="32"/>
      <c r="AG36" s="32"/>
      <c r="AH36" s="32"/>
      <c r="AI36" s="32"/>
      <c r="AJ36" s="32"/>
      <c r="AK36" s="32"/>
      <c r="AL36" s="32"/>
      <c r="AM36" s="32">
        <f ca="1" t="shared" si="0"/>
        <v>189</v>
      </c>
      <c r="AN36" s="32"/>
      <c r="AO36" s="32"/>
      <c r="AP36" s="41" t="s">
        <v>67</v>
      </c>
      <c r="AQ36" s="32" t="s">
        <v>337</v>
      </c>
      <c r="AR36" s="32"/>
      <c r="AS36" s="32"/>
    </row>
    <row r="37" ht="24" customHeight="1" spans="1:45">
      <c r="A37" s="14" t="s">
        <v>338</v>
      </c>
      <c r="B37" s="17" t="s">
        <v>45</v>
      </c>
      <c r="C37" s="15">
        <v>135</v>
      </c>
      <c r="D37" s="15">
        <v>160.65</v>
      </c>
      <c r="E37" s="24" t="s">
        <v>305</v>
      </c>
      <c r="F37" s="25">
        <v>0.2</v>
      </c>
      <c r="G37" s="15">
        <v>108</v>
      </c>
      <c r="H37" s="26">
        <v>175</v>
      </c>
      <c r="I37" s="31" t="str">
        <f>SUBSTITUTE(J37," ","-")</f>
        <v>Chateau-La-Gurgue---Margaux-2019</v>
      </c>
      <c r="J37" s="32" t="s">
        <v>339</v>
      </c>
      <c r="K37" s="32" t="s">
        <v>54</v>
      </c>
      <c r="L37" s="32" t="s">
        <v>340</v>
      </c>
      <c r="M37" s="31" t="s">
        <v>56</v>
      </c>
      <c r="N37" s="31" t="s">
        <v>57</v>
      </c>
      <c r="O37" s="32" t="s">
        <v>89</v>
      </c>
      <c r="P37" s="32"/>
      <c r="Q37" s="32" t="s">
        <v>60</v>
      </c>
      <c r="R37" s="32" t="s">
        <v>54</v>
      </c>
      <c r="S37" s="32"/>
      <c r="T37" s="32" t="s">
        <v>61</v>
      </c>
      <c r="U37" s="32"/>
      <c r="V37" s="31" t="s">
        <v>63</v>
      </c>
      <c r="W37" s="32"/>
      <c r="X37" s="31" t="s">
        <v>64</v>
      </c>
      <c r="Y37" s="31" t="s">
        <v>341</v>
      </c>
      <c r="Z37" s="32"/>
      <c r="AA37" s="32"/>
      <c r="AB37" s="32"/>
      <c r="AC37" s="32"/>
      <c r="AD37" s="40"/>
      <c r="AE37" s="40">
        <v>93</v>
      </c>
      <c r="AF37" s="32"/>
      <c r="AG37" s="32"/>
      <c r="AH37" s="32"/>
      <c r="AI37" s="32"/>
      <c r="AJ37" s="32"/>
      <c r="AK37" s="32"/>
      <c r="AL37" s="32"/>
      <c r="AM37" s="32">
        <f ca="1" t="shared" si="0"/>
        <v>178</v>
      </c>
      <c r="AN37" s="32"/>
      <c r="AO37" s="32"/>
      <c r="AP37" s="41" t="s">
        <v>67</v>
      </c>
      <c r="AQ37" s="32" t="s">
        <v>342</v>
      </c>
      <c r="AR37" s="32"/>
      <c r="AS37" s="32"/>
    </row>
    <row r="38" s="6" customFormat="1" ht="24" customHeight="1" spans="1:45">
      <c r="A38" s="14" t="s">
        <v>343</v>
      </c>
      <c r="B38" s="17" t="s">
        <v>45</v>
      </c>
      <c r="C38" s="15">
        <v>415</v>
      </c>
      <c r="D38" s="15">
        <v>493.85</v>
      </c>
      <c r="E38" s="24" t="s">
        <v>344</v>
      </c>
      <c r="F38" s="25">
        <v>0.15</v>
      </c>
      <c r="G38" s="15">
        <v>352</v>
      </c>
      <c r="H38" s="26">
        <v>545</v>
      </c>
      <c r="I38" s="31" t="str">
        <f>SUBSTITUTE(J38," ","-")</f>
        <v>Domaine-de-Chevalier-rouge-2019</v>
      </c>
      <c r="J38" s="32" t="s">
        <v>345</v>
      </c>
      <c r="K38" s="32" t="s">
        <v>54</v>
      </c>
      <c r="L38" s="32" t="s">
        <v>346</v>
      </c>
      <c r="M38" s="31" t="s">
        <v>56</v>
      </c>
      <c r="N38" s="31" t="s">
        <v>57</v>
      </c>
      <c r="O38" s="32" t="s">
        <v>58</v>
      </c>
      <c r="P38" s="32"/>
      <c r="Q38" s="32" t="s">
        <v>60</v>
      </c>
      <c r="R38" s="32" t="s">
        <v>54</v>
      </c>
      <c r="S38" s="32"/>
      <c r="T38" s="32" t="s">
        <v>61</v>
      </c>
      <c r="U38" s="32"/>
      <c r="V38" s="31" t="s">
        <v>63</v>
      </c>
      <c r="W38" s="32"/>
      <c r="X38" s="31" t="s">
        <v>64</v>
      </c>
      <c r="Y38" s="31" t="s">
        <v>347</v>
      </c>
      <c r="Z38" s="32"/>
      <c r="AA38" s="32"/>
      <c r="AB38" s="32"/>
      <c r="AC38" s="32"/>
      <c r="AD38" s="40">
        <v>97</v>
      </c>
      <c r="AE38" s="40">
        <v>97</v>
      </c>
      <c r="AF38" s="32"/>
      <c r="AG38" s="32"/>
      <c r="AH38" s="32"/>
      <c r="AI38" s="32"/>
      <c r="AJ38" s="32"/>
      <c r="AK38" s="32"/>
      <c r="AL38" s="32"/>
      <c r="AM38" s="32">
        <f ca="1" t="shared" si="0"/>
        <v>543</v>
      </c>
      <c r="AN38" s="32"/>
      <c r="AO38" s="32"/>
      <c r="AP38" s="41" t="s">
        <v>67</v>
      </c>
      <c r="AQ38" s="32" t="s">
        <v>348</v>
      </c>
      <c r="AR38" s="32"/>
      <c r="AS38" s="32"/>
    </row>
    <row r="39" s="6" customFormat="1" ht="24" customHeight="1" spans="1:45">
      <c r="A39" s="16" t="s">
        <v>349</v>
      </c>
      <c r="B39" s="17" t="s">
        <v>45</v>
      </c>
      <c r="C39" s="15">
        <v>550</v>
      </c>
      <c r="D39" s="15">
        <v>654.5</v>
      </c>
      <c r="E39" s="24" t="s">
        <v>350</v>
      </c>
      <c r="F39" s="25">
        <v>0.1</v>
      </c>
      <c r="G39" s="15">
        <v>495</v>
      </c>
      <c r="H39" s="26">
        <v>720</v>
      </c>
      <c r="I39" s="31" t="s">
        <v>351</v>
      </c>
      <c r="J39" s="31" t="s">
        <v>185</v>
      </c>
      <c r="K39" s="32" t="s">
        <v>54</v>
      </c>
      <c r="L39" s="31" t="s">
        <v>172</v>
      </c>
      <c r="M39" s="31" t="s">
        <v>56</v>
      </c>
      <c r="N39" s="31" t="s">
        <v>57</v>
      </c>
      <c r="O39" s="32" t="s">
        <v>58</v>
      </c>
      <c r="P39" s="31" t="s">
        <v>90</v>
      </c>
      <c r="Q39" s="32" t="s">
        <v>60</v>
      </c>
      <c r="R39" s="32" t="s">
        <v>54</v>
      </c>
      <c r="S39" s="32"/>
      <c r="T39" s="32" t="s">
        <v>61</v>
      </c>
      <c r="U39" s="39">
        <v>0.14</v>
      </c>
      <c r="V39" s="31" t="s">
        <v>63</v>
      </c>
      <c r="W39" s="32"/>
      <c r="X39" s="31" t="s">
        <v>64</v>
      </c>
      <c r="Y39" s="31" t="s">
        <v>65</v>
      </c>
      <c r="Z39" s="32"/>
      <c r="AA39" s="31" t="s">
        <v>352</v>
      </c>
      <c r="AB39" s="32"/>
      <c r="AC39" s="32"/>
      <c r="AD39" s="40">
        <v>96</v>
      </c>
      <c r="AE39" s="40">
        <v>99</v>
      </c>
      <c r="AF39" s="32"/>
      <c r="AG39" s="32"/>
      <c r="AH39" s="32"/>
      <c r="AI39" s="32"/>
      <c r="AJ39" s="32"/>
      <c r="AK39" s="32"/>
      <c r="AL39" s="32"/>
      <c r="AM39" s="32">
        <f ca="1" t="shared" si="0"/>
        <v>723</v>
      </c>
      <c r="AN39" s="32"/>
      <c r="AO39" s="32"/>
      <c r="AP39" s="41" t="s">
        <v>67</v>
      </c>
      <c r="AQ39" s="31" t="s">
        <v>353</v>
      </c>
      <c r="AR39" s="31" t="s">
        <v>354</v>
      </c>
      <c r="AS39" s="31" t="s">
        <v>180</v>
      </c>
    </row>
    <row r="40" ht="24" customHeight="1" spans="1:45">
      <c r="A40" s="14" t="s">
        <v>355</v>
      </c>
      <c r="B40" s="17" t="s">
        <v>45</v>
      </c>
      <c r="C40" s="15">
        <v>495</v>
      </c>
      <c r="D40" s="15">
        <v>589.05</v>
      </c>
      <c r="E40" s="24" t="s">
        <v>356</v>
      </c>
      <c r="F40" s="25">
        <v>0.15</v>
      </c>
      <c r="G40" s="15">
        <v>420</v>
      </c>
      <c r="H40" s="26">
        <v>640</v>
      </c>
      <c r="I40" s="31" t="s">
        <v>357</v>
      </c>
      <c r="J40" s="31" t="s">
        <v>219</v>
      </c>
      <c r="K40" s="32" t="s">
        <v>54</v>
      </c>
      <c r="L40" s="31" t="s">
        <v>210</v>
      </c>
      <c r="M40" s="31" t="s">
        <v>56</v>
      </c>
      <c r="N40" s="31" t="s">
        <v>57</v>
      </c>
      <c r="O40" s="32" t="s">
        <v>58</v>
      </c>
      <c r="P40" s="31" t="s">
        <v>318</v>
      </c>
      <c r="Q40" s="32" t="s">
        <v>60</v>
      </c>
      <c r="R40" s="32" t="s">
        <v>54</v>
      </c>
      <c r="S40" s="32"/>
      <c r="T40" s="32" t="s">
        <v>61</v>
      </c>
      <c r="U40" s="39">
        <v>0.14</v>
      </c>
      <c r="V40" s="31" t="s">
        <v>63</v>
      </c>
      <c r="W40" s="32"/>
      <c r="X40" s="31" t="s">
        <v>64</v>
      </c>
      <c r="Y40" s="31" t="s">
        <v>65</v>
      </c>
      <c r="Z40" s="32"/>
      <c r="AA40" s="31" t="s">
        <v>352</v>
      </c>
      <c r="AB40" s="32"/>
      <c r="AC40" s="32"/>
      <c r="AD40" s="40"/>
      <c r="AE40" s="40">
        <v>97</v>
      </c>
      <c r="AF40" s="32"/>
      <c r="AG40" s="32"/>
      <c r="AH40" s="32"/>
      <c r="AI40" s="32"/>
      <c r="AJ40" s="32"/>
      <c r="AK40" s="32"/>
      <c r="AL40" s="32"/>
      <c r="AM40" s="32">
        <f ca="1" t="shared" si="0"/>
        <v>642</v>
      </c>
      <c r="AN40" s="32"/>
      <c r="AO40" s="32"/>
      <c r="AP40" s="41" t="s">
        <v>67</v>
      </c>
      <c r="AQ40" s="31" t="s">
        <v>358</v>
      </c>
      <c r="AR40" s="31" t="s">
        <v>359</v>
      </c>
      <c r="AS40" s="31" t="s">
        <v>215</v>
      </c>
    </row>
    <row r="41" s="6" customFormat="1" ht="24" customHeight="1" spans="1:45">
      <c r="A41" s="14" t="s">
        <v>360</v>
      </c>
      <c r="B41" s="17" t="s">
        <v>45</v>
      </c>
      <c r="C41" s="15">
        <v>230</v>
      </c>
      <c r="D41" s="15">
        <v>273.7</v>
      </c>
      <c r="E41" s="24" t="s">
        <v>249</v>
      </c>
      <c r="F41" s="25">
        <v>0.15</v>
      </c>
      <c r="G41" s="15">
        <v>195</v>
      </c>
      <c r="H41" s="26">
        <v>295</v>
      </c>
      <c r="I41" s="31" t="str">
        <f>SUBSTITUTE(J41," ","-")</f>
        <v>Château-Malartic-Lagravière-2019</v>
      </c>
      <c r="J41" s="31" t="s">
        <v>361</v>
      </c>
      <c r="K41" s="32" t="s">
        <v>54</v>
      </c>
      <c r="L41" s="31" t="s">
        <v>362</v>
      </c>
      <c r="M41" s="31" t="s">
        <v>56</v>
      </c>
      <c r="N41" s="31" t="s">
        <v>57</v>
      </c>
      <c r="O41" s="32" t="s">
        <v>58</v>
      </c>
      <c r="P41" s="31" t="s">
        <v>363</v>
      </c>
      <c r="Q41" s="32" t="s">
        <v>60</v>
      </c>
      <c r="R41" s="32" t="s">
        <v>54</v>
      </c>
      <c r="S41" s="32"/>
      <c r="T41" s="32" t="s">
        <v>61</v>
      </c>
      <c r="U41" s="31" t="s">
        <v>62</v>
      </c>
      <c r="V41" s="31" t="s">
        <v>63</v>
      </c>
      <c r="W41" s="32"/>
      <c r="X41" s="31" t="s">
        <v>64</v>
      </c>
      <c r="Y41" s="31" t="s">
        <v>65</v>
      </c>
      <c r="Z41" s="32"/>
      <c r="AA41" s="31" t="s">
        <v>202</v>
      </c>
      <c r="AB41" s="32"/>
      <c r="AC41" s="32"/>
      <c r="AD41" s="40"/>
      <c r="AE41" s="40">
        <v>96</v>
      </c>
      <c r="AF41" s="32"/>
      <c r="AG41" s="32"/>
      <c r="AH41" s="32"/>
      <c r="AI41" s="32"/>
      <c r="AJ41" s="32"/>
      <c r="AK41" s="32"/>
      <c r="AL41" s="32"/>
      <c r="AM41" s="32">
        <f ca="1" t="shared" si="0"/>
        <v>298</v>
      </c>
      <c r="AN41" s="32"/>
      <c r="AO41" s="32"/>
      <c r="AP41" s="41" t="s">
        <v>67</v>
      </c>
      <c r="AQ41" s="32" t="s">
        <v>364</v>
      </c>
      <c r="AR41" s="32"/>
      <c r="AS41" s="32"/>
    </row>
    <row r="42" s="6" customFormat="1" ht="24" customHeight="1" spans="1:78">
      <c r="A42" s="14" t="s">
        <v>365</v>
      </c>
      <c r="B42" s="14" t="s">
        <v>151</v>
      </c>
      <c r="C42" s="15">
        <v>1330</v>
      </c>
      <c r="D42" s="15" t="s">
        <v>366</v>
      </c>
      <c r="E42" s="24" t="s">
        <v>367</v>
      </c>
      <c r="F42" s="25">
        <v>0.1</v>
      </c>
      <c r="G42" s="15">
        <v>1197</v>
      </c>
      <c r="H42" s="15">
        <v>1665</v>
      </c>
      <c r="I42" s="31" t="s">
        <v>368</v>
      </c>
      <c r="J42" s="31" t="s">
        <v>369</v>
      </c>
      <c r="K42" s="32" t="s">
        <v>54</v>
      </c>
      <c r="L42" s="31" t="s">
        <v>370</v>
      </c>
      <c r="M42" s="31" t="s">
        <v>56</v>
      </c>
      <c r="N42" s="31" t="s">
        <v>57</v>
      </c>
      <c r="O42" s="32" t="s">
        <v>371</v>
      </c>
      <c r="P42" s="31" t="s">
        <v>372</v>
      </c>
      <c r="Q42" s="32" t="s">
        <v>156</v>
      </c>
      <c r="R42" s="32" t="s">
        <v>54</v>
      </c>
      <c r="S42" s="32"/>
      <c r="T42" s="32" t="s">
        <v>61</v>
      </c>
      <c r="U42" s="39">
        <v>0.13</v>
      </c>
      <c r="V42" s="31" t="s">
        <v>63</v>
      </c>
      <c r="W42" s="32"/>
      <c r="X42" s="31" t="s">
        <v>64</v>
      </c>
      <c r="Y42" s="31" t="s">
        <v>65</v>
      </c>
      <c r="Z42" s="32"/>
      <c r="AA42" s="31" t="s">
        <v>101</v>
      </c>
      <c r="AB42" s="32"/>
      <c r="AC42" s="32"/>
      <c r="AD42" s="40">
        <v>100</v>
      </c>
      <c r="AE42" s="40">
        <v>100</v>
      </c>
      <c r="AF42" s="32"/>
      <c r="AG42" s="32"/>
      <c r="AH42" s="32"/>
      <c r="AI42" s="32"/>
      <c r="AJ42" s="32"/>
      <c r="AK42" s="32"/>
      <c r="AL42" s="32"/>
      <c r="AM42" s="32">
        <f ca="1" t="shared" ref="AM42:AM60" si="1">RANDBETWEEN(-4,4)+H42</f>
        <v>1665</v>
      </c>
      <c r="AN42" s="32"/>
      <c r="AO42" s="32"/>
      <c r="AP42" s="41" t="s">
        <v>67</v>
      </c>
      <c r="AQ42" s="31" t="s">
        <v>373</v>
      </c>
      <c r="AR42" s="31" t="s">
        <v>374</v>
      </c>
      <c r="AS42" s="32"/>
      <c r="AT42"/>
      <c r="AU42"/>
      <c r="AV42"/>
      <c r="AW42"/>
      <c r="AX42"/>
      <c r="AY42"/>
      <c r="AZ42"/>
      <c r="BA42"/>
      <c r="BB42"/>
      <c r="BC42"/>
      <c r="BD42"/>
      <c r="BE42"/>
      <c r="BF42"/>
      <c r="BG42"/>
      <c r="BH42"/>
      <c r="BI42"/>
      <c r="BJ42"/>
      <c r="BK42"/>
      <c r="BL42"/>
      <c r="BM42"/>
      <c r="BN42"/>
      <c r="BO42"/>
      <c r="BP42"/>
      <c r="BQ42"/>
      <c r="BR42"/>
      <c r="BS42"/>
      <c r="BT42"/>
      <c r="BU42"/>
      <c r="BV42"/>
      <c r="BW42"/>
      <c r="BX42"/>
      <c r="BY42"/>
      <c r="BZ42"/>
    </row>
    <row r="43" ht="24" customHeight="1" spans="1:45">
      <c r="A43" s="14" t="s">
        <v>375</v>
      </c>
      <c r="B43" s="17" t="s">
        <v>45</v>
      </c>
      <c r="C43" s="15">
        <v>185</v>
      </c>
      <c r="D43" s="15">
        <v>220.15</v>
      </c>
      <c r="E43" s="24" t="s">
        <v>333</v>
      </c>
      <c r="F43" s="25">
        <v>0.2</v>
      </c>
      <c r="G43" s="15">
        <v>148</v>
      </c>
      <c r="H43" s="26">
        <v>235</v>
      </c>
      <c r="I43" s="31" t="s">
        <v>376</v>
      </c>
      <c r="J43" s="31" t="s">
        <v>377</v>
      </c>
      <c r="K43" s="32" t="s">
        <v>54</v>
      </c>
      <c r="L43" s="31" t="s">
        <v>378</v>
      </c>
      <c r="M43" s="31" t="s">
        <v>56</v>
      </c>
      <c r="N43" s="31" t="s">
        <v>57</v>
      </c>
      <c r="O43" s="32" t="s">
        <v>371</v>
      </c>
      <c r="P43" s="31" t="s">
        <v>372</v>
      </c>
      <c r="Q43" s="32" t="s">
        <v>60</v>
      </c>
      <c r="R43" s="32" t="s">
        <v>54</v>
      </c>
      <c r="S43" s="32"/>
      <c r="T43" s="32" t="s">
        <v>61</v>
      </c>
      <c r="U43" s="39">
        <v>0.15</v>
      </c>
      <c r="V43" s="31" t="s">
        <v>63</v>
      </c>
      <c r="W43" s="32"/>
      <c r="X43" s="31" t="s">
        <v>64</v>
      </c>
      <c r="Y43" s="31" t="s">
        <v>65</v>
      </c>
      <c r="Z43" s="32"/>
      <c r="AA43" s="31" t="s">
        <v>129</v>
      </c>
      <c r="AB43" s="32"/>
      <c r="AC43" s="32"/>
      <c r="AD43" s="40"/>
      <c r="AE43" s="40">
        <v>94</v>
      </c>
      <c r="AF43" s="32"/>
      <c r="AG43" s="32"/>
      <c r="AH43" s="32"/>
      <c r="AI43" s="32"/>
      <c r="AJ43" s="32"/>
      <c r="AK43" s="32"/>
      <c r="AL43" s="32"/>
      <c r="AM43" s="32">
        <f ca="1" t="shared" si="1"/>
        <v>238</v>
      </c>
      <c r="AN43" s="32"/>
      <c r="AO43" s="32"/>
      <c r="AP43" s="41" t="s">
        <v>67</v>
      </c>
      <c r="AQ43" s="31" t="s">
        <v>379</v>
      </c>
      <c r="AR43" s="31" t="s">
        <v>380</v>
      </c>
      <c r="AS43" s="32"/>
    </row>
    <row r="44" ht="24" customHeight="1" spans="1:78">
      <c r="A44" s="14" t="s">
        <v>381</v>
      </c>
      <c r="B44" s="17" t="s">
        <v>45</v>
      </c>
      <c r="C44" s="15">
        <v>230</v>
      </c>
      <c r="D44" s="15">
        <v>273.7</v>
      </c>
      <c r="E44" s="24" t="s">
        <v>382</v>
      </c>
      <c r="F44" s="25">
        <v>0.15</v>
      </c>
      <c r="G44" s="15">
        <v>195</v>
      </c>
      <c r="H44" s="26">
        <v>295</v>
      </c>
      <c r="I44" s="34" t="s">
        <v>383</v>
      </c>
      <c r="J44" s="34" t="s">
        <v>381</v>
      </c>
      <c r="K44" s="32" t="s">
        <v>54</v>
      </c>
      <c r="L44" s="34" t="s">
        <v>381</v>
      </c>
      <c r="M44" s="31" t="s">
        <v>56</v>
      </c>
      <c r="N44" s="31" t="s">
        <v>57</v>
      </c>
      <c r="O44" s="32" t="s">
        <v>371</v>
      </c>
      <c r="P44" s="32"/>
      <c r="Q44" s="32" t="s">
        <v>60</v>
      </c>
      <c r="R44" s="32" t="s">
        <v>54</v>
      </c>
      <c r="S44" s="32"/>
      <c r="T44" s="32" t="s">
        <v>61</v>
      </c>
      <c r="U44" s="32"/>
      <c r="V44" s="31" t="s">
        <v>63</v>
      </c>
      <c r="W44" s="32"/>
      <c r="X44" s="31" t="s">
        <v>64</v>
      </c>
      <c r="Y44" s="32"/>
      <c r="Z44" s="32"/>
      <c r="AA44" s="32"/>
      <c r="AB44" s="32"/>
      <c r="AC44" s="32"/>
      <c r="AD44" s="40" t="s">
        <v>384</v>
      </c>
      <c r="AE44" s="40">
        <v>96</v>
      </c>
      <c r="AF44" s="32"/>
      <c r="AG44" s="32"/>
      <c r="AH44" s="32"/>
      <c r="AI44" s="32"/>
      <c r="AJ44" s="32"/>
      <c r="AK44" s="32"/>
      <c r="AL44" s="32"/>
      <c r="AM44" s="32">
        <f ca="1" t="shared" si="1"/>
        <v>291</v>
      </c>
      <c r="AN44" s="32"/>
      <c r="AO44" s="32"/>
      <c r="AP44" s="41" t="s">
        <v>67</v>
      </c>
      <c r="AQ44" s="32" t="s">
        <v>385</v>
      </c>
      <c r="AR44" s="32"/>
      <c r="AS44" s="32"/>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6" customFormat="1" ht="24" customHeight="1" spans="1:78">
      <c r="A45" s="14" t="s">
        <v>386</v>
      </c>
      <c r="B45" s="17" t="s">
        <v>45</v>
      </c>
      <c r="C45" s="15">
        <v>700</v>
      </c>
      <c r="D45" s="15">
        <v>833</v>
      </c>
      <c r="E45" s="24" t="s">
        <v>387</v>
      </c>
      <c r="F45" s="25">
        <v>0.1</v>
      </c>
      <c r="G45" s="15">
        <v>630</v>
      </c>
      <c r="H45" s="26">
        <v>880</v>
      </c>
      <c r="I45" s="31" t="s">
        <v>376</v>
      </c>
      <c r="J45" s="31" t="s">
        <v>377</v>
      </c>
      <c r="K45" s="32" t="s">
        <v>54</v>
      </c>
      <c r="L45" s="31" t="s">
        <v>378</v>
      </c>
      <c r="M45" s="31" t="s">
        <v>56</v>
      </c>
      <c r="N45" s="31" t="s">
        <v>57</v>
      </c>
      <c r="O45" s="32" t="s">
        <v>371</v>
      </c>
      <c r="P45" s="31" t="s">
        <v>372</v>
      </c>
      <c r="Q45" s="32" t="s">
        <v>60</v>
      </c>
      <c r="R45" s="32" t="s">
        <v>54</v>
      </c>
      <c r="S45" s="32"/>
      <c r="T45" s="32" t="s">
        <v>61</v>
      </c>
      <c r="U45" s="39">
        <v>0.15</v>
      </c>
      <c r="V45" s="31" t="s">
        <v>63</v>
      </c>
      <c r="W45" s="32"/>
      <c r="X45" s="31" t="s">
        <v>64</v>
      </c>
      <c r="Y45" s="31" t="s">
        <v>65</v>
      </c>
      <c r="Z45" s="32"/>
      <c r="AA45" s="31" t="s">
        <v>129</v>
      </c>
      <c r="AB45" s="32"/>
      <c r="AC45" s="32"/>
      <c r="AD45" s="40"/>
      <c r="AE45" s="40">
        <v>96</v>
      </c>
      <c r="AF45" s="32"/>
      <c r="AG45" s="32"/>
      <c r="AH45" s="32"/>
      <c r="AI45" s="32"/>
      <c r="AJ45" s="32"/>
      <c r="AK45" s="32"/>
      <c r="AL45" s="32"/>
      <c r="AM45" s="32">
        <f ca="1" t="shared" si="1"/>
        <v>883</v>
      </c>
      <c r="AN45" s="32"/>
      <c r="AO45" s="32"/>
      <c r="AP45" s="41" t="s">
        <v>67</v>
      </c>
      <c r="AQ45" s="31" t="s">
        <v>379</v>
      </c>
      <c r="AR45" s="31" t="s">
        <v>380</v>
      </c>
      <c r="AS45" s="32"/>
      <c r="AT45"/>
      <c r="AU45"/>
      <c r="AV45"/>
      <c r="AW45"/>
      <c r="AX45"/>
      <c r="AY45"/>
      <c r="AZ45"/>
      <c r="BA45"/>
      <c r="BB45"/>
      <c r="BC45"/>
      <c r="BD45"/>
      <c r="BE45"/>
      <c r="BF45"/>
      <c r="BG45"/>
      <c r="BH45"/>
      <c r="BI45"/>
      <c r="BJ45"/>
      <c r="BK45"/>
      <c r="BL45"/>
      <c r="BM45"/>
      <c r="BN45"/>
      <c r="BO45"/>
      <c r="BP45"/>
      <c r="BQ45"/>
      <c r="BR45"/>
      <c r="BS45"/>
      <c r="BT45"/>
      <c r="BU45"/>
      <c r="BV45"/>
      <c r="BW45"/>
      <c r="BX45"/>
      <c r="BY45"/>
      <c r="BZ45"/>
    </row>
    <row r="46" ht="24" customHeight="1" spans="1:45">
      <c r="A46" s="14" t="s">
        <v>388</v>
      </c>
      <c r="B46" s="17" t="s">
        <v>45</v>
      </c>
      <c r="C46" s="15">
        <v>435</v>
      </c>
      <c r="D46" s="15">
        <v>517.65</v>
      </c>
      <c r="E46" s="24" t="s">
        <v>389</v>
      </c>
      <c r="F46" s="25">
        <v>0.1</v>
      </c>
      <c r="G46" s="15">
        <v>390</v>
      </c>
      <c r="H46" s="26">
        <v>550</v>
      </c>
      <c r="I46" s="34" t="s">
        <v>390</v>
      </c>
      <c r="J46" s="32" t="s">
        <v>391</v>
      </c>
      <c r="K46" s="32" t="s">
        <v>54</v>
      </c>
      <c r="L46" s="14" t="s">
        <v>388</v>
      </c>
      <c r="M46" s="31" t="s">
        <v>56</v>
      </c>
      <c r="N46" s="31" t="s">
        <v>57</v>
      </c>
      <c r="O46" s="32" t="s">
        <v>77</v>
      </c>
      <c r="P46" s="32"/>
      <c r="Q46" s="32" t="s">
        <v>60</v>
      </c>
      <c r="R46" s="32" t="s">
        <v>54</v>
      </c>
      <c r="S46" s="32"/>
      <c r="T46" s="32" t="s">
        <v>61</v>
      </c>
      <c r="U46" s="32"/>
      <c r="V46" s="31" t="s">
        <v>63</v>
      </c>
      <c r="W46" s="32"/>
      <c r="X46" s="31" t="s">
        <v>64</v>
      </c>
      <c r="Y46" s="32"/>
      <c r="Z46" s="32"/>
      <c r="AA46" s="32"/>
      <c r="AB46" s="32"/>
      <c r="AC46" s="32"/>
      <c r="AD46" s="40">
        <v>95</v>
      </c>
      <c r="AE46" s="40">
        <v>96</v>
      </c>
      <c r="AF46" s="32"/>
      <c r="AG46" s="32"/>
      <c r="AH46" s="32"/>
      <c r="AI46" s="32"/>
      <c r="AJ46" s="32"/>
      <c r="AK46" s="32"/>
      <c r="AL46" s="32"/>
      <c r="AM46" s="32">
        <f ca="1" t="shared" si="1"/>
        <v>549</v>
      </c>
      <c r="AN46" s="32"/>
      <c r="AO46" s="32"/>
      <c r="AP46" s="41" t="s">
        <v>67</v>
      </c>
      <c r="AQ46" s="32" t="s">
        <v>392</v>
      </c>
      <c r="AR46" s="32"/>
      <c r="AS46" s="32"/>
    </row>
    <row r="47" ht="24" customHeight="1" spans="1:45">
      <c r="A47" s="14" t="s">
        <v>393</v>
      </c>
      <c r="B47" s="17" t="s">
        <v>45</v>
      </c>
      <c r="C47" s="15">
        <v>220</v>
      </c>
      <c r="D47" s="15">
        <v>261.8</v>
      </c>
      <c r="E47" s="24" t="s">
        <v>394</v>
      </c>
      <c r="F47" s="25">
        <v>0.15</v>
      </c>
      <c r="G47" s="15">
        <v>187</v>
      </c>
      <c r="H47" s="26">
        <v>275</v>
      </c>
      <c r="I47" s="31" t="s">
        <v>395</v>
      </c>
      <c r="J47" s="31" t="s">
        <v>396</v>
      </c>
      <c r="K47" s="32" t="s">
        <v>54</v>
      </c>
      <c r="L47" s="31" t="s">
        <v>397</v>
      </c>
      <c r="M47" s="31" t="s">
        <v>56</v>
      </c>
      <c r="N47" s="31" t="s">
        <v>57</v>
      </c>
      <c r="O47" s="32" t="s">
        <v>77</v>
      </c>
      <c r="P47" s="31" t="s">
        <v>318</v>
      </c>
      <c r="Q47" s="32" t="s">
        <v>60</v>
      </c>
      <c r="R47" s="32" t="s">
        <v>54</v>
      </c>
      <c r="S47" s="32"/>
      <c r="T47" s="32" t="s">
        <v>61</v>
      </c>
      <c r="U47" s="31" t="s">
        <v>128</v>
      </c>
      <c r="V47" s="31" t="s">
        <v>63</v>
      </c>
      <c r="W47" s="32"/>
      <c r="X47" s="31" t="s">
        <v>64</v>
      </c>
      <c r="Y47" s="31" t="s">
        <v>65</v>
      </c>
      <c r="Z47" s="32"/>
      <c r="AA47" s="31" t="s">
        <v>129</v>
      </c>
      <c r="AB47" s="32"/>
      <c r="AC47" s="32"/>
      <c r="AD47" s="40"/>
      <c r="AE47" s="40">
        <v>96</v>
      </c>
      <c r="AF47" s="32"/>
      <c r="AG47" s="32"/>
      <c r="AH47" s="32"/>
      <c r="AI47" s="32"/>
      <c r="AJ47" s="32"/>
      <c r="AK47" s="32"/>
      <c r="AL47" s="32"/>
      <c r="AM47" s="32">
        <f ca="1" t="shared" si="1"/>
        <v>274</v>
      </c>
      <c r="AN47" s="32"/>
      <c r="AO47" s="32"/>
      <c r="AP47" s="41" t="s">
        <v>67</v>
      </c>
      <c r="AQ47" s="32" t="s">
        <v>398</v>
      </c>
      <c r="AR47" s="32"/>
      <c r="AS47" s="32"/>
    </row>
    <row r="48" ht="24" customHeight="1" spans="1:78">
      <c r="A48" s="16" t="s">
        <v>399</v>
      </c>
      <c r="B48" s="17" t="s">
        <v>45</v>
      </c>
      <c r="C48" s="15">
        <v>1450</v>
      </c>
      <c r="D48" s="15">
        <v>1725.5</v>
      </c>
      <c r="E48" s="24" t="s">
        <v>400</v>
      </c>
      <c r="F48" s="25">
        <v>0.1</v>
      </c>
      <c r="G48" s="15">
        <v>1305</v>
      </c>
      <c r="H48" s="26">
        <v>1790</v>
      </c>
      <c r="I48" s="34" t="s">
        <v>401</v>
      </c>
      <c r="J48" s="14" t="s">
        <v>399</v>
      </c>
      <c r="K48" s="35" t="s">
        <v>54</v>
      </c>
      <c r="L48" s="34" t="s">
        <v>402</v>
      </c>
      <c r="M48" s="31" t="s">
        <v>56</v>
      </c>
      <c r="N48" s="31" t="s">
        <v>57</v>
      </c>
      <c r="O48" s="32" t="s">
        <v>77</v>
      </c>
      <c r="P48" s="32"/>
      <c r="Q48" s="32" t="s">
        <v>60</v>
      </c>
      <c r="R48" s="32" t="s">
        <v>54</v>
      </c>
      <c r="S48" s="32"/>
      <c r="T48" s="32" t="s">
        <v>61</v>
      </c>
      <c r="U48" s="32"/>
      <c r="V48" s="31" t="s">
        <v>63</v>
      </c>
      <c r="W48" s="32"/>
      <c r="X48" s="31" t="s">
        <v>64</v>
      </c>
      <c r="Y48" s="32"/>
      <c r="Z48" s="32"/>
      <c r="AA48" s="32"/>
      <c r="AB48" s="32"/>
      <c r="AC48" s="32"/>
      <c r="AD48" s="40"/>
      <c r="AE48" s="40">
        <v>97</v>
      </c>
      <c r="AF48" s="32"/>
      <c r="AG48" s="32"/>
      <c r="AH48" s="32"/>
      <c r="AI48" s="32"/>
      <c r="AJ48" s="32"/>
      <c r="AK48" s="32"/>
      <c r="AL48" s="32"/>
      <c r="AM48" s="32">
        <f ca="1" t="shared" si="1"/>
        <v>1789</v>
      </c>
      <c r="AN48" s="32"/>
      <c r="AO48" s="32"/>
      <c r="AP48" s="41" t="s">
        <v>67</v>
      </c>
      <c r="AQ48" s="32"/>
      <c r="AR48" s="32"/>
      <c r="AS48" s="32"/>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6" customFormat="1" ht="24" customHeight="1" spans="1:45">
      <c r="A49" s="16" t="s">
        <v>403</v>
      </c>
      <c r="B49" s="17" t="s">
        <v>45</v>
      </c>
      <c r="C49" s="15">
        <v>450</v>
      </c>
      <c r="D49" s="15">
        <v>535.5</v>
      </c>
      <c r="E49" s="24" t="s">
        <v>389</v>
      </c>
      <c r="F49" s="25">
        <v>0.15</v>
      </c>
      <c r="G49" s="15">
        <v>380</v>
      </c>
      <c r="H49" s="26">
        <v>570</v>
      </c>
      <c r="I49" s="35" t="s">
        <v>395</v>
      </c>
      <c r="J49" s="35" t="s">
        <v>404</v>
      </c>
      <c r="K49" s="35" t="s">
        <v>54</v>
      </c>
      <c r="L49" s="35" t="s">
        <v>405</v>
      </c>
      <c r="M49" s="31" t="s">
        <v>56</v>
      </c>
      <c r="N49" s="31" t="s">
        <v>57</v>
      </c>
      <c r="O49" s="32" t="s">
        <v>77</v>
      </c>
      <c r="P49" s="31" t="s">
        <v>90</v>
      </c>
      <c r="Q49" s="32" t="s">
        <v>60</v>
      </c>
      <c r="R49" s="32" t="s">
        <v>54</v>
      </c>
      <c r="S49" s="32"/>
      <c r="T49" s="32" t="s">
        <v>61</v>
      </c>
      <c r="U49" s="31" t="s">
        <v>62</v>
      </c>
      <c r="V49" s="31" t="s">
        <v>63</v>
      </c>
      <c r="W49" s="32"/>
      <c r="X49" s="31" t="s">
        <v>64</v>
      </c>
      <c r="Y49" s="31" t="s">
        <v>65</v>
      </c>
      <c r="Z49" s="32"/>
      <c r="AA49" s="31" t="s">
        <v>101</v>
      </c>
      <c r="AB49" s="32"/>
      <c r="AC49" s="32"/>
      <c r="AD49" s="40">
        <v>95</v>
      </c>
      <c r="AE49" s="40">
        <v>96</v>
      </c>
      <c r="AF49" s="32"/>
      <c r="AG49" s="32"/>
      <c r="AH49" s="32"/>
      <c r="AI49" s="32"/>
      <c r="AJ49" s="32"/>
      <c r="AK49" s="32"/>
      <c r="AL49" s="32"/>
      <c r="AM49" s="32">
        <f ca="1" t="shared" si="1"/>
        <v>573</v>
      </c>
      <c r="AN49" s="32"/>
      <c r="AO49" s="32"/>
      <c r="AP49" s="41" t="s">
        <v>67</v>
      </c>
      <c r="AQ49" s="31" t="s">
        <v>406</v>
      </c>
      <c r="AR49" s="31" t="s">
        <v>407</v>
      </c>
      <c r="AS49" s="32"/>
    </row>
    <row r="50" s="6" customFormat="1" ht="24" customHeight="1" spans="1:45">
      <c r="A50" s="16" t="s">
        <v>408</v>
      </c>
      <c r="B50" s="17" t="s">
        <v>45</v>
      </c>
      <c r="C50" s="15">
        <v>670</v>
      </c>
      <c r="D50" s="15">
        <v>797.3</v>
      </c>
      <c r="E50" s="24" t="s">
        <v>409</v>
      </c>
      <c r="F50" s="25">
        <v>0.1</v>
      </c>
      <c r="G50" s="15">
        <v>600</v>
      </c>
      <c r="H50" s="26">
        <v>840</v>
      </c>
      <c r="I50" s="34" t="str">
        <f>SUBSTITUTE(J50," ","-")</f>
        <v>Lynch-Bages-2019</v>
      </c>
      <c r="J50" s="35" t="s">
        <v>410</v>
      </c>
      <c r="K50" s="35" t="s">
        <v>54</v>
      </c>
      <c r="L50" s="34" t="s">
        <v>408</v>
      </c>
      <c r="M50" s="31" t="s">
        <v>56</v>
      </c>
      <c r="N50" s="31" t="s">
        <v>57</v>
      </c>
      <c r="O50" s="32" t="s">
        <v>77</v>
      </c>
      <c r="P50" s="32"/>
      <c r="Q50" s="32" t="s">
        <v>60</v>
      </c>
      <c r="R50" s="32" t="s">
        <v>54</v>
      </c>
      <c r="S50" s="32"/>
      <c r="T50" s="32" t="s">
        <v>61</v>
      </c>
      <c r="U50" s="32"/>
      <c r="V50" s="31" t="s">
        <v>63</v>
      </c>
      <c r="W50" s="32"/>
      <c r="X50" s="31" t="s">
        <v>64</v>
      </c>
      <c r="Y50" s="32"/>
      <c r="Z50" s="32"/>
      <c r="AA50" s="32"/>
      <c r="AB50" s="32"/>
      <c r="AC50" s="32"/>
      <c r="AD50" s="40" t="s">
        <v>80</v>
      </c>
      <c r="AE50" s="40">
        <v>97</v>
      </c>
      <c r="AF50" s="32"/>
      <c r="AG50" s="32"/>
      <c r="AH50" s="32"/>
      <c r="AI50" s="32"/>
      <c r="AJ50" s="32"/>
      <c r="AK50" s="32"/>
      <c r="AL50" s="32"/>
      <c r="AM50" s="32">
        <f ca="1" t="shared" si="1"/>
        <v>839</v>
      </c>
      <c r="AN50" s="32"/>
      <c r="AO50" s="32"/>
      <c r="AP50" s="41" t="s">
        <v>67</v>
      </c>
      <c r="AQ50" s="32"/>
      <c r="AR50" s="32"/>
      <c r="AS50" s="32"/>
    </row>
    <row r="51" s="6" customFormat="1" ht="24" customHeight="1" spans="1:52">
      <c r="A51" s="14" t="s">
        <v>411</v>
      </c>
      <c r="B51" s="17" t="s">
        <v>45</v>
      </c>
      <c r="C51" s="15">
        <v>360</v>
      </c>
      <c r="D51" s="15">
        <v>428.4</v>
      </c>
      <c r="E51" s="24" t="s">
        <v>412</v>
      </c>
      <c r="F51" s="25">
        <v>0.1</v>
      </c>
      <c r="G51" s="15">
        <v>324</v>
      </c>
      <c r="H51" s="26">
        <v>465</v>
      </c>
      <c r="I51" s="34" t="str">
        <f>SUBSTITUTE(J51," ","-")</f>
        <v>Grand-Puy-Lac-2019</v>
      </c>
      <c r="J51" s="35" t="s">
        <v>413</v>
      </c>
      <c r="K51" s="35" t="s">
        <v>54</v>
      </c>
      <c r="L51" s="34" t="s">
        <v>411</v>
      </c>
      <c r="M51" s="31" t="s">
        <v>56</v>
      </c>
      <c r="N51" s="31" t="s">
        <v>57</v>
      </c>
      <c r="O51" s="32" t="s">
        <v>77</v>
      </c>
      <c r="P51" s="32"/>
      <c r="Q51" s="32" t="s">
        <v>60</v>
      </c>
      <c r="R51" s="32" t="s">
        <v>54</v>
      </c>
      <c r="S51" s="32"/>
      <c r="T51" s="32" t="s">
        <v>61</v>
      </c>
      <c r="U51" s="32"/>
      <c r="V51" s="31" t="s">
        <v>63</v>
      </c>
      <c r="W51" s="32"/>
      <c r="X51" s="31" t="s">
        <v>64</v>
      </c>
      <c r="Y51" s="32"/>
      <c r="Z51" s="32"/>
      <c r="AA51" s="32"/>
      <c r="AB51" s="32"/>
      <c r="AC51" s="32"/>
      <c r="AD51" s="40">
        <v>96</v>
      </c>
      <c r="AE51" s="40">
        <v>96</v>
      </c>
      <c r="AF51" s="32"/>
      <c r="AG51" s="32"/>
      <c r="AH51" s="32"/>
      <c r="AI51" s="32"/>
      <c r="AJ51" s="32"/>
      <c r="AK51" s="32"/>
      <c r="AL51" s="32"/>
      <c r="AM51" s="32">
        <f ca="1" t="shared" si="1"/>
        <v>463</v>
      </c>
      <c r="AN51" s="32"/>
      <c r="AO51" s="32"/>
      <c r="AP51" s="41" t="s">
        <v>67</v>
      </c>
      <c r="AQ51" s="32"/>
      <c r="AR51" s="32"/>
      <c r="AS51" s="32"/>
      <c r="AT51"/>
      <c r="AU51"/>
      <c r="AV51"/>
      <c r="AW51"/>
      <c r="AX51"/>
      <c r="AY51"/>
      <c r="AZ51"/>
    </row>
    <row r="52" s="6" customFormat="1" ht="24" customHeight="1" spans="1:78">
      <c r="A52" s="14" t="s">
        <v>414</v>
      </c>
      <c r="B52" s="17" t="s">
        <v>45</v>
      </c>
      <c r="C52" s="15">
        <v>700</v>
      </c>
      <c r="D52" s="15">
        <v>833</v>
      </c>
      <c r="E52" s="24" t="s">
        <v>415</v>
      </c>
      <c r="F52" s="25">
        <v>0.15</v>
      </c>
      <c r="G52" s="15">
        <v>595</v>
      </c>
      <c r="H52" s="26">
        <v>890</v>
      </c>
      <c r="I52" s="35" t="s">
        <v>416</v>
      </c>
      <c r="J52" s="35" t="s">
        <v>417</v>
      </c>
      <c r="K52" s="35" t="s">
        <v>54</v>
      </c>
      <c r="L52" s="35" t="s">
        <v>418</v>
      </c>
      <c r="M52" s="31" t="s">
        <v>56</v>
      </c>
      <c r="N52" s="31" t="s">
        <v>57</v>
      </c>
      <c r="O52" s="32" t="s">
        <v>77</v>
      </c>
      <c r="P52" s="31" t="s">
        <v>90</v>
      </c>
      <c r="Q52" s="32" t="s">
        <v>60</v>
      </c>
      <c r="R52" s="32" t="s">
        <v>54</v>
      </c>
      <c r="S52" s="32"/>
      <c r="T52" s="32" t="s">
        <v>61</v>
      </c>
      <c r="U52" s="39">
        <v>0.13</v>
      </c>
      <c r="V52" s="31" t="s">
        <v>63</v>
      </c>
      <c r="W52" s="32"/>
      <c r="X52" s="31" t="s">
        <v>64</v>
      </c>
      <c r="Y52" s="31" t="s">
        <v>65</v>
      </c>
      <c r="Z52" s="32"/>
      <c r="AA52" s="31" t="s">
        <v>101</v>
      </c>
      <c r="AB52" s="32"/>
      <c r="AC52" s="32"/>
      <c r="AD52" s="40"/>
      <c r="AE52" s="40">
        <v>99</v>
      </c>
      <c r="AF52" s="32"/>
      <c r="AG52" s="32"/>
      <c r="AH52" s="32"/>
      <c r="AI52" s="32"/>
      <c r="AJ52" s="32"/>
      <c r="AK52" s="32"/>
      <c r="AL52" s="32"/>
      <c r="AM52" s="32">
        <f ca="1" t="shared" si="1"/>
        <v>893</v>
      </c>
      <c r="AN52" s="32"/>
      <c r="AO52" s="32"/>
      <c r="AP52" s="41" t="s">
        <v>67</v>
      </c>
      <c r="AQ52" s="31" t="s">
        <v>419</v>
      </c>
      <c r="AR52" s="31" t="s">
        <v>420</v>
      </c>
      <c r="AS52" s="31" t="s">
        <v>421</v>
      </c>
      <c r="AT52"/>
      <c r="AU52"/>
      <c r="AV52"/>
      <c r="AW52"/>
      <c r="AX52"/>
      <c r="AY52"/>
      <c r="AZ52"/>
      <c r="BA52"/>
      <c r="BB52"/>
      <c r="BC52"/>
      <c r="BD52"/>
      <c r="BE52"/>
      <c r="BF52"/>
      <c r="BG52"/>
      <c r="BH52"/>
      <c r="BI52"/>
      <c r="BJ52"/>
      <c r="BK52"/>
      <c r="BL52"/>
      <c r="BM52"/>
      <c r="BN52"/>
      <c r="BO52"/>
      <c r="BP52"/>
      <c r="BQ52"/>
      <c r="BR52"/>
      <c r="BS52"/>
      <c r="BT52"/>
      <c r="BU52"/>
      <c r="BV52"/>
      <c r="BW52"/>
      <c r="BX52"/>
      <c r="BY52"/>
      <c r="BZ52"/>
    </row>
    <row r="53" ht="24" customHeight="1" spans="1:52">
      <c r="A53" s="14" t="s">
        <v>422</v>
      </c>
      <c r="B53" s="17" t="s">
        <v>45</v>
      </c>
      <c r="C53" s="15">
        <v>225</v>
      </c>
      <c r="D53" s="15">
        <v>267.75</v>
      </c>
      <c r="E53" s="24" t="s">
        <v>423</v>
      </c>
      <c r="F53" s="25">
        <v>0.15</v>
      </c>
      <c r="G53" s="15">
        <v>190</v>
      </c>
      <c r="H53" s="26">
        <v>285</v>
      </c>
      <c r="I53" s="31" t="s">
        <v>424</v>
      </c>
      <c r="J53" s="31" t="s">
        <v>425</v>
      </c>
      <c r="K53" s="32" t="s">
        <v>54</v>
      </c>
      <c r="L53" s="31" t="s">
        <v>426</v>
      </c>
      <c r="M53" s="31" t="s">
        <v>56</v>
      </c>
      <c r="N53" s="31" t="s">
        <v>57</v>
      </c>
      <c r="O53" s="32" t="s">
        <v>427</v>
      </c>
      <c r="P53" s="31" t="s">
        <v>90</v>
      </c>
      <c r="Q53" s="32" t="s">
        <v>60</v>
      </c>
      <c r="R53" s="32" t="s">
        <v>54</v>
      </c>
      <c r="S53" s="32"/>
      <c r="T53" s="32" t="s">
        <v>61</v>
      </c>
      <c r="U53" s="39">
        <v>0.14</v>
      </c>
      <c r="V53" s="31" t="s">
        <v>63</v>
      </c>
      <c r="W53" s="32"/>
      <c r="X53" s="31" t="s">
        <v>64</v>
      </c>
      <c r="Y53" s="31" t="s">
        <v>65</v>
      </c>
      <c r="Z53" s="32"/>
      <c r="AA53" s="31" t="s">
        <v>101</v>
      </c>
      <c r="AB53" s="32"/>
      <c r="AC53" s="32"/>
      <c r="AD53" s="40" t="s">
        <v>428</v>
      </c>
      <c r="AE53" s="40">
        <v>94</v>
      </c>
      <c r="AF53" s="32"/>
      <c r="AG53" s="32"/>
      <c r="AH53" s="32"/>
      <c r="AI53" s="32"/>
      <c r="AJ53" s="32"/>
      <c r="AK53" s="32"/>
      <c r="AL53" s="32"/>
      <c r="AM53" s="32">
        <f ca="1" t="shared" si="1"/>
        <v>284</v>
      </c>
      <c r="AN53" s="32"/>
      <c r="AO53" s="32"/>
      <c r="AP53" s="41" t="s">
        <v>67</v>
      </c>
      <c r="AQ53" s="31" t="s">
        <v>429</v>
      </c>
      <c r="AR53" s="31" t="s">
        <v>430</v>
      </c>
      <c r="AS53" s="31" t="s">
        <v>431</v>
      </c>
      <c r="AT53" s="6"/>
      <c r="AU53" s="6"/>
      <c r="AV53" s="6"/>
      <c r="AW53" s="6"/>
      <c r="AX53" s="6"/>
      <c r="AY53" s="6"/>
      <c r="AZ53" s="6"/>
    </row>
    <row r="54" ht="24" customHeight="1" spans="1:78">
      <c r="A54" s="14" t="s">
        <v>432</v>
      </c>
      <c r="B54" s="17" t="s">
        <v>45</v>
      </c>
      <c r="C54" s="15">
        <v>225</v>
      </c>
      <c r="D54" s="15">
        <v>267.75</v>
      </c>
      <c r="E54" s="24" t="s">
        <v>394</v>
      </c>
      <c r="F54" s="25">
        <v>0.15</v>
      </c>
      <c r="G54" s="15">
        <v>190</v>
      </c>
      <c r="H54" s="26">
        <v>285</v>
      </c>
      <c r="I54" s="31" t="s">
        <v>433</v>
      </c>
      <c r="J54" s="31" t="s">
        <v>434</v>
      </c>
      <c r="K54" s="32" t="s">
        <v>54</v>
      </c>
      <c r="L54" s="31" t="s">
        <v>435</v>
      </c>
      <c r="M54" s="31" t="s">
        <v>56</v>
      </c>
      <c r="N54" s="31" t="s">
        <v>57</v>
      </c>
      <c r="O54" s="32" t="s">
        <v>427</v>
      </c>
      <c r="P54" s="31" t="s">
        <v>436</v>
      </c>
      <c r="Q54" s="32" t="s">
        <v>60</v>
      </c>
      <c r="R54" s="32" t="s">
        <v>54</v>
      </c>
      <c r="S54" s="32"/>
      <c r="T54" s="32" t="s">
        <v>61</v>
      </c>
      <c r="U54" s="31" t="s">
        <v>437</v>
      </c>
      <c r="V54" s="31" t="s">
        <v>63</v>
      </c>
      <c r="W54" s="32"/>
      <c r="X54" s="31" t="s">
        <v>64</v>
      </c>
      <c r="Y54" s="31" t="s">
        <v>65</v>
      </c>
      <c r="Z54" s="32"/>
      <c r="AA54" s="31" t="s">
        <v>101</v>
      </c>
      <c r="AB54" s="32"/>
      <c r="AC54" s="32"/>
      <c r="AD54" s="40"/>
      <c r="AE54" s="40">
        <v>96</v>
      </c>
      <c r="AF54" s="32"/>
      <c r="AG54" s="32"/>
      <c r="AH54" s="32"/>
      <c r="AI54" s="32"/>
      <c r="AJ54" s="32"/>
      <c r="AK54" s="32"/>
      <c r="AL54" s="32"/>
      <c r="AM54" s="32">
        <f ca="1" t="shared" si="1"/>
        <v>287</v>
      </c>
      <c r="AN54" s="32"/>
      <c r="AO54" s="32"/>
      <c r="AP54" s="41" t="s">
        <v>67</v>
      </c>
      <c r="AQ54" s="32"/>
      <c r="AR54" s="32"/>
      <c r="AS54" s="32"/>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6" customFormat="1" ht="24" customHeight="1" spans="1:45">
      <c r="A55" s="14" t="s">
        <v>438</v>
      </c>
      <c r="B55" s="17" t="s">
        <v>45</v>
      </c>
      <c r="C55" s="15">
        <v>920</v>
      </c>
      <c r="D55" s="15">
        <v>1094.8</v>
      </c>
      <c r="E55" s="24" t="s">
        <v>439</v>
      </c>
      <c r="F55" s="25">
        <v>0.1</v>
      </c>
      <c r="G55" s="15">
        <v>828</v>
      </c>
      <c r="H55" s="26">
        <v>1150</v>
      </c>
      <c r="I55" s="31" t="s">
        <v>433</v>
      </c>
      <c r="J55" s="31" t="s">
        <v>434</v>
      </c>
      <c r="K55" s="32" t="s">
        <v>54</v>
      </c>
      <c r="L55" s="31" t="s">
        <v>435</v>
      </c>
      <c r="M55" s="31" t="s">
        <v>56</v>
      </c>
      <c r="N55" s="31" t="s">
        <v>57</v>
      </c>
      <c r="O55" s="32" t="s">
        <v>427</v>
      </c>
      <c r="P55" s="31" t="s">
        <v>436</v>
      </c>
      <c r="Q55" s="32" t="s">
        <v>60</v>
      </c>
      <c r="R55" s="32" t="s">
        <v>54</v>
      </c>
      <c r="S55" s="32"/>
      <c r="T55" s="32" t="s">
        <v>61</v>
      </c>
      <c r="U55" s="31" t="s">
        <v>437</v>
      </c>
      <c r="V55" s="31" t="s">
        <v>63</v>
      </c>
      <c r="W55" s="32"/>
      <c r="X55" s="31" t="s">
        <v>64</v>
      </c>
      <c r="Y55" s="31" t="s">
        <v>65</v>
      </c>
      <c r="Z55" s="32"/>
      <c r="AA55" s="31" t="s">
        <v>101</v>
      </c>
      <c r="AB55" s="32"/>
      <c r="AC55" s="32"/>
      <c r="AD55" s="40" t="s">
        <v>80</v>
      </c>
      <c r="AE55" s="40">
        <v>98</v>
      </c>
      <c r="AF55" s="32"/>
      <c r="AG55" s="32"/>
      <c r="AH55" s="32"/>
      <c r="AI55" s="32"/>
      <c r="AJ55" s="32"/>
      <c r="AK55" s="32"/>
      <c r="AL55" s="32"/>
      <c r="AM55" s="32">
        <f ca="1" t="shared" si="1"/>
        <v>1150</v>
      </c>
      <c r="AN55" s="32"/>
      <c r="AO55" s="32"/>
      <c r="AP55" s="41" t="s">
        <v>67</v>
      </c>
      <c r="AQ55" s="32"/>
      <c r="AR55" s="32"/>
      <c r="AS55" s="32"/>
    </row>
    <row r="56" s="6" customFormat="1" ht="24" customHeight="1" spans="1:45">
      <c r="A56" s="14" t="s">
        <v>440</v>
      </c>
      <c r="B56" s="17" t="s">
        <v>45</v>
      </c>
      <c r="C56" s="15">
        <v>270</v>
      </c>
      <c r="D56" s="15">
        <v>321.3</v>
      </c>
      <c r="E56" s="24" t="s">
        <v>441</v>
      </c>
      <c r="F56" s="25">
        <v>0.15</v>
      </c>
      <c r="G56" s="15">
        <v>230</v>
      </c>
      <c r="H56" s="26">
        <v>345</v>
      </c>
      <c r="I56" s="34" t="str">
        <f>SUBSTITUTE(J56," ","-")</f>
        <v>Branaire-Ducru-2019</v>
      </c>
      <c r="J56" s="32" t="s">
        <v>442</v>
      </c>
      <c r="K56" s="32" t="s">
        <v>54</v>
      </c>
      <c r="L56" s="34" t="s">
        <v>440</v>
      </c>
      <c r="M56" s="31" t="s">
        <v>56</v>
      </c>
      <c r="N56" s="31" t="s">
        <v>57</v>
      </c>
      <c r="O56" s="32" t="s">
        <v>427</v>
      </c>
      <c r="P56" s="32"/>
      <c r="Q56" s="32" t="s">
        <v>60</v>
      </c>
      <c r="R56" s="32" t="s">
        <v>54</v>
      </c>
      <c r="S56" s="32"/>
      <c r="T56" s="32" t="s">
        <v>61</v>
      </c>
      <c r="U56" s="32"/>
      <c r="V56" s="31" t="s">
        <v>63</v>
      </c>
      <c r="W56" s="32"/>
      <c r="X56" s="31" t="s">
        <v>64</v>
      </c>
      <c r="Y56" s="31"/>
      <c r="Z56" s="31"/>
      <c r="AA56" s="31"/>
      <c r="AB56" s="32"/>
      <c r="AC56" s="32"/>
      <c r="AD56" s="40">
        <v>95</v>
      </c>
      <c r="AE56" s="40">
        <v>95</v>
      </c>
      <c r="AF56" s="32"/>
      <c r="AG56" s="32"/>
      <c r="AH56" s="32"/>
      <c r="AI56" s="32"/>
      <c r="AJ56" s="32"/>
      <c r="AK56" s="32"/>
      <c r="AL56" s="32"/>
      <c r="AM56" s="32">
        <f ca="1" t="shared" si="1"/>
        <v>348</v>
      </c>
      <c r="AN56" s="32"/>
      <c r="AO56" s="32"/>
      <c r="AP56" s="41" t="s">
        <v>67</v>
      </c>
      <c r="AQ56" s="31" t="s">
        <v>443</v>
      </c>
      <c r="AR56" s="31" t="s">
        <v>444</v>
      </c>
      <c r="AS56" s="31" t="s">
        <v>445</v>
      </c>
    </row>
    <row r="57" s="6" customFormat="1" ht="24" customHeight="1" spans="1:52">
      <c r="A57" s="14" t="s">
        <v>446</v>
      </c>
      <c r="B57" s="17" t="s">
        <v>45</v>
      </c>
      <c r="C57" s="15">
        <v>550</v>
      </c>
      <c r="D57" s="15">
        <v>654.5</v>
      </c>
      <c r="E57" s="24" t="s">
        <v>447</v>
      </c>
      <c r="F57" s="25">
        <v>0.1</v>
      </c>
      <c r="G57" s="15">
        <v>495</v>
      </c>
      <c r="H57" s="26">
        <v>690</v>
      </c>
      <c r="I57" s="34" t="str">
        <f>SUBSTITUTE(J57," ","-")</f>
        <v>Léoville-Poyferré-2019</v>
      </c>
      <c r="J57" s="32" t="s">
        <v>448</v>
      </c>
      <c r="K57" s="32" t="s">
        <v>54</v>
      </c>
      <c r="L57" s="34" t="s">
        <v>446</v>
      </c>
      <c r="M57" s="31" t="s">
        <v>56</v>
      </c>
      <c r="N57" s="31" t="s">
        <v>57</v>
      </c>
      <c r="O57" s="32" t="s">
        <v>427</v>
      </c>
      <c r="P57" s="32"/>
      <c r="Q57" s="32" t="s">
        <v>60</v>
      </c>
      <c r="R57" s="32" t="s">
        <v>54</v>
      </c>
      <c r="S57" s="32"/>
      <c r="T57" s="32" t="s">
        <v>61</v>
      </c>
      <c r="U57" s="32"/>
      <c r="V57" s="31" t="s">
        <v>63</v>
      </c>
      <c r="W57" s="32"/>
      <c r="X57" s="31" t="s">
        <v>64</v>
      </c>
      <c r="Y57" s="32"/>
      <c r="Z57" s="32"/>
      <c r="AA57" s="32"/>
      <c r="AB57" s="32"/>
      <c r="AC57" s="32"/>
      <c r="AD57" s="40">
        <v>96</v>
      </c>
      <c r="AE57" s="40">
        <v>95</v>
      </c>
      <c r="AF57" s="32"/>
      <c r="AG57" s="32"/>
      <c r="AH57" s="32"/>
      <c r="AI57" s="32"/>
      <c r="AJ57" s="32"/>
      <c r="AK57" s="32"/>
      <c r="AL57" s="32"/>
      <c r="AM57" s="32">
        <f ca="1" t="shared" si="1"/>
        <v>690</v>
      </c>
      <c r="AN57" s="32"/>
      <c r="AO57" s="32"/>
      <c r="AP57" s="41" t="s">
        <v>67</v>
      </c>
      <c r="AQ57" s="32"/>
      <c r="AR57" s="32"/>
      <c r="AS57" s="32"/>
      <c r="AT57"/>
      <c r="AU57"/>
      <c r="AV57"/>
      <c r="AW57"/>
      <c r="AX57"/>
      <c r="AY57"/>
      <c r="AZ57"/>
    </row>
    <row r="58" s="6" customFormat="1" ht="24" customHeight="1" spans="1:58">
      <c r="A58" s="14" t="s">
        <v>449</v>
      </c>
      <c r="B58" s="17" t="s">
        <v>45</v>
      </c>
      <c r="C58" s="15">
        <v>260</v>
      </c>
      <c r="D58" s="15">
        <v>309.4</v>
      </c>
      <c r="E58" s="24" t="s">
        <v>450</v>
      </c>
      <c r="F58" s="25">
        <v>0.15</v>
      </c>
      <c r="G58" s="15">
        <v>220</v>
      </c>
      <c r="H58" s="26">
        <v>345</v>
      </c>
      <c r="I58" s="34" t="str">
        <f>SUBSTITUTE(J58," ","-")</f>
        <v>Langoa-Barton-2019</v>
      </c>
      <c r="J58" s="32" t="s">
        <v>451</v>
      </c>
      <c r="K58" s="32" t="s">
        <v>54</v>
      </c>
      <c r="L58" s="34" t="s">
        <v>449</v>
      </c>
      <c r="M58" s="31" t="s">
        <v>56</v>
      </c>
      <c r="N58" s="31" t="s">
        <v>57</v>
      </c>
      <c r="O58" s="32" t="s">
        <v>427</v>
      </c>
      <c r="P58" s="32"/>
      <c r="Q58" s="32" t="s">
        <v>60</v>
      </c>
      <c r="R58" s="32" t="s">
        <v>54</v>
      </c>
      <c r="S58" s="32"/>
      <c r="T58" s="32" t="s">
        <v>61</v>
      </c>
      <c r="U58" s="32"/>
      <c r="V58" s="31" t="s">
        <v>63</v>
      </c>
      <c r="W58" s="32"/>
      <c r="X58" s="31" t="s">
        <v>64</v>
      </c>
      <c r="Y58" s="32"/>
      <c r="Z58" s="32"/>
      <c r="AA58" s="32"/>
      <c r="AB58" s="32"/>
      <c r="AC58" s="32"/>
      <c r="AD58" s="40" t="s">
        <v>384</v>
      </c>
      <c r="AE58" s="40">
        <v>96</v>
      </c>
      <c r="AF58" s="32"/>
      <c r="AG58" s="32"/>
      <c r="AH58" s="32"/>
      <c r="AI58" s="32"/>
      <c r="AJ58" s="32"/>
      <c r="AK58" s="32"/>
      <c r="AL58" s="32"/>
      <c r="AM58" s="32">
        <f ca="1" t="shared" si="1"/>
        <v>341</v>
      </c>
      <c r="AN58" s="32"/>
      <c r="AO58" s="32"/>
      <c r="AP58" s="41" t="s">
        <v>67</v>
      </c>
      <c r="AQ58" s="32"/>
      <c r="AR58" s="32"/>
      <c r="AS58" s="32"/>
      <c r="AT58"/>
      <c r="AU58"/>
      <c r="AV58"/>
      <c r="AW58"/>
      <c r="AX58"/>
      <c r="AY58"/>
      <c r="AZ58"/>
      <c r="BA58"/>
      <c r="BB58"/>
      <c r="BC58"/>
      <c r="BD58"/>
      <c r="BE58"/>
      <c r="BF58"/>
    </row>
    <row r="59" s="6" customFormat="1" ht="24" customHeight="1" spans="1:78">
      <c r="A59" s="14" t="s">
        <v>452</v>
      </c>
      <c r="B59" s="17" t="s">
        <v>45</v>
      </c>
      <c r="C59" s="15">
        <v>500</v>
      </c>
      <c r="D59" s="15">
        <v>595</v>
      </c>
      <c r="E59" s="24" t="s">
        <v>453</v>
      </c>
      <c r="F59" s="25">
        <v>0.1</v>
      </c>
      <c r="G59" s="15">
        <v>450</v>
      </c>
      <c r="H59" s="26">
        <v>640</v>
      </c>
      <c r="I59" s="34" t="str">
        <f>SUBSTITUTE(J59," ","-")</f>
        <v>Léoville-Barton-2019</v>
      </c>
      <c r="J59" s="32" t="s">
        <v>454</v>
      </c>
      <c r="K59" s="32" t="s">
        <v>54</v>
      </c>
      <c r="L59" s="34" t="s">
        <v>452</v>
      </c>
      <c r="M59" s="31" t="s">
        <v>56</v>
      </c>
      <c r="N59" s="31" t="s">
        <v>57</v>
      </c>
      <c r="O59" s="32" t="s">
        <v>427</v>
      </c>
      <c r="P59" s="32"/>
      <c r="Q59" s="32" t="s">
        <v>60</v>
      </c>
      <c r="R59" s="32" t="s">
        <v>54</v>
      </c>
      <c r="S59" s="32"/>
      <c r="T59" s="32" t="s">
        <v>61</v>
      </c>
      <c r="U59" s="32"/>
      <c r="V59" s="31" t="s">
        <v>63</v>
      </c>
      <c r="W59" s="32"/>
      <c r="X59" s="31" t="s">
        <v>64</v>
      </c>
      <c r="Y59" s="32"/>
      <c r="Z59" s="32"/>
      <c r="AA59" s="32"/>
      <c r="AB59" s="32"/>
      <c r="AC59" s="32"/>
      <c r="AD59" s="40">
        <v>97</v>
      </c>
      <c r="AE59" s="40">
        <v>96</v>
      </c>
      <c r="AF59" s="32"/>
      <c r="AG59" s="32"/>
      <c r="AH59" s="32"/>
      <c r="AI59" s="32"/>
      <c r="AJ59" s="32"/>
      <c r="AK59" s="32"/>
      <c r="AL59" s="32"/>
      <c r="AM59" s="32">
        <f ca="1" t="shared" si="1"/>
        <v>643</v>
      </c>
      <c r="AN59" s="32"/>
      <c r="AO59" s="32"/>
      <c r="AP59" s="41" t="s">
        <v>67</v>
      </c>
      <c r="AQ59" s="32"/>
      <c r="AR59" s="32"/>
      <c r="AS59" s="32"/>
      <c r="AT59"/>
      <c r="AU59"/>
      <c r="AV59"/>
      <c r="AW59"/>
      <c r="AX59"/>
      <c r="AY59"/>
      <c r="AZ59"/>
      <c r="BA59"/>
      <c r="BB59"/>
      <c r="BC59"/>
      <c r="BD59"/>
      <c r="BE59"/>
      <c r="BF59"/>
      <c r="BG59"/>
      <c r="BH59"/>
      <c r="BI59"/>
      <c r="BJ59"/>
      <c r="BK59"/>
      <c r="BL59"/>
      <c r="BM59"/>
      <c r="BN59"/>
      <c r="BO59"/>
      <c r="BP59"/>
      <c r="BQ59"/>
      <c r="BR59"/>
      <c r="BS59"/>
      <c r="BT59"/>
      <c r="BU59"/>
      <c r="BV59"/>
      <c r="BW59"/>
      <c r="BX59"/>
      <c r="BY59"/>
      <c r="BZ59"/>
    </row>
    <row r="60" ht="24" customHeight="1" spans="1:45">
      <c r="A60" s="19" t="s">
        <v>455</v>
      </c>
      <c r="B60" s="17" t="s">
        <v>456</v>
      </c>
      <c r="C60" s="15">
        <v>1770</v>
      </c>
      <c r="D60" s="15">
        <v>2106.3</v>
      </c>
      <c r="E60" s="24" t="s">
        <v>457</v>
      </c>
      <c r="F60" s="25">
        <v>0.1</v>
      </c>
      <c r="G60" s="15">
        <v>1590</v>
      </c>
      <c r="H60" s="15">
        <v>2250</v>
      </c>
      <c r="I60" s="34" t="str">
        <f>SUBSTITUTE(J60," ","-")</f>
        <v>Chateau-D'Yquem-2003</v>
      </c>
      <c r="J60" s="32" t="s">
        <v>458</v>
      </c>
      <c r="K60" s="32" t="s">
        <v>54</v>
      </c>
      <c r="L60" s="36" t="s">
        <v>455</v>
      </c>
      <c r="M60" s="31" t="s">
        <v>56</v>
      </c>
      <c r="N60" s="31" t="s">
        <v>57</v>
      </c>
      <c r="O60" s="32" t="s">
        <v>459</v>
      </c>
      <c r="P60" s="32"/>
      <c r="Q60" s="32" t="s">
        <v>460</v>
      </c>
      <c r="R60" s="32" t="s">
        <v>54</v>
      </c>
      <c r="S60" s="32"/>
      <c r="T60" s="32" t="s">
        <v>461</v>
      </c>
      <c r="U60" s="32"/>
      <c r="V60" s="31" t="s">
        <v>63</v>
      </c>
      <c r="W60" s="32"/>
      <c r="X60" s="31" t="s">
        <v>64</v>
      </c>
      <c r="Y60" s="32"/>
      <c r="Z60" s="32"/>
      <c r="AA60" s="32"/>
      <c r="AB60" s="32"/>
      <c r="AC60" s="32"/>
      <c r="AD60" s="40">
        <v>96</v>
      </c>
      <c r="AE60" s="40">
        <v>98</v>
      </c>
      <c r="AF60" s="32"/>
      <c r="AG60" s="32"/>
      <c r="AH60" s="32"/>
      <c r="AI60" s="32"/>
      <c r="AJ60" s="32"/>
      <c r="AK60" s="32"/>
      <c r="AL60" s="32"/>
      <c r="AM60" s="32">
        <f ca="1" t="shared" si="1"/>
        <v>2248</v>
      </c>
      <c r="AN60" s="32"/>
      <c r="AO60" s="32"/>
      <c r="AP60" s="41" t="s">
        <v>67</v>
      </c>
      <c r="AQ60" s="32"/>
      <c r="AR60" s="32"/>
      <c r="AS60" s="32"/>
    </row>
    <row r="61" ht="24" customHeight="1" spans="1:45">
      <c r="A61" s="21"/>
      <c r="B61" s="17"/>
      <c r="C61" s="15"/>
      <c r="D61" s="15"/>
      <c r="E61" s="24"/>
      <c r="F61" s="25"/>
      <c r="G61" s="15"/>
      <c r="H61" s="15"/>
      <c r="I61" s="21"/>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row>
    <row r="62" ht="24" customHeight="1" spans="9:45">
      <c r="I62" s="37"/>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sheetData>
  <mergeCells count="2">
    <mergeCell ref="A1:B2"/>
    <mergeCell ref="I1:J2"/>
  </mergeCells>
  <pageMargins left="0.75" right="0.75" top="1" bottom="1" header="0.5" footer="0.5"/>
  <pageSetup paperSize="9" scale="90" orientation="landscape" horizontalDpi="600" verticalDpi="60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D7" sqref="D7"/>
    </sheetView>
  </sheetViews>
  <sheetFormatPr defaultColWidth="9" defaultRowHeight="12.75" outlineLevelCol="4"/>
  <cols>
    <col min="1" max="12" width="21.0083333333333" customWidth="1"/>
  </cols>
  <sheetData>
    <row r="1" ht="15" spans="1:5">
      <c r="A1" s="1" t="s">
        <v>462</v>
      </c>
      <c r="B1" s="1"/>
      <c r="C1" s="1"/>
      <c r="D1" s="1"/>
      <c r="E1" s="1"/>
    </row>
    <row r="2" ht="15" spans="1:5">
      <c r="A2" s="1"/>
      <c r="B2" s="1"/>
      <c r="C2" s="1"/>
      <c r="D2" s="1"/>
      <c r="E2" s="1"/>
    </row>
    <row r="3" ht="15" spans="1:5">
      <c r="A3" s="1"/>
      <c r="B3" s="1"/>
      <c r="C3" s="1"/>
      <c r="D3" s="1"/>
      <c r="E3" s="1"/>
    </row>
    <row r="4" ht="15" spans="1:5">
      <c r="A4" s="1"/>
      <c r="B4" s="1"/>
      <c r="C4" s="1"/>
      <c r="D4" s="1"/>
      <c r="E4" s="1"/>
    </row>
    <row r="5" ht="25.5" spans="1:5">
      <c r="A5" s="2" t="s">
        <v>45</v>
      </c>
      <c r="B5" s="3" t="s">
        <v>53</v>
      </c>
      <c r="C5" s="1" t="str">
        <f t="shared" ref="C5:C60" si="0">LEFT(A5,4)</f>
        <v>2019</v>
      </c>
      <c r="D5" s="1" t="str">
        <f t="shared" ref="D5:D33" si="1">LEFT(B5,LEN(B5)-4)</f>
        <v>Château Haut-Brion </v>
      </c>
      <c r="E5" s="1" t="str">
        <f t="shared" ref="E5:E60" si="2">CONCATENATE(D5," ",C5)</f>
        <v>Château Haut-Brion  2019</v>
      </c>
    </row>
    <row r="6" ht="15.75" spans="1:5">
      <c r="A6" s="4" t="s">
        <v>72</v>
      </c>
      <c r="B6" s="3" t="s">
        <v>75</v>
      </c>
      <c r="C6" s="1" t="str">
        <f t="shared" si="0"/>
        <v>2012</v>
      </c>
      <c r="D6" s="1" t="str">
        <f t="shared" si="1"/>
        <v>Château Latour </v>
      </c>
      <c r="E6" s="1" t="str">
        <f t="shared" si="2"/>
        <v>Château Latour  2012</v>
      </c>
    </row>
    <row r="7" ht="15.75" spans="1:5">
      <c r="A7" s="2" t="s">
        <v>45</v>
      </c>
      <c r="B7" s="3" t="s">
        <v>87</v>
      </c>
      <c r="C7" s="1" t="str">
        <f t="shared" si="0"/>
        <v>2019</v>
      </c>
      <c r="D7" s="1" t="str">
        <f t="shared" si="1"/>
        <v>Château Margaux </v>
      </c>
      <c r="E7" s="1" t="str">
        <f t="shared" si="2"/>
        <v>Château Margaux  2019</v>
      </c>
    </row>
    <row r="8" ht="25.5" spans="1:5">
      <c r="A8" s="2" t="s">
        <v>45</v>
      </c>
      <c r="B8" s="3" t="s">
        <v>98</v>
      </c>
      <c r="C8" s="1" t="str">
        <f t="shared" si="0"/>
        <v>2019</v>
      </c>
      <c r="D8" s="1" t="str">
        <f t="shared" si="1"/>
        <v>Château Mouton Rothschild </v>
      </c>
      <c r="E8" s="1" t="str">
        <f t="shared" si="2"/>
        <v>Château Mouton Rothschild  2019</v>
      </c>
    </row>
    <row r="9" ht="25.5" spans="1:5">
      <c r="A9" s="2" t="s">
        <v>45</v>
      </c>
      <c r="B9" s="3" t="s">
        <v>108</v>
      </c>
      <c r="C9" s="1" t="str">
        <f t="shared" si="0"/>
        <v>2019</v>
      </c>
      <c r="D9" s="1" t="str">
        <f t="shared" si="1"/>
        <v>Château Lafite Rothschild </v>
      </c>
      <c r="E9" s="1" t="str">
        <f t="shared" si="2"/>
        <v>Château Lafite Rothschild  2019</v>
      </c>
    </row>
    <row r="10" ht="15.75" spans="1:5">
      <c r="A10" s="4" t="s">
        <v>45</v>
      </c>
      <c r="B10" s="3" t="s">
        <v>116</v>
      </c>
      <c r="C10" s="1" t="str">
        <f t="shared" si="0"/>
        <v>2019</v>
      </c>
      <c r="D10" s="1" t="str">
        <f t="shared" si="1"/>
        <v>Château Ausone </v>
      </c>
      <c r="E10" s="1" t="str">
        <f t="shared" si="2"/>
        <v>Château Ausone  2019</v>
      </c>
    </row>
    <row r="11" ht="15.75" spans="1:5">
      <c r="A11" s="2" t="s">
        <v>45</v>
      </c>
      <c r="B11" s="3" t="s">
        <v>125</v>
      </c>
      <c r="C11" s="1" t="str">
        <f t="shared" si="0"/>
        <v>2019</v>
      </c>
      <c r="D11" s="1" t="str">
        <f t="shared" si="1"/>
        <v>Château Angélus </v>
      </c>
      <c r="E11" s="1" t="str">
        <f t="shared" si="2"/>
        <v>Château Angélus  2019</v>
      </c>
    </row>
    <row r="12" ht="15.75" spans="1:5">
      <c r="A12" s="2" t="s">
        <v>133</v>
      </c>
      <c r="B12" s="3" t="s">
        <v>136</v>
      </c>
      <c r="C12" s="1" t="str">
        <f t="shared" si="0"/>
        <v>2015</v>
      </c>
      <c r="D12" s="1" t="str">
        <f t="shared" si="1"/>
        <v>Château Angélus </v>
      </c>
      <c r="E12" s="1" t="str">
        <f t="shared" si="2"/>
        <v>Château Angélus  2015</v>
      </c>
    </row>
    <row r="13" ht="25.5" spans="1:5">
      <c r="A13" s="2" t="s">
        <v>45</v>
      </c>
      <c r="B13" s="3" t="s">
        <v>143</v>
      </c>
      <c r="C13" s="1" t="str">
        <f t="shared" si="0"/>
        <v>2019</v>
      </c>
      <c r="D13" s="1" t="str">
        <f t="shared" si="1"/>
        <v>Château Cheval Blanc </v>
      </c>
      <c r="E13" s="1" t="str">
        <f t="shared" si="2"/>
        <v>Château Cheval Blanc  2019</v>
      </c>
    </row>
    <row r="14" ht="15.75" spans="1:5">
      <c r="A14" s="4" t="s">
        <v>151</v>
      </c>
      <c r="B14" s="3" t="s">
        <v>154</v>
      </c>
      <c r="C14" s="1" t="str">
        <f t="shared" si="0"/>
        <v>2016</v>
      </c>
      <c r="D14" s="1" t="str">
        <f t="shared" si="1"/>
        <v>Château Pavie </v>
      </c>
      <c r="E14" s="1" t="str">
        <f t="shared" si="2"/>
        <v>Château Pavie  2016</v>
      </c>
    </row>
    <row r="15" ht="15.75" spans="1:5">
      <c r="A15" s="2" t="s">
        <v>45</v>
      </c>
      <c r="B15" s="3" t="s">
        <v>163</v>
      </c>
      <c r="C15" s="1" t="str">
        <f t="shared" si="0"/>
        <v>2019</v>
      </c>
      <c r="D15" s="1" t="str">
        <f t="shared" si="1"/>
        <v>Château Pavie </v>
      </c>
      <c r="E15" s="1" t="str">
        <f t="shared" si="2"/>
        <v>Château Pavie  2019</v>
      </c>
    </row>
    <row r="16" ht="25.5" spans="1:5">
      <c r="A16" s="2" t="s">
        <v>167</v>
      </c>
      <c r="B16" s="3" t="s">
        <v>170</v>
      </c>
      <c r="C16" s="1" t="str">
        <f t="shared" si="0"/>
        <v>2020</v>
      </c>
      <c r="D16" s="1" t="str">
        <f t="shared" si="1"/>
        <v>Château Smith Haut Lafitte </v>
      </c>
      <c r="E16" s="1" t="str">
        <f t="shared" si="2"/>
        <v>Château Smith Haut Lafitte  2020</v>
      </c>
    </row>
    <row r="17" ht="25.5" spans="1:5">
      <c r="A17" s="2" t="s">
        <v>182</v>
      </c>
      <c r="B17" s="3" t="s">
        <v>185</v>
      </c>
      <c r="C17" s="1" t="str">
        <f t="shared" si="0"/>
        <v>2019</v>
      </c>
      <c r="D17" s="1" t="str">
        <f t="shared" si="1"/>
        <v>Château Smith Haut Lafitte </v>
      </c>
      <c r="E17" s="1" t="str">
        <f t="shared" si="2"/>
        <v>Château Smith Haut Lafitte  2019</v>
      </c>
    </row>
    <row r="18" ht="25.5" spans="1:5">
      <c r="A18" s="2" t="s">
        <v>167</v>
      </c>
      <c r="B18" s="3" t="s">
        <v>170</v>
      </c>
      <c r="C18" s="1" t="str">
        <f t="shared" si="0"/>
        <v>2020</v>
      </c>
      <c r="D18" s="1" t="str">
        <f t="shared" si="1"/>
        <v>Château Smith Haut Lafitte </v>
      </c>
      <c r="E18" s="1" t="str">
        <f t="shared" si="2"/>
        <v>Château Smith Haut Lafitte  2020</v>
      </c>
    </row>
    <row r="19" ht="25.5" spans="1:5">
      <c r="A19" s="2" t="s">
        <v>196</v>
      </c>
      <c r="B19" s="3" t="s">
        <v>199</v>
      </c>
      <c r="C19" s="1" t="str">
        <f t="shared" si="0"/>
        <v>2018</v>
      </c>
      <c r="D19" s="1" t="str">
        <f t="shared" si="1"/>
        <v>Domaine de Chevalier </v>
      </c>
      <c r="E19" s="1" t="str">
        <f t="shared" si="2"/>
        <v>Domaine de Chevalier  2018</v>
      </c>
    </row>
    <row r="20" ht="25.5" spans="1:5">
      <c r="A20" s="2" t="s">
        <v>167</v>
      </c>
      <c r="B20" s="3" t="s">
        <v>209</v>
      </c>
      <c r="C20" s="1" t="str">
        <f t="shared" si="0"/>
        <v>2020</v>
      </c>
      <c r="D20" s="1" t="str">
        <f t="shared" si="1"/>
        <v>Château Pape Clément </v>
      </c>
      <c r="E20" s="1" t="str">
        <f t="shared" si="2"/>
        <v>Château Pape Clément  2020</v>
      </c>
    </row>
    <row r="21" ht="25.5" spans="1:5">
      <c r="A21" s="2" t="s">
        <v>182</v>
      </c>
      <c r="B21" s="3" t="s">
        <v>463</v>
      </c>
      <c r="C21" s="1" t="str">
        <f t="shared" si="0"/>
        <v>2019</v>
      </c>
      <c r="D21" s="1" t="str">
        <f t="shared" si="1"/>
        <v>Château Pape Clément </v>
      </c>
      <c r="E21" s="1" t="str">
        <f t="shared" si="2"/>
        <v>Château Pape Clément  2019</v>
      </c>
    </row>
    <row r="22" ht="25.5" spans="1:5">
      <c r="A22" s="2" t="s">
        <v>45</v>
      </c>
      <c r="B22" s="3" t="s">
        <v>226</v>
      </c>
      <c r="C22" s="1" t="str">
        <f t="shared" si="0"/>
        <v>2019</v>
      </c>
      <c r="D22" s="1" t="str">
        <f t="shared" si="1"/>
        <v>Château La Gaffelière </v>
      </c>
      <c r="E22" s="1" t="str">
        <f t="shared" si="2"/>
        <v>Château La Gaffelière  2019</v>
      </c>
    </row>
    <row r="23" ht="15.75" spans="1:5">
      <c r="A23" s="2" t="s">
        <v>45</v>
      </c>
      <c r="B23" s="3" t="s">
        <v>235</v>
      </c>
      <c r="C23" s="1" t="str">
        <f t="shared" si="0"/>
        <v>2019</v>
      </c>
      <c r="D23" s="1" t="str">
        <f t="shared" si="1"/>
        <v>Château Laroque </v>
      </c>
      <c r="E23" s="1" t="str">
        <f t="shared" si="2"/>
        <v>Château Laroque  2019</v>
      </c>
    </row>
    <row r="24" ht="15.75" spans="1:5">
      <c r="A24" s="2" t="s">
        <v>45</v>
      </c>
      <c r="B24" s="3" t="s">
        <v>464</v>
      </c>
      <c r="C24" s="1" t="str">
        <f t="shared" si="0"/>
        <v>2019</v>
      </c>
      <c r="D24" s="1" t="str">
        <f t="shared" si="1"/>
        <v>Château Poesia </v>
      </c>
      <c r="E24" s="1" t="str">
        <f t="shared" si="2"/>
        <v>Château Poesia  2019</v>
      </c>
    </row>
    <row r="25" ht="15.75" spans="1:5">
      <c r="A25" s="2" t="s">
        <v>45</v>
      </c>
      <c r="B25" s="3" t="s">
        <v>465</v>
      </c>
      <c r="C25" s="1" t="str">
        <f t="shared" si="0"/>
        <v>2019</v>
      </c>
      <c r="D25" s="1" t="str">
        <f t="shared" si="1"/>
        <v>Château Lassègue </v>
      </c>
      <c r="E25" s="1" t="str">
        <f t="shared" si="2"/>
        <v>Château Lassègue  2019</v>
      </c>
    </row>
    <row r="26" ht="25.5" spans="1:5">
      <c r="A26" s="2" t="s">
        <v>45</v>
      </c>
      <c r="B26" s="3" t="s">
        <v>466</v>
      </c>
      <c r="C26" s="1" t="str">
        <f t="shared" si="0"/>
        <v>2019</v>
      </c>
      <c r="D26" s="1" t="str">
        <f t="shared" si="1"/>
        <v>Château Fleur Cardinale </v>
      </c>
      <c r="E26" s="1" t="str">
        <f t="shared" si="2"/>
        <v>Château Fleur Cardinale  2019</v>
      </c>
    </row>
    <row r="27" ht="25.5" spans="1:5">
      <c r="A27" s="2" t="s">
        <v>45</v>
      </c>
      <c r="B27" s="3" t="s">
        <v>467</v>
      </c>
      <c r="C27" s="1" t="str">
        <f t="shared" si="0"/>
        <v>2019</v>
      </c>
      <c r="D27" s="1" t="str">
        <f t="shared" si="1"/>
        <v>Château de Grand Mayne </v>
      </c>
      <c r="E27" s="1" t="str">
        <f t="shared" si="2"/>
        <v>Château de Grand Mayne  2019</v>
      </c>
    </row>
    <row r="28" ht="15.75" spans="1:5">
      <c r="A28" s="2" t="s">
        <v>133</v>
      </c>
      <c r="B28" s="3" t="s">
        <v>468</v>
      </c>
      <c r="C28" s="1" t="str">
        <f t="shared" si="0"/>
        <v>2015</v>
      </c>
      <c r="D28" s="1" t="str">
        <f t="shared" si="1"/>
        <v>Château Clos René </v>
      </c>
      <c r="E28" s="1" t="str">
        <f t="shared" si="2"/>
        <v>Château Clos René  2015</v>
      </c>
    </row>
    <row r="29" ht="25.5" spans="1:5">
      <c r="A29" s="2" t="s">
        <v>45</v>
      </c>
      <c r="B29" s="3" t="s">
        <v>285</v>
      </c>
      <c r="C29" s="1" t="str">
        <f t="shared" si="0"/>
        <v>2019</v>
      </c>
      <c r="D29" s="1" t="str">
        <f t="shared" si="1"/>
        <v>Château La Cabanne </v>
      </c>
      <c r="E29" s="1" t="str">
        <f t="shared" si="2"/>
        <v>Château La Cabanne  2019</v>
      </c>
    </row>
    <row r="30" ht="25.5" spans="1:5">
      <c r="A30" s="2" t="s">
        <v>151</v>
      </c>
      <c r="B30" s="3" t="s">
        <v>294</v>
      </c>
      <c r="C30" s="1" t="str">
        <f t="shared" si="0"/>
        <v>2016</v>
      </c>
      <c r="D30" s="1" t="str">
        <f t="shared" si="1"/>
        <v>Château La Fleur-Pétrus </v>
      </c>
      <c r="E30" s="1" t="str">
        <f t="shared" si="2"/>
        <v>Château La Fleur-Pétrus  2016</v>
      </c>
    </row>
    <row r="31" ht="25.5" spans="1:5">
      <c r="A31" s="2" t="s">
        <v>299</v>
      </c>
      <c r="B31" s="3" t="s">
        <v>294</v>
      </c>
      <c r="C31" s="1" t="str">
        <f t="shared" si="0"/>
        <v>2018</v>
      </c>
      <c r="D31" s="1" t="str">
        <f t="shared" si="1"/>
        <v>Château La Fleur-Pétrus </v>
      </c>
      <c r="E31" s="1" t="str">
        <f t="shared" si="2"/>
        <v>Château La Fleur-Pétrus  2018</v>
      </c>
    </row>
    <row r="32" ht="25.5" spans="1:5">
      <c r="A32" s="2" t="s">
        <v>45</v>
      </c>
      <c r="B32" s="3" t="s">
        <v>469</v>
      </c>
      <c r="C32" s="1" t="str">
        <f t="shared" si="0"/>
        <v>2019</v>
      </c>
      <c r="D32" s="1" t="str">
        <f t="shared" si="1"/>
        <v>Château La Fleur de Boüard </v>
      </c>
      <c r="E32" s="1" t="str">
        <f t="shared" si="2"/>
        <v>Château La Fleur de Boüard  2019</v>
      </c>
    </row>
    <row r="33" ht="15.75" spans="1:5">
      <c r="A33" s="2" t="s">
        <v>45</v>
      </c>
      <c r="B33" s="3" t="s">
        <v>316</v>
      </c>
      <c r="C33" s="1" t="str">
        <f t="shared" si="0"/>
        <v>2019</v>
      </c>
      <c r="D33" s="1" t="str">
        <f t="shared" si="1"/>
        <v>Château d'Issan </v>
      </c>
      <c r="E33" s="1" t="str">
        <f t="shared" si="2"/>
        <v>Château d'Issan  2019</v>
      </c>
    </row>
    <row r="34" ht="15.75" spans="1:5">
      <c r="A34" s="2" t="s">
        <v>45</v>
      </c>
      <c r="B34" s="5" t="s">
        <v>322</v>
      </c>
      <c r="C34" s="1" t="str">
        <f t="shared" si="0"/>
        <v>2019</v>
      </c>
      <c r="D34" s="5" t="s">
        <v>322</v>
      </c>
      <c r="E34" s="1" t="str">
        <f t="shared" si="2"/>
        <v>Malescot Saint Exupery  2019</v>
      </c>
    </row>
    <row r="35" ht="15.75" spans="1:5">
      <c r="A35" s="2" t="s">
        <v>45</v>
      </c>
      <c r="B35" s="5" t="s">
        <v>327</v>
      </c>
      <c r="C35" s="1" t="str">
        <f t="shared" si="0"/>
        <v>2019</v>
      </c>
      <c r="D35" s="5" t="s">
        <v>327</v>
      </c>
      <c r="E35" s="1" t="str">
        <f t="shared" si="2"/>
        <v>Château Giscours  2019</v>
      </c>
    </row>
    <row r="36" ht="15.75" spans="1:5">
      <c r="A36" s="2" t="s">
        <v>45</v>
      </c>
      <c r="B36" s="5" t="s">
        <v>332</v>
      </c>
      <c r="C36" s="1" t="str">
        <f t="shared" si="0"/>
        <v>2019</v>
      </c>
      <c r="D36" s="5" t="s">
        <v>332</v>
      </c>
      <c r="E36" s="1" t="str">
        <f t="shared" si="2"/>
        <v>Sirène de Giscours 2019</v>
      </c>
    </row>
    <row r="37" ht="25.5" spans="1:5">
      <c r="A37" s="2" t="s">
        <v>45</v>
      </c>
      <c r="B37" s="5" t="s">
        <v>338</v>
      </c>
      <c r="C37" s="1" t="str">
        <f t="shared" si="0"/>
        <v>2019</v>
      </c>
      <c r="D37" s="5" t="s">
        <v>338</v>
      </c>
      <c r="E37" s="1" t="str">
        <f t="shared" si="2"/>
        <v>Chateau La Gurgue - Margaux 2019</v>
      </c>
    </row>
    <row r="38" ht="25.5" spans="1:5">
      <c r="A38" s="2" t="s">
        <v>45</v>
      </c>
      <c r="B38" s="5" t="s">
        <v>343</v>
      </c>
      <c r="C38" s="1" t="str">
        <f t="shared" si="0"/>
        <v>2019</v>
      </c>
      <c r="D38" s="5" t="s">
        <v>343</v>
      </c>
      <c r="E38" s="1" t="str">
        <f t="shared" si="2"/>
        <v>Domaine de Chevalier rouge 2019</v>
      </c>
    </row>
    <row r="39" ht="25.5" spans="1:5">
      <c r="A39" s="2" t="s">
        <v>45</v>
      </c>
      <c r="B39" s="3" t="s">
        <v>470</v>
      </c>
      <c r="C39" s="1" t="str">
        <f t="shared" si="0"/>
        <v>2019</v>
      </c>
      <c r="D39" s="1" t="str">
        <f t="shared" ref="D39:D43" si="3">LEFT(B39,LEN(B39)-4)</f>
        <v>Château Smith Haut Lafitte </v>
      </c>
      <c r="E39" s="1" t="str">
        <f t="shared" si="2"/>
        <v>Château Smith Haut Lafitte  2019</v>
      </c>
    </row>
    <row r="40" ht="25.5" spans="1:5">
      <c r="A40" s="2" t="s">
        <v>45</v>
      </c>
      <c r="B40" s="3" t="s">
        <v>219</v>
      </c>
      <c r="C40" s="1" t="str">
        <f t="shared" si="0"/>
        <v>2019</v>
      </c>
      <c r="D40" s="1" t="str">
        <f t="shared" si="3"/>
        <v>Château Pape Clément </v>
      </c>
      <c r="E40" s="1" t="str">
        <f t="shared" si="2"/>
        <v>Château Pape Clément  2019</v>
      </c>
    </row>
    <row r="41" ht="25.5" spans="1:5">
      <c r="A41" s="2" t="s">
        <v>45</v>
      </c>
      <c r="B41" s="3" t="s">
        <v>361</v>
      </c>
      <c r="C41" s="1" t="str">
        <f t="shared" si="0"/>
        <v>2019</v>
      </c>
      <c r="D41" s="1" t="str">
        <f t="shared" si="3"/>
        <v>Château Malartic-Lagravière </v>
      </c>
      <c r="E41" s="1" t="str">
        <f t="shared" si="2"/>
        <v>Château Malartic-Lagravière  2019</v>
      </c>
    </row>
    <row r="42" ht="25.5" spans="1:5">
      <c r="A42" s="4" t="s">
        <v>151</v>
      </c>
      <c r="B42" s="3" t="s">
        <v>369</v>
      </c>
      <c r="C42" s="1" t="str">
        <f t="shared" si="0"/>
        <v>2016</v>
      </c>
      <c r="D42" s="1" t="str">
        <f t="shared" si="3"/>
        <v>Château Cos d'Estournel </v>
      </c>
      <c r="E42" s="1" t="str">
        <f t="shared" si="2"/>
        <v>Château Cos d'Estournel  2016</v>
      </c>
    </row>
    <row r="43" ht="25.5" spans="1:5">
      <c r="A43" s="2" t="s">
        <v>45</v>
      </c>
      <c r="B43" s="3" t="s">
        <v>377</v>
      </c>
      <c r="C43" s="1" t="str">
        <f t="shared" si="0"/>
        <v>2019</v>
      </c>
      <c r="D43" s="1" t="str">
        <f t="shared" si="3"/>
        <v>Château Calon-Ségur </v>
      </c>
      <c r="E43" s="1" t="str">
        <f t="shared" si="2"/>
        <v>Château Calon-Ségur  2019</v>
      </c>
    </row>
    <row r="44" ht="15.75" spans="1:5">
      <c r="A44" s="2" t="s">
        <v>45</v>
      </c>
      <c r="B44" s="5"/>
      <c r="C44" s="1" t="str">
        <f t="shared" si="0"/>
        <v>2019</v>
      </c>
      <c r="D44" s="1"/>
      <c r="E44" s="1" t="str">
        <f t="shared" si="2"/>
        <v> 2019</v>
      </c>
    </row>
    <row r="45" ht="25.5" spans="1:5">
      <c r="A45" s="2" t="s">
        <v>45</v>
      </c>
      <c r="B45" s="3" t="s">
        <v>377</v>
      </c>
      <c r="C45" s="1" t="str">
        <f t="shared" si="0"/>
        <v>2019</v>
      </c>
      <c r="D45" s="1" t="str">
        <f t="shared" ref="D45:D47" si="4">LEFT(B45,LEN(B45)-4)</f>
        <v>Château Calon-Ségur </v>
      </c>
      <c r="E45" s="1" t="str">
        <f t="shared" si="2"/>
        <v>Château Calon-Ségur  2019</v>
      </c>
    </row>
    <row r="46" ht="25.5" spans="1:5">
      <c r="A46" s="2" t="s">
        <v>45</v>
      </c>
      <c r="B46" s="5" t="s">
        <v>388</v>
      </c>
      <c r="C46" s="1" t="str">
        <f t="shared" si="0"/>
        <v>2019</v>
      </c>
      <c r="D46" s="1" t="str">
        <f t="shared" si="4"/>
        <v>Chateau Clerc Milon - Paui</v>
      </c>
      <c r="E46" s="1" t="str">
        <f t="shared" si="2"/>
        <v>Chateau Clerc Milon - Paui 2019</v>
      </c>
    </row>
    <row r="47" ht="25.5" spans="1:5">
      <c r="A47" s="2" t="s">
        <v>45</v>
      </c>
      <c r="B47" s="3" t="s">
        <v>396</v>
      </c>
      <c r="C47" s="1" t="str">
        <f t="shared" si="0"/>
        <v>2019</v>
      </c>
      <c r="D47" s="1" t="str">
        <f t="shared" si="4"/>
        <v>Château Haut-Bages Libéral </v>
      </c>
      <c r="E47" s="1" t="str">
        <f t="shared" si="2"/>
        <v>Château Haut-Bages Libéral  2019</v>
      </c>
    </row>
    <row r="48" ht="15.75" spans="1:5">
      <c r="A48" s="2" t="s">
        <v>45</v>
      </c>
      <c r="B48" s="5"/>
      <c r="C48" s="1" t="str">
        <f t="shared" si="0"/>
        <v>2019</v>
      </c>
      <c r="D48" s="1"/>
      <c r="E48" s="1" t="str">
        <f t="shared" si="2"/>
        <v> 2019</v>
      </c>
    </row>
    <row r="49" ht="25.5" spans="1:5">
      <c r="A49" s="2" t="s">
        <v>45</v>
      </c>
      <c r="B49" s="3" t="s">
        <v>404</v>
      </c>
      <c r="C49" s="1" t="str">
        <f t="shared" si="0"/>
        <v>2019</v>
      </c>
      <c r="D49" s="1" t="str">
        <f t="shared" ref="D49:D55" si="5">LEFT(B49,LEN(B49)-4)</f>
        <v>Château Clerc Milon </v>
      </c>
      <c r="E49" s="1" t="str">
        <f t="shared" si="2"/>
        <v>Château Clerc Milon  2019</v>
      </c>
    </row>
    <row r="50" ht="15.75" spans="1:5">
      <c r="A50" s="2" t="s">
        <v>45</v>
      </c>
      <c r="B50" s="5" t="s">
        <v>408</v>
      </c>
      <c r="C50" s="1" t="str">
        <f t="shared" si="0"/>
        <v>2019</v>
      </c>
      <c r="D50" s="5" t="s">
        <v>408</v>
      </c>
      <c r="E50" s="1" t="str">
        <f t="shared" si="2"/>
        <v>Lynch Bages 2019</v>
      </c>
    </row>
    <row r="51" ht="15.75" spans="1:5">
      <c r="A51" s="2" t="s">
        <v>45</v>
      </c>
      <c r="B51" s="5" t="s">
        <v>411</v>
      </c>
      <c r="C51" s="1" t="str">
        <f t="shared" si="0"/>
        <v>2019</v>
      </c>
      <c r="D51" s="1" t="str">
        <f t="shared" si="5"/>
        <v>Grand Puy Lac</v>
      </c>
      <c r="E51" s="1" t="str">
        <f t="shared" si="2"/>
        <v>Grand Puy Lac 2019</v>
      </c>
    </row>
    <row r="52" ht="25.5" spans="1:5">
      <c r="A52" s="2" t="s">
        <v>45</v>
      </c>
      <c r="B52" s="3" t="s">
        <v>471</v>
      </c>
      <c r="C52" s="1" t="str">
        <f t="shared" si="0"/>
        <v>2019</v>
      </c>
      <c r="D52" s="1" t="str">
        <f t="shared" si="5"/>
        <v>Château Pontet-Canet </v>
      </c>
      <c r="E52" s="1" t="str">
        <f t="shared" si="2"/>
        <v>Château Pontet-Canet  2019</v>
      </c>
    </row>
    <row r="53" ht="15.75" spans="1:5">
      <c r="A53" s="2" t="s">
        <v>45</v>
      </c>
      <c r="B53" s="3" t="s">
        <v>425</v>
      </c>
      <c r="C53" s="1" t="str">
        <f t="shared" si="0"/>
        <v>2019</v>
      </c>
      <c r="D53" s="1" t="str">
        <f t="shared" si="5"/>
        <v>Château Gloria </v>
      </c>
      <c r="E53" s="1" t="str">
        <f t="shared" si="2"/>
        <v>Château Gloria  2019</v>
      </c>
    </row>
    <row r="54" ht="25.5" spans="1:5">
      <c r="A54" s="2" t="s">
        <v>45</v>
      </c>
      <c r="B54" s="3" t="s">
        <v>434</v>
      </c>
      <c r="C54" s="1" t="str">
        <f t="shared" si="0"/>
        <v>2019</v>
      </c>
      <c r="D54" s="1" t="str">
        <f t="shared" si="5"/>
        <v>Château Ducru-Beaucaillou </v>
      </c>
      <c r="E54" s="1" t="str">
        <f t="shared" si="2"/>
        <v>Château Ducru-Beaucaillou  2019</v>
      </c>
    </row>
    <row r="55" ht="25.5" spans="1:5">
      <c r="A55" s="2" t="s">
        <v>45</v>
      </c>
      <c r="B55" s="3" t="s">
        <v>434</v>
      </c>
      <c r="C55" s="1" t="str">
        <f t="shared" si="0"/>
        <v>2019</v>
      </c>
      <c r="D55" s="1" t="str">
        <f t="shared" si="5"/>
        <v>Château Ducru-Beaucaillou </v>
      </c>
      <c r="E55" s="1" t="str">
        <f t="shared" si="2"/>
        <v>Château Ducru-Beaucaillou  2019</v>
      </c>
    </row>
    <row r="56" ht="15.75" spans="1:5">
      <c r="A56" s="2" t="s">
        <v>45</v>
      </c>
      <c r="B56" s="5" t="s">
        <v>440</v>
      </c>
      <c r="C56" s="1" t="str">
        <f t="shared" si="0"/>
        <v>2019</v>
      </c>
      <c r="D56" s="5" t="s">
        <v>440</v>
      </c>
      <c r="E56" s="1" t="str">
        <f t="shared" si="2"/>
        <v>Branaire Ducru 2019</v>
      </c>
    </row>
    <row r="57" ht="15.75" spans="1:5">
      <c r="A57" s="2" t="s">
        <v>45</v>
      </c>
      <c r="B57" s="5" t="s">
        <v>446</v>
      </c>
      <c r="C57" s="1" t="str">
        <f t="shared" si="0"/>
        <v>2019</v>
      </c>
      <c r="D57" s="5" t="s">
        <v>446</v>
      </c>
      <c r="E57" s="1" t="str">
        <f t="shared" si="2"/>
        <v>Léoville Poyferré 2019</v>
      </c>
    </row>
    <row r="58" ht="15.75" spans="1:5">
      <c r="A58" s="2" t="s">
        <v>45</v>
      </c>
      <c r="B58" s="5" t="s">
        <v>449</v>
      </c>
      <c r="C58" s="1" t="str">
        <f t="shared" si="0"/>
        <v>2019</v>
      </c>
      <c r="D58" s="5" t="s">
        <v>449</v>
      </c>
      <c r="E58" s="1" t="str">
        <f t="shared" si="2"/>
        <v>Langoa Barton 2019</v>
      </c>
    </row>
    <row r="59" ht="15.75" spans="1:5">
      <c r="A59" s="2" t="s">
        <v>45</v>
      </c>
      <c r="B59" s="5" t="s">
        <v>452</v>
      </c>
      <c r="C59" s="1" t="str">
        <f t="shared" si="0"/>
        <v>2019</v>
      </c>
      <c r="D59" s="5" t="s">
        <v>452</v>
      </c>
      <c r="E59" s="1" t="str">
        <f t="shared" si="2"/>
        <v>Léoville Barton 2019</v>
      </c>
    </row>
    <row r="60" ht="15.75" spans="1:5">
      <c r="A60" s="2" t="s">
        <v>456</v>
      </c>
      <c r="B60" s="5" t="s">
        <v>455</v>
      </c>
      <c r="C60" s="1" t="str">
        <f t="shared" si="0"/>
        <v>2003</v>
      </c>
      <c r="D60" s="5" t="s">
        <v>455</v>
      </c>
      <c r="E60" s="1" t="str">
        <f t="shared" si="2"/>
        <v>Chateau D'Yquem 2003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 ETH0 -</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MAIA-BANCIU</dc:creator>
  <cp:lastModifiedBy>vlad</cp:lastModifiedBy>
  <dcterms:created xsi:type="dcterms:W3CDTF">2014-03-11T04:49:00Z</dcterms:created>
  <cp:lastPrinted>2021-12-12T01:18:00Z</cp:lastPrinted>
  <dcterms:modified xsi:type="dcterms:W3CDTF">2022-10-19T22:10:59Z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