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tsap/Drive/Study/Візуалізація/"/>
    </mc:Choice>
  </mc:AlternateContent>
  <xr:revisionPtr revIDLastSave="0" documentId="13_ncr:1_{B1226386-DE22-B445-B133-5FBE9C7F90E1}" xr6:coauthVersionLast="45" xr6:coauthVersionMax="45" xr10:uidLastSave="{00000000-0000-0000-0000-000000000000}"/>
  <bookViews>
    <workbookView xWindow="0" yWindow="460" windowWidth="28800" windowHeight="16660" activeTab="2" xr2:uid="{3AEF3749-EA7F-394E-9FCA-1EDC1EDB9904}"/>
  </bookViews>
  <sheets>
    <sheet name="Task 1.2" sheetId="4" r:id="rId1"/>
    <sheet name="Task 1.4" sheetId="1" r:id="rId2"/>
    <sheet name="Task 2.11" sheetId="6" r:id="rId3"/>
  </sheets>
  <definedNames>
    <definedName name="_xlchart.v1.0" hidden="1">'Task 1.4'!$A$11:$A$21</definedName>
    <definedName name="_xlchart.v1.1" hidden="1">'Task 1.4'!$B$11:$B$21</definedName>
    <definedName name="_xlchart.v2.2" hidden="1">'Task 1.4'!$A$11:$A$21</definedName>
    <definedName name="_xlchart.v2.3" hidden="1">'Task 1.4'!$B$11:$B$21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6" l="1"/>
  <c r="A12" i="6"/>
  <c r="A11" i="6"/>
  <c r="A10" i="6"/>
  <c r="A9" i="6"/>
  <c r="B11" i="6" l="1"/>
  <c r="B12" i="6"/>
  <c r="B13" i="6"/>
  <c r="B14" i="6"/>
  <c r="B10" i="6"/>
  <c r="C10" i="6" s="1"/>
  <c r="C11" i="6" s="1"/>
  <c r="C12" i="6" s="1"/>
  <c r="C13" i="6" s="1"/>
  <c r="C14" i="6" s="1"/>
  <c r="F6" i="6"/>
  <c r="E6" i="6"/>
  <c r="A6" i="6"/>
  <c r="C6" i="6" s="1"/>
  <c r="D6" i="6" s="1"/>
  <c r="A32" i="4" l="1"/>
  <c r="A25" i="4"/>
  <c r="A26" i="4" s="1"/>
  <c r="A27" i="4" s="1"/>
  <c r="A28" i="4" s="1"/>
  <c r="A29" i="4" s="1"/>
  <c r="A30" i="4" s="1"/>
  <c r="A31" i="4" s="1"/>
  <c r="A24" i="4"/>
  <c r="A23" i="4"/>
  <c r="A20" i="4"/>
  <c r="A13" i="4"/>
  <c r="A14" i="4" s="1"/>
  <c r="A15" i="4" s="1"/>
  <c r="A16" i="4" s="1"/>
  <c r="A17" i="4" s="1"/>
  <c r="A18" i="4" s="1"/>
  <c r="A19" i="4" s="1"/>
  <c r="A12" i="4"/>
  <c r="A11" i="4"/>
  <c r="B34" i="4"/>
  <c r="A21" i="1"/>
  <c r="A13" i="1"/>
  <c r="A14" i="1" s="1"/>
  <c r="A15" i="1" s="1"/>
  <c r="A16" i="1" s="1"/>
  <c r="A17" i="1" s="1"/>
  <c r="A18" i="1" s="1"/>
  <c r="A19" i="1" s="1"/>
  <c r="A20" i="1" s="1"/>
  <c r="A12" i="1"/>
  <c r="A11" i="1"/>
  <c r="B22" i="1"/>
  <c r="B11" i="1" l="1"/>
  <c r="B32" i="4"/>
  <c r="B31" i="4"/>
  <c r="B30" i="4"/>
  <c r="B29" i="4"/>
  <c r="B28" i="4"/>
  <c r="B27" i="4"/>
  <c r="B26" i="4"/>
  <c r="B25" i="4"/>
  <c r="B24" i="4"/>
  <c r="B23" i="4"/>
  <c r="B11" i="4"/>
  <c r="D8" i="4"/>
  <c r="C8" i="4"/>
  <c r="B8" i="4"/>
  <c r="A8" i="4"/>
  <c r="C8" i="1"/>
  <c r="B8" i="1"/>
  <c r="A8" i="1"/>
  <c r="B12" i="1" l="1"/>
  <c r="B12" i="4"/>
  <c r="B13" i="4" s="1"/>
  <c r="B13" i="1" l="1"/>
  <c r="B14" i="4"/>
  <c r="B15" i="4" s="1"/>
  <c r="B14" i="1" l="1"/>
  <c r="B16" i="4"/>
  <c r="B17" i="4" s="1"/>
  <c r="B18" i="4" l="1"/>
  <c r="B19" i="4" s="1"/>
  <c r="B15" i="1"/>
  <c r="B16" i="1" s="1"/>
  <c r="B20" i="4"/>
  <c r="B17" i="1" l="1"/>
  <c r="B18" i="1" l="1"/>
  <c r="B19" i="1" s="1"/>
  <c r="B20" i="1" s="1"/>
  <c r="B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6" authorId="0" shapeId="0" xr:uid="{5702D67E-4B8A-9A46-B3AB-90421A50F9E1}">
      <text>
        <r>
          <rPr>
            <sz val="10"/>
            <color rgb="FF000000"/>
            <rFont val="Tahoma"/>
            <family val="2"/>
            <charset val="204"/>
          </rPr>
          <t xml:space="preserve">зміщена оцінка
</t>
        </r>
      </text>
    </comment>
  </commentList>
</comments>
</file>

<file path=xl/sharedStrings.xml><?xml version="1.0" encoding="utf-8"?>
<sst xmlns="http://schemas.openxmlformats.org/spreadsheetml/2006/main" count="30" uniqueCount="25">
  <si>
    <t>X</t>
  </si>
  <si>
    <t>Медіана</t>
  </si>
  <si>
    <t xml:space="preserve"> СКВ часу</t>
  </si>
  <si>
    <t>Середній час</t>
  </si>
  <si>
    <t>Дисперсія</t>
  </si>
  <si>
    <t>Інтервали</t>
  </si>
  <si>
    <t>Частота</t>
  </si>
  <si>
    <t>F(X)</t>
  </si>
  <si>
    <t>Середнє знач.</t>
  </si>
  <si>
    <t xml:space="preserve"> СКВ</t>
  </si>
  <si>
    <t xml:space="preserve">delta = </t>
  </si>
  <si>
    <t>delta =</t>
  </si>
  <si>
    <t>Інтервал</t>
  </si>
  <si>
    <t>[7,8)</t>
  </si>
  <si>
    <t>[9,10)</t>
  </si>
  <si>
    <t>[10, 11)</t>
  </si>
  <si>
    <t>[11, 12)</t>
  </si>
  <si>
    <t>Zi</t>
  </si>
  <si>
    <t>Ni</t>
  </si>
  <si>
    <t>Вибіркове середнє</t>
  </si>
  <si>
    <t>Мода</t>
  </si>
  <si>
    <t>Вибіркова дисперсія S^2</t>
  </si>
  <si>
    <t>Відносні частоти</t>
  </si>
  <si>
    <t>F(x)</t>
  </si>
  <si>
    <t>[8,9)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</si>
</sst>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charset val="204"/>
      <scheme val="minor"/>
    </font>
    <font>
      <sz val="14"/>
      <color theme="1"/>
      <name val="Helvetica Neue"/>
      <family val="2"/>
    </font>
    <font>
      <sz val="14"/>
      <name val="Helvetica Neue"/>
      <family val="2"/>
    </font>
    <font>
      <sz val="14"/>
      <color theme="1"/>
      <name val="Times New Roman"/>
      <family val="1"/>
    </font>
    <font>
      <b/>
      <sz val="14"/>
      <color theme="1"/>
      <name val="Helvetica Neue"/>
      <family val="2"/>
    </font>
    <font>
      <b/>
      <sz val="14"/>
      <name val="Helvetica Neue"/>
      <family val="2"/>
    </font>
    <font>
      <sz val="12"/>
      <color theme="1"/>
      <name val="Times New Roman,Bold"/>
    </font>
    <font>
      <i/>
      <sz val="14"/>
      <name val="Helvetica Neue"/>
      <family val="2"/>
    </font>
    <font>
      <i/>
      <sz val="14"/>
      <color theme="1"/>
      <name val="Helvetica Neue"/>
      <family val="2"/>
    </font>
    <font>
      <sz val="10"/>
      <color rgb="FF000000"/>
      <name val="Tahoma"/>
      <family val="2"/>
      <charset val="204"/>
    </font>
    <font>
      <sz val="14"/>
      <color theme="2" tint="-0.249977111117893"/>
      <name val="Helvetica Neue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/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/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8" fillId="0" borderId="4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І</a:t>
            </a:r>
            <a:r>
              <a:rPr lang="ru-RU"/>
              <a:t>нтервальний статистичний ряд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 1.2'!$A$11:$A$20</c:f>
              <c:numCache>
                <c:formatCode>General</c:formatCode>
                <c:ptCount val="10"/>
                <c:pt idx="0">
                  <c:v>1E-3</c:v>
                </c:pt>
                <c:pt idx="1">
                  <c:v>0.3288888888888889</c:v>
                </c:pt>
                <c:pt idx="2">
                  <c:v>0.65677777777777779</c:v>
                </c:pt>
                <c:pt idx="3">
                  <c:v>0.98466666666666669</c:v>
                </c:pt>
                <c:pt idx="4">
                  <c:v>1.3125555555555555</c:v>
                </c:pt>
                <c:pt idx="5">
                  <c:v>1.6404444444444444</c:v>
                </c:pt>
                <c:pt idx="6">
                  <c:v>1.9683333333333333</c:v>
                </c:pt>
                <c:pt idx="7">
                  <c:v>2.2962222222222222</c:v>
                </c:pt>
                <c:pt idx="8">
                  <c:v>2.6241111111111111</c:v>
                </c:pt>
                <c:pt idx="9">
                  <c:v>2.952</c:v>
                </c:pt>
              </c:numCache>
            </c:numRef>
          </c:cat>
          <c:val>
            <c:numRef>
              <c:f>'Task 1.2'!$B$11:$B$20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4-FD4D-A2C7-16B1FF3C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366143"/>
        <c:axId val="342649583"/>
      </c:barChart>
      <c:catAx>
        <c:axId val="41736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649583"/>
        <c:crosses val="autoZero"/>
        <c:auto val="1"/>
        <c:lblAlgn val="ctr"/>
        <c:lblOffset val="100"/>
        <c:noMultiLvlLbl val="0"/>
      </c:catAx>
      <c:valAx>
        <c:axId val="3426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36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Графік</a:t>
            </a:r>
            <a:r>
              <a:rPr lang="ru-RU" baseline="0"/>
              <a:t> функції розподілу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1.2'!$A$23:$A$32</c:f>
              <c:numCache>
                <c:formatCode>General</c:formatCode>
                <c:ptCount val="10"/>
                <c:pt idx="0">
                  <c:v>1E-3</c:v>
                </c:pt>
                <c:pt idx="1">
                  <c:v>0.3288888888888889</c:v>
                </c:pt>
                <c:pt idx="2">
                  <c:v>0.65677777777777779</c:v>
                </c:pt>
                <c:pt idx="3">
                  <c:v>0.98466666666666669</c:v>
                </c:pt>
                <c:pt idx="4">
                  <c:v>1.3125555555555555</c:v>
                </c:pt>
                <c:pt idx="5">
                  <c:v>1.6404444444444444</c:v>
                </c:pt>
                <c:pt idx="6">
                  <c:v>1.9683333333333333</c:v>
                </c:pt>
                <c:pt idx="7">
                  <c:v>2.2962222222222222</c:v>
                </c:pt>
                <c:pt idx="8">
                  <c:v>2.6241111111111111</c:v>
                </c:pt>
                <c:pt idx="9">
                  <c:v>2.952</c:v>
                </c:pt>
              </c:numCache>
            </c:numRef>
          </c:xVal>
          <c:yVal>
            <c:numRef>
              <c:f>'Task 1.2'!$B$23:$B$32</c:f>
              <c:numCache>
                <c:formatCode>General</c:formatCode>
                <c:ptCount val="10"/>
                <c:pt idx="0">
                  <c:v>0.02</c:v>
                </c:pt>
                <c:pt idx="1">
                  <c:v>0.14000000000000001</c:v>
                </c:pt>
                <c:pt idx="2">
                  <c:v>0.26</c:v>
                </c:pt>
                <c:pt idx="3">
                  <c:v>0.36</c:v>
                </c:pt>
                <c:pt idx="4">
                  <c:v>0.52</c:v>
                </c:pt>
                <c:pt idx="5">
                  <c:v>0.64</c:v>
                </c:pt>
                <c:pt idx="6">
                  <c:v>0.76</c:v>
                </c:pt>
                <c:pt idx="7">
                  <c:v>0.82</c:v>
                </c:pt>
                <c:pt idx="8">
                  <c:v>0.92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9-D045-A438-84A10AA2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47423"/>
        <c:axId val="411617935"/>
      </c:scatterChart>
      <c:valAx>
        <c:axId val="28154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617935"/>
        <c:crosses val="autoZero"/>
        <c:crossBetween val="midCat"/>
      </c:valAx>
      <c:valAx>
        <c:axId val="4116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54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Полігон</a:t>
            </a:r>
            <a:r>
              <a:rPr lang="ru-RU" baseline="0"/>
              <a:t>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1.4'!$B$10</c:f>
              <c:strCache>
                <c:ptCount val="1"/>
                <c:pt idx="0">
                  <c:v>Частота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'Task 1.4'!$A$11:$A$21</c:f>
              <c:numCache>
                <c:formatCode>General</c:formatCode>
                <c:ptCount val="11"/>
                <c:pt idx="0">
                  <c:v>2.9169999999999998</c:v>
                </c:pt>
                <c:pt idx="1">
                  <c:v>4.1356000000000002</c:v>
                </c:pt>
                <c:pt idx="2">
                  <c:v>5.3542000000000005</c:v>
                </c:pt>
                <c:pt idx="3">
                  <c:v>6.5728000000000009</c:v>
                </c:pt>
                <c:pt idx="4">
                  <c:v>7.7914000000000012</c:v>
                </c:pt>
                <c:pt idx="5">
                  <c:v>9.0100000000000016</c:v>
                </c:pt>
                <c:pt idx="6">
                  <c:v>10.228600000000002</c:v>
                </c:pt>
                <c:pt idx="7">
                  <c:v>11.447200000000002</c:v>
                </c:pt>
                <c:pt idx="8">
                  <c:v>12.665800000000003</c:v>
                </c:pt>
                <c:pt idx="9">
                  <c:v>13.884400000000003</c:v>
                </c:pt>
                <c:pt idx="10">
                  <c:v>15.103</c:v>
                </c:pt>
              </c:numCache>
            </c:numRef>
          </c:cat>
          <c:val>
            <c:numRef>
              <c:f>'Task 1.4'!$B$11:$B$21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714E-9738-57C51762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653167"/>
        <c:axId val="417654799"/>
      </c:lineChart>
      <c:catAx>
        <c:axId val="41765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654799"/>
        <c:crosses val="autoZero"/>
        <c:auto val="1"/>
        <c:lblAlgn val="ctr"/>
        <c:lblOffset val="100"/>
        <c:noMultiLvlLbl val="0"/>
      </c:catAx>
      <c:valAx>
        <c:axId val="4176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65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Гістограма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 1.4'!$A$11:$A$21</c:f>
              <c:numCache>
                <c:formatCode>General</c:formatCode>
                <c:ptCount val="11"/>
                <c:pt idx="0">
                  <c:v>2.9169999999999998</c:v>
                </c:pt>
                <c:pt idx="1">
                  <c:v>4.1356000000000002</c:v>
                </c:pt>
                <c:pt idx="2">
                  <c:v>5.3542000000000005</c:v>
                </c:pt>
                <c:pt idx="3">
                  <c:v>6.5728000000000009</c:v>
                </c:pt>
                <c:pt idx="4">
                  <c:v>7.7914000000000012</c:v>
                </c:pt>
                <c:pt idx="5">
                  <c:v>9.0100000000000016</c:v>
                </c:pt>
                <c:pt idx="6">
                  <c:v>10.228600000000002</c:v>
                </c:pt>
                <c:pt idx="7">
                  <c:v>11.447200000000002</c:v>
                </c:pt>
                <c:pt idx="8">
                  <c:v>12.665800000000003</c:v>
                </c:pt>
                <c:pt idx="9">
                  <c:v>13.884400000000003</c:v>
                </c:pt>
                <c:pt idx="10">
                  <c:v>15.103</c:v>
                </c:pt>
              </c:numCache>
            </c:numRef>
          </c:cat>
          <c:val>
            <c:numRef>
              <c:f>'Task 1.4'!$B$11:$B$21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C-FE4D-85DE-3189E1C7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679584"/>
        <c:axId val="1665681216"/>
      </c:barChart>
      <c:catAx>
        <c:axId val="166567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681216"/>
        <c:crosses val="autoZero"/>
        <c:auto val="1"/>
        <c:lblAlgn val="ctr"/>
        <c:lblOffset val="100"/>
        <c:noMultiLvlLbl val="0"/>
      </c:catAx>
      <c:valAx>
        <c:axId val="16656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67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</a:t>
            </a:r>
            <a:r>
              <a:rPr lang="uk-UA" baseline="0"/>
              <a:t> функція розподілу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'Task 2.11'!$A$9:$A$14</c:f>
              <c:numCache>
                <c:formatCode>General</c:formatCode>
                <c:ptCount val="6"/>
                <c:pt idx="0">
                  <c:v>7.5</c:v>
                </c:pt>
                <c:pt idx="1">
                  <c:v>8.5</c:v>
                </c:pt>
                <c:pt idx="2">
                  <c:v>9.5</c:v>
                </c:pt>
                <c:pt idx="3">
                  <c:v>10.5</c:v>
                </c:pt>
                <c:pt idx="4">
                  <c:v>11.5</c:v>
                </c:pt>
                <c:pt idx="5">
                  <c:v>11.6</c:v>
                </c:pt>
              </c:numCache>
            </c:numRef>
          </c:cat>
          <c:val>
            <c:numRef>
              <c:f>'Task 2.11'!$C$9:$C$14</c:f>
              <c:numCache>
                <c:formatCode>General</c:formatCode>
                <c:ptCount val="6"/>
                <c:pt idx="0">
                  <c:v>0</c:v>
                </c:pt>
                <c:pt idx="1">
                  <c:v>0.09</c:v>
                </c:pt>
                <c:pt idx="2">
                  <c:v>0.2</c:v>
                </c:pt>
                <c:pt idx="3">
                  <c:v>0.25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E-EC40-B3F9-67AB9F435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925871"/>
        <c:axId val="1192519183"/>
      </c:lineChart>
      <c:catAx>
        <c:axId val="11929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519183"/>
        <c:crosses val="autoZero"/>
        <c:auto val="1"/>
        <c:lblAlgn val="ctr"/>
        <c:lblOffset val="100"/>
        <c:noMultiLvlLbl val="0"/>
      </c:catAx>
      <c:valAx>
        <c:axId val="11925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92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9</xdr:row>
      <xdr:rowOff>12700</xdr:rowOff>
    </xdr:from>
    <xdr:to>
      <xdr:col>6</xdr:col>
      <xdr:colOff>1574800</xdr:colOff>
      <xdr:row>19</xdr:row>
      <xdr:rowOff>304800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91D275-84DE-B449-A66A-938DAEA95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184150</xdr:colOff>
      <xdr:row>21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87C32FE-D99A-D74B-B2C5-BF5F4CF58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8</xdr:row>
      <xdr:rowOff>304800</xdr:rowOff>
    </xdr:from>
    <xdr:to>
      <xdr:col>6</xdr:col>
      <xdr:colOff>0</xdr:colOff>
      <xdr:row>21</xdr:row>
      <xdr:rowOff>0</xdr:rowOff>
    </xdr:to>
    <xdr:graphicFrame macro="">
      <xdr:nvGraphicFramePr>
        <xdr:cNvPr id="44" name="Диаграмма 43">
          <a:extLst>
            <a:ext uri="{FF2B5EF4-FFF2-40B4-BE49-F238E27FC236}">
              <a16:creationId xmlns:a16="http://schemas.microsoft.com/office/drawing/2014/main" id="{2E2FD8E3-0364-9740-8B0D-3CCE79E26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8</xdr:row>
      <xdr:rowOff>266700</xdr:rowOff>
    </xdr:from>
    <xdr:to>
      <xdr:col>10</xdr:col>
      <xdr:colOff>0</xdr:colOff>
      <xdr:row>21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EA78A9-64A4-CE42-BC8B-A74DD226E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7</xdr:row>
      <xdr:rowOff>0</xdr:rowOff>
    </xdr:from>
    <xdr:to>
      <xdr:col>7</xdr:col>
      <xdr:colOff>1041400</xdr:colOff>
      <xdr:row>17</xdr:row>
      <xdr:rowOff>304800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32F3523-C416-7B4D-A78F-0087E26D8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B7B9-3C4E-0148-AF90-BE119BDCD018}">
  <dimension ref="A1:J34"/>
  <sheetViews>
    <sheetView topLeftCell="A12" workbookViewId="0">
      <selection activeCell="I23" sqref="I23"/>
    </sheetView>
  </sheetViews>
  <sheetFormatPr baseColWidth="10" defaultColWidth="20.83203125" defaultRowHeight="25" customHeight="1"/>
  <cols>
    <col min="1" max="16384" width="20.83203125" style="3"/>
  </cols>
  <sheetData>
    <row r="1" spans="1:10" ht="25" customHeight="1">
      <c r="A1" s="8">
        <v>0.78700000000000003</v>
      </c>
      <c r="B1" s="9">
        <v>1.004</v>
      </c>
      <c r="C1" s="9">
        <v>0.94099999999999995</v>
      </c>
      <c r="D1" s="9">
        <v>0.61199999999999999</v>
      </c>
      <c r="E1" s="9">
        <v>1.2</v>
      </c>
      <c r="F1" s="9">
        <v>1.6919999999999999</v>
      </c>
      <c r="G1" s="9">
        <v>1.3540000000000001</v>
      </c>
      <c r="H1" s="9">
        <v>0.90800000000000003</v>
      </c>
      <c r="I1" s="9">
        <v>1.2450000000000001</v>
      </c>
      <c r="J1" s="10">
        <v>1.292</v>
      </c>
    </row>
    <row r="2" spans="1:10" ht="25" customHeight="1">
      <c r="A2" s="11">
        <v>0.61699999999999999</v>
      </c>
      <c r="B2" s="12">
        <v>0.82799999999999996</v>
      </c>
      <c r="C2" s="12">
        <v>1.413</v>
      </c>
      <c r="D2" s="12">
        <v>1.03</v>
      </c>
      <c r="E2" s="12">
        <v>1.4590000000000001</v>
      </c>
      <c r="F2" s="12">
        <v>2.4830000000000001</v>
      </c>
      <c r="G2" s="12">
        <v>2.7690000000000001</v>
      </c>
      <c r="H2" s="12">
        <v>1.5629999999999999</v>
      </c>
      <c r="I2" s="12">
        <v>2.661</v>
      </c>
      <c r="J2" s="13">
        <v>1.635</v>
      </c>
    </row>
    <row r="3" spans="1:10" ht="25" customHeight="1">
      <c r="A3" s="11">
        <v>1.6539999999999999</v>
      </c>
      <c r="B3" s="12">
        <v>0.83799999999999997</v>
      </c>
      <c r="C3" s="12">
        <v>1.143</v>
      </c>
      <c r="D3" s="12">
        <v>0.61799999999999999</v>
      </c>
      <c r="E3" s="12">
        <v>2.3170000000000002</v>
      </c>
      <c r="F3" s="12">
        <v>1.853</v>
      </c>
      <c r="G3" s="12">
        <v>1.5549999999999999</v>
      </c>
      <c r="H3" s="12">
        <v>0.65300000000000002</v>
      </c>
      <c r="I3" s="12">
        <v>1.9219999999999999</v>
      </c>
      <c r="J3" s="13">
        <v>1.653</v>
      </c>
    </row>
    <row r="4" spans="1:10" ht="25" customHeight="1">
      <c r="A4" s="11">
        <v>1.7470000000000001</v>
      </c>
      <c r="B4" s="12">
        <v>2.677</v>
      </c>
      <c r="C4" s="12">
        <v>0.34100000000000003</v>
      </c>
      <c r="D4" s="12">
        <v>2.952</v>
      </c>
      <c r="E4" s="12">
        <v>0.54500000000000004</v>
      </c>
      <c r="F4" s="12">
        <v>1.2969999999999999</v>
      </c>
      <c r="G4" s="12">
        <v>1.9810000000000001</v>
      </c>
      <c r="H4" s="12">
        <v>0.214</v>
      </c>
      <c r="I4" s="12">
        <v>2.452</v>
      </c>
      <c r="J4" s="13">
        <v>2.0870000000000002</v>
      </c>
    </row>
    <row r="5" spans="1:10" ht="25" customHeight="1" thickBot="1">
      <c r="A5" s="14">
        <v>1E-3</v>
      </c>
      <c r="B5" s="15">
        <v>7.0000000000000001E-3</v>
      </c>
      <c r="C5" s="15">
        <v>2.5000000000000001E-2</v>
      </c>
      <c r="D5" s="15">
        <v>0.312</v>
      </c>
      <c r="E5" s="15">
        <v>1.0680000000000001</v>
      </c>
      <c r="F5" s="15">
        <v>2.6040000000000001</v>
      </c>
      <c r="G5" s="15">
        <v>1.4E-2</v>
      </c>
      <c r="H5" s="15">
        <v>4.4999999999999998E-2</v>
      </c>
      <c r="I5" s="15">
        <v>2.34</v>
      </c>
      <c r="J5" s="16">
        <v>2.0009999999999999</v>
      </c>
    </row>
    <row r="6" spans="1:10" ht="25" customHeight="1" thickBot="1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5" customHeight="1">
      <c r="A7" s="5" t="s">
        <v>3</v>
      </c>
      <c r="B7" s="6" t="s">
        <v>1</v>
      </c>
      <c r="C7" s="6" t="s">
        <v>4</v>
      </c>
      <c r="D7" s="5" t="s">
        <v>2</v>
      </c>
      <c r="E7" s="1"/>
      <c r="F7" s="1"/>
      <c r="G7" s="1"/>
      <c r="H7" s="1"/>
      <c r="I7" s="1"/>
      <c r="J7" s="1"/>
    </row>
    <row r="8" spans="1:10" ht="25" customHeight="1" thickBot="1">
      <c r="A8" s="7">
        <f>AVERAGE(A1:J5)</f>
        <v>1.3281799999999999</v>
      </c>
      <c r="B8" s="7">
        <f>MEDIAN(A1:J5)</f>
        <v>1.2945</v>
      </c>
      <c r="C8" s="7">
        <f>VAR(A1:J5)</f>
        <v>0.67782145673469507</v>
      </c>
      <c r="D8" s="7">
        <f>STDEV(A1:J5)</f>
        <v>0.82329912956026807</v>
      </c>
      <c r="E8" s="1"/>
      <c r="F8" s="1"/>
      <c r="G8" s="1"/>
      <c r="H8" s="1"/>
      <c r="I8" s="1"/>
      <c r="J8" s="1"/>
    </row>
    <row r="9" spans="1:10" ht="25" customHeight="1" thickBot="1"/>
    <row r="10" spans="1:10" ht="25" customHeight="1">
      <c r="A10" s="18" t="s">
        <v>5</v>
      </c>
      <c r="B10" s="19" t="s">
        <v>6</v>
      </c>
      <c r="C10" s="1"/>
      <c r="D10" s="1"/>
      <c r="E10" s="1"/>
      <c r="F10" s="1"/>
      <c r="G10" s="1"/>
      <c r="H10" s="1"/>
      <c r="I10" s="1"/>
      <c r="J10" s="1"/>
    </row>
    <row r="11" spans="1:10" ht="25" customHeight="1">
      <c r="A11" s="11">
        <f>MIN(A1:J5)</f>
        <v>1E-3</v>
      </c>
      <c r="B11" s="13">
        <f>FREQUENCY($A$1:$J$5,A11)</f>
        <v>1</v>
      </c>
      <c r="C11" s="1"/>
      <c r="D11" s="1"/>
      <c r="E11" s="1"/>
      <c r="F11" s="1"/>
      <c r="G11" s="1"/>
      <c r="H11" s="1"/>
      <c r="I11" s="1"/>
      <c r="J11" s="1"/>
    </row>
    <row r="12" spans="1:10" ht="25" customHeight="1">
      <c r="A12" s="20">
        <f>A11+$B$34</f>
        <v>0.3288888888888889</v>
      </c>
      <c r="B12" s="13">
        <f>FREQUENCY($A$1:$J$5,A12)-SUM($B$11:B11)</f>
        <v>6</v>
      </c>
    </row>
    <row r="13" spans="1:10" ht="25" customHeight="1">
      <c r="A13" s="20">
        <f t="shared" ref="A13:A19" si="0">A12+$B$34</f>
        <v>0.65677777777777779</v>
      </c>
      <c r="B13" s="13">
        <f>FREQUENCY($A$1:$J$5,A13)-SUM($B$11:B12)</f>
        <v>6</v>
      </c>
    </row>
    <row r="14" spans="1:10" ht="25" customHeight="1">
      <c r="A14" s="20">
        <f t="shared" si="0"/>
        <v>0.98466666666666669</v>
      </c>
      <c r="B14" s="13">
        <f>FREQUENCY($A$1:$J$5,A14)-SUM($B$11:B13)</f>
        <v>5</v>
      </c>
    </row>
    <row r="15" spans="1:10" ht="25" customHeight="1">
      <c r="A15" s="20">
        <f t="shared" si="0"/>
        <v>1.3125555555555555</v>
      </c>
      <c r="B15" s="13">
        <f>FREQUENCY($A$1:$J$5,A15)-SUM($B$11:B14)</f>
        <v>8</v>
      </c>
    </row>
    <row r="16" spans="1:10" ht="25" customHeight="1">
      <c r="A16" s="20">
        <f t="shared" si="0"/>
        <v>1.6404444444444444</v>
      </c>
      <c r="B16" s="13">
        <f>FREQUENCY($A$1:$J$5,A16)-SUM($B$11:B15)</f>
        <v>6</v>
      </c>
    </row>
    <row r="17" spans="1:2" ht="25" customHeight="1">
      <c r="A17" s="20">
        <f t="shared" si="0"/>
        <v>1.9683333333333333</v>
      </c>
      <c r="B17" s="13">
        <f>FREQUENCY($A$1:$J$5,A17)-SUM($B$11:B16)</f>
        <v>6</v>
      </c>
    </row>
    <row r="18" spans="1:2" ht="25" customHeight="1">
      <c r="A18" s="20">
        <f t="shared" si="0"/>
        <v>2.2962222222222222</v>
      </c>
      <c r="B18" s="13">
        <f>FREQUENCY($A$1:$J$5,A18)-SUM($B$11:B17)</f>
        <v>3</v>
      </c>
    </row>
    <row r="19" spans="1:2" ht="25" customHeight="1">
      <c r="A19" s="20">
        <f t="shared" si="0"/>
        <v>2.6241111111111111</v>
      </c>
      <c r="B19" s="13">
        <f>FREQUENCY($A$1:$J$5,A19)-SUM($B$11:B18)</f>
        <v>5</v>
      </c>
    </row>
    <row r="20" spans="1:2" ht="25" customHeight="1" thickBot="1">
      <c r="A20" s="21">
        <f>MAX(A1:J5)</f>
        <v>2.952</v>
      </c>
      <c r="B20" s="16">
        <f>FREQUENCY($A$1:$J$5,A20)-SUM($B$11:B19)</f>
        <v>4</v>
      </c>
    </row>
    <row r="21" spans="1:2" ht="25" customHeight="1" thickBot="1">
      <c r="B21" s="1"/>
    </row>
    <row r="22" spans="1:2" ht="25" customHeight="1">
      <c r="A22" s="18" t="s">
        <v>0</v>
      </c>
      <c r="B22" s="19" t="s">
        <v>7</v>
      </c>
    </row>
    <row r="23" spans="1:2" ht="25" customHeight="1">
      <c r="A23" s="11">
        <f>MIN(A1:J5)</f>
        <v>1E-3</v>
      </c>
      <c r="B23" s="13">
        <f>FREQUENCY($A$1:$J$5,A23)/COUNT($A$1:$J$5)</f>
        <v>0.02</v>
      </c>
    </row>
    <row r="24" spans="1:2" ht="25" customHeight="1">
      <c r="A24" s="20">
        <f>A23+$B$34</f>
        <v>0.3288888888888889</v>
      </c>
      <c r="B24" s="22">
        <f>FREQUENCY($A$1:$J$5,A24)/COUNT($A$1:$J$5)</f>
        <v>0.14000000000000001</v>
      </c>
    </row>
    <row r="25" spans="1:2" ht="25" customHeight="1">
      <c r="A25" s="20">
        <f t="shared" ref="A25:A31" si="1">A24+$B$34</f>
        <v>0.65677777777777779</v>
      </c>
      <c r="B25" s="22">
        <f t="shared" ref="B25:B32" si="2">FREQUENCY($A$1:$J$5,A25)/COUNT($A$1:$J$5)</f>
        <v>0.26</v>
      </c>
    </row>
    <row r="26" spans="1:2" ht="25" customHeight="1">
      <c r="A26" s="20">
        <f t="shared" si="1"/>
        <v>0.98466666666666669</v>
      </c>
      <c r="B26" s="22">
        <f t="shared" si="2"/>
        <v>0.36</v>
      </c>
    </row>
    <row r="27" spans="1:2" ht="25" customHeight="1">
      <c r="A27" s="20">
        <f t="shared" si="1"/>
        <v>1.3125555555555555</v>
      </c>
      <c r="B27" s="22">
        <f t="shared" si="2"/>
        <v>0.52</v>
      </c>
    </row>
    <row r="28" spans="1:2" ht="25" customHeight="1">
      <c r="A28" s="20">
        <f t="shared" si="1"/>
        <v>1.6404444444444444</v>
      </c>
      <c r="B28" s="22">
        <f t="shared" si="2"/>
        <v>0.64</v>
      </c>
    </row>
    <row r="29" spans="1:2" ht="25" customHeight="1">
      <c r="A29" s="20">
        <f t="shared" si="1"/>
        <v>1.9683333333333333</v>
      </c>
      <c r="B29" s="22">
        <f t="shared" si="2"/>
        <v>0.76</v>
      </c>
    </row>
    <row r="30" spans="1:2" ht="25" customHeight="1">
      <c r="A30" s="20">
        <f t="shared" si="1"/>
        <v>2.2962222222222222</v>
      </c>
      <c r="B30" s="22">
        <f t="shared" si="2"/>
        <v>0.82</v>
      </c>
    </row>
    <row r="31" spans="1:2" ht="25" customHeight="1">
      <c r="A31" s="20">
        <f t="shared" si="1"/>
        <v>2.6241111111111111</v>
      </c>
      <c r="B31" s="22">
        <f t="shared" si="2"/>
        <v>0.92</v>
      </c>
    </row>
    <row r="32" spans="1:2" ht="25" customHeight="1" thickBot="1">
      <c r="A32" s="21">
        <f>MAX(A1:J5)</f>
        <v>2.952</v>
      </c>
      <c r="B32" s="23">
        <f t="shared" si="2"/>
        <v>1</v>
      </c>
    </row>
    <row r="34" spans="1:2" ht="25" customHeight="1">
      <c r="A34" s="26" t="s">
        <v>11</v>
      </c>
      <c r="B34" s="27">
        <f>(MAX(A1:J5)-MIN(A1:J5))/9</f>
        <v>0.3278888888888889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E4F9-798E-AA4D-BA2C-696A925B5725}">
  <dimension ref="A1:J60"/>
  <sheetViews>
    <sheetView workbookViewId="0">
      <selection activeCell="E8" sqref="E8"/>
    </sheetView>
  </sheetViews>
  <sheetFormatPr baseColWidth="10" defaultColWidth="20.83203125" defaultRowHeight="25" customHeight="1"/>
  <cols>
    <col min="1" max="16384" width="20.83203125" style="3"/>
  </cols>
  <sheetData>
    <row r="1" spans="1:10" ht="25" customHeight="1">
      <c r="A1" s="8">
        <v>4.7439999999999998</v>
      </c>
      <c r="B1" s="9">
        <v>9.1270000000000007</v>
      </c>
      <c r="C1" s="9">
        <v>7.2009999999999996</v>
      </c>
      <c r="D1" s="9">
        <v>8.65</v>
      </c>
      <c r="E1" s="9">
        <v>11.534000000000001</v>
      </c>
      <c r="F1" s="9">
        <v>9.0129999999999999</v>
      </c>
      <c r="G1" s="9">
        <v>10.39</v>
      </c>
      <c r="H1" s="9">
        <v>9.2680000000000007</v>
      </c>
      <c r="I1" s="9">
        <v>7.3540000000000001</v>
      </c>
      <c r="J1" s="10">
        <v>10.255000000000001</v>
      </c>
    </row>
    <row r="2" spans="1:10" ht="25" customHeight="1">
      <c r="A2" s="11">
        <v>6.2320000000000002</v>
      </c>
      <c r="B2" s="12">
        <v>6.7389999999999999</v>
      </c>
      <c r="C2" s="12">
        <v>6.0880000000000001</v>
      </c>
      <c r="D2" s="12">
        <v>8.6709999999999994</v>
      </c>
      <c r="E2" s="12">
        <v>15.103</v>
      </c>
      <c r="F2" s="12">
        <v>9.1240000000000006</v>
      </c>
      <c r="G2" s="12">
        <v>11.901999999999999</v>
      </c>
      <c r="H2" s="12">
        <v>10.215999999999999</v>
      </c>
      <c r="I2" s="12">
        <v>10.954000000000001</v>
      </c>
      <c r="J2" s="13">
        <v>11.47</v>
      </c>
    </row>
    <row r="3" spans="1:10" ht="25" customHeight="1">
      <c r="A3" s="11">
        <v>7.351</v>
      </c>
      <c r="B3" s="12">
        <v>9.8320000000000007</v>
      </c>
      <c r="C3" s="12">
        <v>7.1260000000000003</v>
      </c>
      <c r="D3" s="12">
        <v>9.7149999999999999</v>
      </c>
      <c r="E3" s="12">
        <v>10.744</v>
      </c>
      <c r="F3" s="12">
        <v>10.686999999999999</v>
      </c>
      <c r="G3" s="12">
        <v>10.582000000000001</v>
      </c>
      <c r="H3" s="12">
        <v>12.271000000000001</v>
      </c>
      <c r="I3" s="12">
        <v>11.047000000000001</v>
      </c>
      <c r="J3" s="13">
        <v>13.19</v>
      </c>
    </row>
    <row r="4" spans="1:10" ht="25" customHeight="1">
      <c r="A4" s="11">
        <v>5.5359999999999996</v>
      </c>
      <c r="B4" s="12">
        <v>8.9169999999999998</v>
      </c>
      <c r="C4" s="12">
        <v>9.8230000000000004</v>
      </c>
      <c r="D4" s="12">
        <v>8.3829999999999991</v>
      </c>
      <c r="E4" s="12">
        <v>14.212</v>
      </c>
      <c r="F4" s="12">
        <v>15.031000000000001</v>
      </c>
      <c r="G4" s="12">
        <v>13.000999999999999</v>
      </c>
      <c r="H4" s="12">
        <v>11.089</v>
      </c>
      <c r="I4" s="12">
        <v>12.090999999999999</v>
      </c>
      <c r="J4" s="13">
        <v>10.321</v>
      </c>
    </row>
    <row r="5" spans="1:10" ht="25" customHeight="1" thickBot="1">
      <c r="A5" s="14">
        <v>9.766</v>
      </c>
      <c r="B5" s="15">
        <v>5.8540000000000001</v>
      </c>
      <c r="C5" s="15">
        <v>2.9169999999999998</v>
      </c>
      <c r="D5" s="15">
        <v>6.3789999999999996</v>
      </c>
      <c r="E5" s="15">
        <v>6.7480000000000002</v>
      </c>
      <c r="F5" s="15">
        <v>7.024</v>
      </c>
      <c r="G5" s="15">
        <v>11.587</v>
      </c>
      <c r="H5" s="15">
        <v>11.101000000000001</v>
      </c>
      <c r="I5" s="15">
        <v>10.954000000000001</v>
      </c>
      <c r="J5" s="16">
        <v>10.387</v>
      </c>
    </row>
    <row r="6" spans="1:10" ht="25" customHeight="1" thickBot="1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5" customHeight="1">
      <c r="A7" s="6" t="s">
        <v>8</v>
      </c>
      <c r="B7" s="6" t="s">
        <v>4</v>
      </c>
      <c r="C7" s="5" t="s">
        <v>9</v>
      </c>
      <c r="E7" s="1"/>
      <c r="F7" s="1"/>
      <c r="G7" s="1"/>
      <c r="H7" s="1"/>
      <c r="I7" s="1"/>
      <c r="J7" s="1"/>
    </row>
    <row r="8" spans="1:10" ht="25" customHeight="1" thickBot="1">
      <c r="A8" s="7">
        <f>AVERAGE(A1:J5)</f>
        <v>9.5540199999999995</v>
      </c>
      <c r="B8" s="7">
        <f>VAR(A1:J5)</f>
        <v>6.8167272036734712</v>
      </c>
      <c r="C8" s="7">
        <f>STDEV(A1:J5)</f>
        <v>2.6108862870055201</v>
      </c>
      <c r="E8" s="1"/>
      <c r="F8" s="1"/>
      <c r="G8" s="1"/>
      <c r="H8" s="1"/>
      <c r="I8" s="1"/>
      <c r="J8" s="1"/>
    </row>
    <row r="9" spans="1:10" ht="25" customHeight="1" thickBot="1"/>
    <row r="10" spans="1:10" ht="25" customHeight="1">
      <c r="A10" s="18" t="s">
        <v>5</v>
      </c>
      <c r="B10" s="19" t="s">
        <v>6</v>
      </c>
      <c r="C10" s="2"/>
      <c r="D10" s="1"/>
      <c r="E10" s="1"/>
      <c r="F10" s="1"/>
      <c r="G10" s="1"/>
      <c r="H10" s="1"/>
      <c r="I10" s="1"/>
      <c r="J10" s="1"/>
    </row>
    <row r="11" spans="1:10" ht="25" customHeight="1">
      <c r="A11" s="11">
        <f>MIN(A1:J5)</f>
        <v>2.9169999999999998</v>
      </c>
      <c r="B11" s="13">
        <f>FREQUENCY($A$1:$J$5,A11)</f>
        <v>1</v>
      </c>
      <c r="C11" s="2"/>
      <c r="D11" s="1"/>
      <c r="E11" s="1"/>
      <c r="F11" s="1"/>
      <c r="G11" s="1"/>
      <c r="H11" s="1"/>
      <c r="I11" s="1"/>
      <c r="J11" s="1"/>
    </row>
    <row r="12" spans="1:10" ht="25" customHeight="1">
      <c r="A12" s="20">
        <f>A11+$B$22</f>
        <v>4.1356000000000002</v>
      </c>
      <c r="B12" s="13">
        <f>FREQUENCY($A$1:$J$5,A12)-SUM($B$11:B11)</f>
        <v>0</v>
      </c>
    </row>
    <row r="13" spans="1:10" ht="25" customHeight="1">
      <c r="A13" s="20">
        <f t="shared" ref="A13:A20" si="0">A12+$B$22</f>
        <v>5.3542000000000005</v>
      </c>
      <c r="B13" s="13">
        <f>FREQUENCY($A$1:$J$5,A13)-SUM($B$11:B12)</f>
        <v>1</v>
      </c>
    </row>
    <row r="14" spans="1:10" ht="25" customHeight="1">
      <c r="A14" s="20">
        <f t="shared" si="0"/>
        <v>6.5728000000000009</v>
      </c>
      <c r="B14" s="13">
        <f>FREQUENCY($A$1:$J$5,A14)-SUM($B$11:B13)</f>
        <v>5</v>
      </c>
    </row>
    <row r="15" spans="1:10" ht="25" customHeight="1">
      <c r="A15" s="20">
        <f t="shared" si="0"/>
        <v>7.7914000000000012</v>
      </c>
      <c r="B15" s="13">
        <f>FREQUENCY($A$1:$J$5,A15)-SUM($B$11:B14)</f>
        <v>7</v>
      </c>
    </row>
    <row r="16" spans="1:10" ht="25" customHeight="1">
      <c r="A16" s="20">
        <f t="shared" si="0"/>
        <v>9.0100000000000016</v>
      </c>
      <c r="B16" s="13">
        <f>FREQUENCY($A$1:$J$5,A16)-SUM($B$11:B15)</f>
        <v>4</v>
      </c>
    </row>
    <row r="17" spans="1:2" ht="25" customHeight="1">
      <c r="A17" s="20">
        <f t="shared" si="0"/>
        <v>10.228600000000002</v>
      </c>
      <c r="B17" s="13">
        <f>FREQUENCY($A$1:$J$5,A17)-SUM($B$11:B16)</f>
        <v>9</v>
      </c>
    </row>
    <row r="18" spans="1:2" ht="25" customHeight="1">
      <c r="A18" s="20">
        <f t="shared" si="0"/>
        <v>11.447200000000002</v>
      </c>
      <c r="B18" s="13">
        <f>FREQUENCY($A$1:$J$5,A18)-SUM($B$11:B17)</f>
        <v>12</v>
      </c>
    </row>
    <row r="19" spans="1:2" ht="25" customHeight="1">
      <c r="A19" s="20">
        <f t="shared" si="0"/>
        <v>12.665800000000003</v>
      </c>
      <c r="B19" s="13">
        <f>FREQUENCY($A$1:$J$5,A19)-SUM($B$11:B18)</f>
        <v>6</v>
      </c>
    </row>
    <row r="20" spans="1:2" ht="25" customHeight="1">
      <c r="A20" s="20">
        <f t="shared" si="0"/>
        <v>13.884400000000003</v>
      </c>
      <c r="B20" s="13">
        <f>FREQUENCY($A$1:$J$5,A20)-SUM($B$11:B19)</f>
        <v>2</v>
      </c>
    </row>
    <row r="21" spans="1:2" ht="25" customHeight="1" thickBot="1">
      <c r="A21" s="21">
        <f>MAX(A1:J5)</f>
        <v>15.103</v>
      </c>
      <c r="B21" s="16">
        <f>FREQUENCY($A$1:$J$5,A21)-SUM($B$11:B20)</f>
        <v>3</v>
      </c>
    </row>
    <row r="22" spans="1:2" ht="25" customHeight="1">
      <c r="A22" s="28" t="s">
        <v>10</v>
      </c>
      <c r="B22" s="29">
        <f>(MAX(A1:J5)-MIN(A1:J5))/10</f>
        <v>1.2185999999999999</v>
      </c>
    </row>
    <row r="23" spans="1:2" ht="25" customHeight="1">
      <c r="A23" s="11"/>
      <c r="B23" s="12"/>
    </row>
    <row r="24" spans="1:2" ht="25" customHeight="1">
      <c r="A24" s="17"/>
      <c r="B24" s="17"/>
    </row>
    <row r="25" spans="1:2" ht="25" customHeight="1">
      <c r="A25" s="12"/>
      <c r="B25" s="17"/>
    </row>
    <row r="26" spans="1:2" ht="25" customHeight="1">
      <c r="A26" s="17"/>
      <c r="B26" s="17"/>
    </row>
    <row r="27" spans="1:2" ht="25" customHeight="1">
      <c r="A27" s="12"/>
      <c r="B27" s="17"/>
    </row>
    <row r="28" spans="1:2" ht="25" customHeight="1">
      <c r="A28" s="17"/>
      <c r="B28" s="17"/>
    </row>
    <row r="29" spans="1:2" ht="25" customHeight="1">
      <c r="A29" s="12"/>
      <c r="B29" s="17"/>
    </row>
    <row r="30" spans="1:2" ht="25" customHeight="1">
      <c r="A30" s="17"/>
      <c r="B30" s="17"/>
    </row>
    <row r="31" spans="1:2" ht="25" customHeight="1">
      <c r="A31" s="12"/>
      <c r="B31" s="17"/>
    </row>
    <row r="32" spans="1:2" ht="25" customHeight="1">
      <c r="A32" s="17"/>
      <c r="B32" s="17"/>
    </row>
    <row r="44" spans="1:10" ht="25" customHeight="1">
      <c r="A44" s="25"/>
      <c r="B44" s="25"/>
      <c r="C44" s="25"/>
      <c r="D44" s="25"/>
      <c r="E44" s="4"/>
      <c r="F44" s="25"/>
      <c r="G44" s="25"/>
      <c r="H44" s="4"/>
      <c r="I44" s="4"/>
      <c r="J44" s="25"/>
    </row>
    <row r="45" spans="1:10" ht="25" customHeight="1">
      <c r="A45" s="25"/>
      <c r="B45" s="25"/>
      <c r="C45" s="25"/>
      <c r="D45" s="25"/>
      <c r="E45" s="4"/>
      <c r="F45" s="25"/>
      <c r="G45" s="25"/>
      <c r="H45" s="4"/>
      <c r="I45" s="4"/>
      <c r="J45" s="25"/>
    </row>
    <row r="46" spans="1:10" ht="2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</row>
    <row r="47" spans="1:10" ht="2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</row>
    <row r="48" spans="1:10" ht="2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</row>
    <row r="49" spans="1:10" ht="25" customHeight="1">
      <c r="A49" s="25"/>
      <c r="B49" s="25"/>
      <c r="C49" s="25"/>
      <c r="D49" s="25"/>
      <c r="E49"/>
      <c r="F49" s="25"/>
      <c r="G49" s="25"/>
      <c r="H49"/>
      <c r="I49"/>
      <c r="J49" s="25"/>
    </row>
    <row r="50" spans="1:10" ht="25" customHeight="1">
      <c r="A50" s="25"/>
      <c r="B50" s="25"/>
      <c r="C50" s="25"/>
      <c r="D50" s="25"/>
      <c r="F50" s="25"/>
      <c r="G50" s="25"/>
      <c r="J50" s="25"/>
    </row>
    <row r="51" spans="1:10" ht="25" customHeight="1">
      <c r="A51" s="25"/>
      <c r="B51" s="25"/>
      <c r="C51" s="25"/>
      <c r="D51" s="25"/>
      <c r="E51"/>
      <c r="F51" s="25"/>
      <c r="G51" s="25"/>
      <c r="H51"/>
      <c r="I51"/>
      <c r="J51" s="25"/>
    </row>
    <row r="53" spans="1:10" ht="2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</row>
    <row r="54" spans="1:10" ht="25" customHeight="1">
      <c r="A54"/>
      <c r="B54"/>
      <c r="C54"/>
      <c r="D54"/>
      <c r="E54"/>
      <c r="F54"/>
      <c r="G54"/>
      <c r="H54"/>
      <c r="I54"/>
      <c r="J54"/>
    </row>
    <row r="55" spans="1:10" ht="25" customHeight="1">
      <c r="A55" s="24"/>
      <c r="B55"/>
      <c r="C55"/>
      <c r="D55"/>
      <c r="E55"/>
      <c r="F55"/>
      <c r="G55"/>
      <c r="H55"/>
      <c r="I55"/>
      <c r="J55"/>
    </row>
    <row r="56" spans="1:10" ht="25" customHeight="1">
      <c r="A56"/>
      <c r="B56"/>
      <c r="C56"/>
      <c r="D56"/>
      <c r="E56"/>
      <c r="F56"/>
      <c r="G56"/>
      <c r="H56"/>
      <c r="I56"/>
      <c r="J56"/>
    </row>
    <row r="58" spans="1:10" ht="2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</row>
    <row r="60" spans="1:10" ht="2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28AA-642E-1947-BD12-61F1394EB6EA}">
  <dimension ref="A1:N60"/>
  <sheetViews>
    <sheetView tabSelected="1" workbookViewId="0">
      <selection activeCell="D6" sqref="D6"/>
    </sheetView>
  </sheetViews>
  <sheetFormatPr baseColWidth="10" defaultColWidth="20.83203125" defaultRowHeight="25" customHeight="1"/>
  <cols>
    <col min="1" max="16384" width="20.83203125" style="3"/>
  </cols>
  <sheetData>
    <row r="1" spans="1:14" ht="25" customHeight="1">
      <c r="A1" s="18" t="s">
        <v>12</v>
      </c>
      <c r="B1" s="9" t="s">
        <v>13</v>
      </c>
      <c r="C1" s="9" t="s">
        <v>24</v>
      </c>
      <c r="D1" s="9" t="s">
        <v>14</v>
      </c>
      <c r="E1" s="9" t="s">
        <v>15</v>
      </c>
      <c r="F1" s="10" t="s">
        <v>16</v>
      </c>
      <c r="G1" s="12"/>
      <c r="H1" s="12"/>
      <c r="I1" s="12"/>
      <c r="J1" s="12"/>
      <c r="K1" s="12"/>
      <c r="L1" s="12"/>
      <c r="M1" s="12"/>
      <c r="N1" s="12"/>
    </row>
    <row r="2" spans="1:14" ht="25" customHeight="1">
      <c r="A2" s="35" t="s">
        <v>17</v>
      </c>
      <c r="B2" s="12">
        <v>7.5</v>
      </c>
      <c r="C2" s="12">
        <v>8.5</v>
      </c>
      <c r="D2" s="12">
        <v>9.5</v>
      </c>
      <c r="E2" s="12">
        <v>10.5</v>
      </c>
      <c r="F2" s="13">
        <v>11.5</v>
      </c>
      <c r="G2" s="12"/>
      <c r="H2" s="12"/>
      <c r="I2" s="12"/>
      <c r="J2" s="12"/>
      <c r="K2" s="12"/>
      <c r="L2" s="12"/>
      <c r="M2" s="12"/>
      <c r="N2" s="12"/>
    </row>
    <row r="3" spans="1:14" ht="25" customHeight="1" thickBot="1">
      <c r="A3" s="36" t="s">
        <v>18</v>
      </c>
      <c r="B3" s="15">
        <v>9</v>
      </c>
      <c r="C3" s="15">
        <v>11</v>
      </c>
      <c r="D3" s="15">
        <v>5</v>
      </c>
      <c r="E3" s="15">
        <v>50</v>
      </c>
      <c r="F3" s="16">
        <v>25</v>
      </c>
      <c r="G3" s="12"/>
      <c r="H3" s="12"/>
      <c r="I3" s="12"/>
      <c r="J3" s="12"/>
      <c r="K3" s="12"/>
      <c r="L3" s="12"/>
      <c r="M3" s="12"/>
      <c r="N3" s="12"/>
    </row>
    <row r="4" spans="1:14" ht="25" customHeight="1" thickBo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25" customHeight="1">
      <c r="A5" s="39" t="s">
        <v>19</v>
      </c>
      <c r="B5" s="40"/>
      <c r="C5" s="39" t="s">
        <v>21</v>
      </c>
      <c r="D5" s="40"/>
      <c r="E5" s="34" t="s">
        <v>1</v>
      </c>
      <c r="F5" s="6" t="s">
        <v>20</v>
      </c>
      <c r="G5" s="12"/>
      <c r="H5" s="12"/>
      <c r="I5" s="12"/>
      <c r="J5" s="12"/>
      <c r="K5" s="12"/>
      <c r="L5" s="12"/>
      <c r="M5" s="12"/>
      <c r="N5" s="12"/>
    </row>
    <row r="6" spans="1:14" ht="25" customHeight="1" thickBot="1">
      <c r="A6" s="41">
        <f>(B3*B2+C3*C2+D3*D2+E3*E2+F3*F2)/SUM(B3:F3)</f>
        <v>10.210000000000001</v>
      </c>
      <c r="B6" s="42"/>
      <c r="C6" s="32">
        <f>(B3*B2^2+C3*C2^2+D3*D2^2+E3*E2^2+F3*F2^2)/SUM(B3:F3) - A6^2</f>
        <v>1.4658999999999764</v>
      </c>
      <c r="D6" s="23">
        <f>SUM(B3:F3)/(SUM(B3:F3)-1)*C6</f>
        <v>1.4807070707070471</v>
      </c>
      <c r="E6" s="16">
        <f>10+(SUM(B3:F3)/2 - SUM(B3:D3))/(E3)</f>
        <v>10.5</v>
      </c>
      <c r="F6" s="7">
        <f>10+(E3-D3)/(2*E3-D3-F3)</f>
        <v>10.642857142857142</v>
      </c>
      <c r="G6" s="12"/>
      <c r="H6" s="12"/>
      <c r="I6" s="12"/>
      <c r="J6" s="12"/>
      <c r="K6" s="12"/>
      <c r="L6" s="12"/>
      <c r="M6" s="12"/>
      <c r="N6" s="12"/>
    </row>
    <row r="7" spans="1:14" ht="25" customHeight="1" thickBo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ht="25" customHeight="1">
      <c r="A8" s="37" t="s">
        <v>5</v>
      </c>
      <c r="B8" s="38" t="s">
        <v>22</v>
      </c>
      <c r="C8" s="34" t="s">
        <v>23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ht="25" customHeight="1">
      <c r="A9" s="20">
        <f>B2</f>
        <v>7.5</v>
      </c>
      <c r="B9" s="12">
        <v>0</v>
      </c>
      <c r="C9" s="22">
        <v>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ht="25" customHeight="1">
      <c r="A10" s="20">
        <f>C2</f>
        <v>8.5</v>
      </c>
      <c r="B10" s="12">
        <f>B3/SUM($B$3:$F$3)</f>
        <v>0.09</v>
      </c>
      <c r="C10" s="13">
        <f>B10</f>
        <v>0.09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ht="25" customHeight="1">
      <c r="A11" s="20">
        <f>D2</f>
        <v>9.5</v>
      </c>
      <c r="B11" s="12">
        <f>C3/SUM($B$3:$F$3)</f>
        <v>0.11</v>
      </c>
      <c r="C11" s="13">
        <f>C10+B11</f>
        <v>0.2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ht="25" customHeight="1">
      <c r="A12" s="20">
        <f>E2</f>
        <v>10.5</v>
      </c>
      <c r="B12" s="12">
        <f>D3/SUM($B$3:$F$3)</f>
        <v>0.05</v>
      </c>
      <c r="C12" s="13">
        <f>C11+B12</f>
        <v>0.25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ht="25" customHeight="1">
      <c r="A13" s="20">
        <f>F2</f>
        <v>11.5</v>
      </c>
      <c r="B13" s="12">
        <f>E3/SUM($B$3:$F$3)</f>
        <v>0.5</v>
      </c>
      <c r="C13" s="13">
        <f>C12+B13</f>
        <v>0.75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ht="25" customHeight="1" thickBot="1">
      <c r="A14" s="30">
        <v>11.6</v>
      </c>
      <c r="B14" s="15">
        <f>F3/SUM($B$3:$F$3)</f>
        <v>0.25</v>
      </c>
      <c r="C14" s="31">
        <f>C13+B14</f>
        <v>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ht="2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ht="2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ht="2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ht="2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ht="2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2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ht="2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ht="2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ht="2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ht="2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ht="25" customHeight="1">
      <c r="A25" s="12"/>
      <c r="B25" s="17"/>
    </row>
    <row r="26" spans="1:14" ht="25" customHeight="1">
      <c r="A26" s="17"/>
      <c r="B26" s="17"/>
    </row>
    <row r="27" spans="1:14" ht="25" customHeight="1">
      <c r="A27" s="12"/>
      <c r="B27" s="17"/>
    </row>
    <row r="28" spans="1:14" ht="25" customHeight="1">
      <c r="A28" s="17"/>
      <c r="B28" s="17"/>
    </row>
    <row r="29" spans="1:14" ht="25" customHeight="1">
      <c r="A29" s="12"/>
      <c r="B29" s="17"/>
    </row>
    <row r="30" spans="1:14" ht="25" customHeight="1">
      <c r="A30" s="17"/>
      <c r="B30" s="17"/>
    </row>
    <row r="31" spans="1:14" ht="25" customHeight="1">
      <c r="A31" s="12"/>
      <c r="B31" s="17"/>
    </row>
    <row r="32" spans="1:14" ht="25" customHeight="1">
      <c r="A32" s="17"/>
      <c r="B32" s="17"/>
    </row>
    <row r="44" spans="1:10" ht="2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5" customHeight="1">
      <c r="A49" s="2"/>
      <c r="B49" s="2"/>
      <c r="C49" s="2"/>
      <c r="D49" s="2"/>
      <c r="E49" s="33"/>
      <c r="F49" s="2"/>
      <c r="G49" s="2"/>
      <c r="H49" s="33"/>
      <c r="I49" s="33"/>
      <c r="J49" s="2"/>
    </row>
    <row r="50" spans="1:10" ht="25" customHeight="1">
      <c r="A50" s="2"/>
      <c r="B50" s="2"/>
      <c r="C50" s="2"/>
      <c r="D50" s="2"/>
      <c r="F50" s="2"/>
      <c r="G50" s="2"/>
      <c r="J50" s="2"/>
    </row>
    <row r="51" spans="1:10" ht="25" customHeight="1">
      <c r="A51" s="2"/>
      <c r="B51" s="2"/>
      <c r="C51" s="2"/>
      <c r="D51" s="2"/>
      <c r="E51" s="33"/>
      <c r="F51" s="2"/>
      <c r="G51" s="2"/>
      <c r="H51" s="33"/>
      <c r="I51" s="33"/>
      <c r="J51" s="2"/>
    </row>
    <row r="53" spans="1:10" ht="2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</row>
    <row r="55" spans="1:10" ht="2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</row>
    <row r="56" spans="1:10" ht="2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</row>
    <row r="58" spans="1:10" ht="2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60" spans="1:10" ht="25" customHeight="1">
      <c r="A60" s="2"/>
      <c r="B60" s="2"/>
      <c r="C60" s="2"/>
      <c r="D60" s="2"/>
      <c r="E60" s="2"/>
      <c r="F60" s="2"/>
      <c r="G60" s="2"/>
      <c r="H60" s="2"/>
      <c r="I60" s="2"/>
      <c r="J60" s="2"/>
    </row>
  </sheetData>
  <mergeCells count="3">
    <mergeCell ref="A5:B5"/>
    <mergeCell ref="A6:B6"/>
    <mergeCell ref="C5:D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 1.2</vt:lpstr>
      <vt:lpstr>Task 1.4</vt:lpstr>
      <vt:lpstr>Task 2.11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2019-11-12T16:51:15Z</dcterms:created>
  <dcterms:modified xsi:type="dcterms:W3CDTF">2019-11-13T15:13:54Z</dcterms:modified>
</cp:coreProperties>
</file>