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tsap/Drive/Study/Візуалізація/"/>
    </mc:Choice>
  </mc:AlternateContent>
  <xr:revisionPtr revIDLastSave="0" documentId="13_ncr:1_{0E2AFC04-474A-3F45-A527-997E038C85A6}" xr6:coauthVersionLast="45" xr6:coauthVersionMax="45" xr10:uidLastSave="{00000000-0000-0000-0000-000000000000}"/>
  <bookViews>
    <workbookView xWindow="0" yWindow="0" windowWidth="28800" windowHeight="18000" activeTab="2" xr2:uid="{3AEF3749-EA7F-394E-9FCA-1EDC1EDB9904}"/>
  </bookViews>
  <sheets>
    <sheet name="Task 1" sheetId="4" r:id="rId1"/>
    <sheet name="Task 2" sheetId="8" r:id="rId2"/>
    <sheet name="Task 3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1" i="9" l="1"/>
  <c r="E41" i="9"/>
  <c r="D41" i="9"/>
  <c r="C41" i="9"/>
  <c r="B41" i="9"/>
  <c r="A41" i="9"/>
  <c r="F37" i="9"/>
  <c r="E37" i="9"/>
  <c r="D37" i="9"/>
  <c r="C37" i="9"/>
  <c r="B37" i="9"/>
  <c r="A37" i="9"/>
  <c r="A21" i="8" l="1"/>
  <c r="B18" i="8"/>
  <c r="B14" i="8"/>
  <c r="A14" i="8"/>
  <c r="A18" i="8"/>
  <c r="B21" i="4"/>
  <c r="A21" i="4"/>
  <c r="E21" i="4"/>
  <c r="D21" i="4"/>
  <c r="C27" i="4"/>
  <c r="C28" i="4"/>
  <c r="C29" i="4"/>
  <c r="C30" i="4"/>
  <c r="C31" i="4"/>
  <c r="C32" i="4"/>
  <c r="C33" i="4"/>
  <c r="C34" i="4"/>
  <c r="C35" i="4"/>
  <c r="C26" i="4"/>
  <c r="B27" i="4"/>
  <c r="B28" i="4"/>
  <c r="B29" i="4"/>
  <c r="B30" i="4"/>
  <c r="B31" i="4"/>
  <c r="B32" i="4"/>
  <c r="B33" i="4"/>
  <c r="B34" i="4"/>
  <c r="B35" i="4"/>
  <c r="B26" i="4"/>
  <c r="A27" i="4"/>
  <c r="A28" i="4"/>
  <c r="A29" i="4"/>
  <c r="A30" i="4"/>
  <c r="A31" i="4"/>
  <c r="A32" i="4"/>
  <c r="A33" i="4"/>
  <c r="A34" i="4"/>
  <c r="A35" i="4"/>
  <c r="A26" i="4"/>
  <c r="B18" i="4"/>
  <c r="A18" i="4"/>
  <c r="E18" i="4"/>
  <c r="B15" i="4"/>
  <c r="D15" i="4" s="1"/>
  <c r="C15" i="4"/>
  <c r="E15" i="4" s="1"/>
  <c r="A15" i="4"/>
  <c r="C12" i="4"/>
  <c r="B12" i="4"/>
  <c r="C3" i="4"/>
  <c r="C4" i="4"/>
  <c r="C5" i="4"/>
  <c r="C6" i="4"/>
  <c r="C7" i="4"/>
  <c r="C8" i="4"/>
  <c r="C9" i="4"/>
  <c r="C10" i="4"/>
  <c r="C11" i="4"/>
  <c r="C2" i="4"/>
</calcChain>
</file>

<file path=xl/sharedStrings.xml><?xml version="1.0" encoding="utf-8"?>
<sst xmlns="http://schemas.openxmlformats.org/spreadsheetml/2006/main" count="50" uniqueCount="35">
  <si>
    <t>X</t>
  </si>
  <si>
    <t>n</t>
  </si>
  <si>
    <t>xi</t>
  </si>
  <si>
    <t>xi^2</t>
  </si>
  <si>
    <t>SUM</t>
  </si>
  <si>
    <t>Матсподівання</t>
  </si>
  <si>
    <t>Зміщена дисп.</t>
  </si>
  <si>
    <t>Незміщена дисп.</t>
  </si>
  <si>
    <t>Зміщена СКВ</t>
  </si>
  <si>
    <t>Незміщена СКВ</t>
  </si>
  <si>
    <t>t</t>
  </si>
  <si>
    <t>eps</t>
  </si>
  <si>
    <t>S</t>
  </si>
  <si>
    <t>S^2</t>
  </si>
  <si>
    <t>Обчислення</t>
  </si>
  <si>
    <t>СКВ</t>
  </si>
  <si>
    <t>Надійний інтервал</t>
  </si>
  <si>
    <t>Xi</t>
  </si>
  <si>
    <t>Yi</t>
  </si>
  <si>
    <t>Середнє значення</t>
  </si>
  <si>
    <t>Y</t>
  </si>
  <si>
    <t>Коефіцієнт кореляції</t>
  </si>
  <si>
    <t xml:space="preserve">Дані вимірювань при стабільній подачі фарби та зволожувального розчину </t>
  </si>
  <si>
    <t>D</t>
  </si>
  <si>
    <t>Відбиток</t>
  </si>
  <si>
    <t>ΔE</t>
  </si>
  <si>
    <t>Дані вимірювань при коригуванні подачі фарби</t>
  </si>
  <si>
    <t>ΔE &amp; D</t>
  </si>
  <si>
    <t>ΔE &amp; 80</t>
  </si>
  <si>
    <t>ΔE &amp; 40</t>
  </si>
  <si>
    <t>D &amp; 80</t>
  </si>
  <si>
    <t>D &amp; 40</t>
  </si>
  <si>
    <t>80 &amp; 40</t>
  </si>
  <si>
    <t>Сила зв'язку при стабільній подачі фарби</t>
  </si>
  <si>
    <t>Сила зв'язку при коригуванні подачі фарби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</si>
</sst>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sz val="14"/>
      <color theme="1"/>
      <name val="Helvetica Neue"/>
      <family val="2"/>
    </font>
    <font>
      <sz val="14"/>
      <name val="Helvetica Neue"/>
      <family val="2"/>
    </font>
    <font>
      <b/>
      <sz val="14"/>
      <color theme="1"/>
      <name val="Helvetica Neue"/>
      <family val="2"/>
    </font>
    <font>
      <b/>
      <sz val="14"/>
      <name val="Helvetica Neue"/>
      <family val="2"/>
    </font>
    <font>
      <i/>
      <sz val="14"/>
      <name val="Helvetica Neue"/>
      <family val="2"/>
    </font>
    <font>
      <sz val="14"/>
      <color theme="1"/>
      <name val="Helvetica Neue"/>
      <family val="2"/>
      <charset val="204"/>
    </font>
    <font>
      <sz val="14"/>
      <name val="Helvetica Neue"/>
      <family val="2"/>
      <charset val="204"/>
    </font>
    <font>
      <sz val="14"/>
      <color theme="1"/>
      <name val="Times New Roman"/>
      <family val="1"/>
      <charset val="204"/>
    </font>
    <font>
      <sz val="14"/>
      <color rgb="FF000000"/>
      <name val="Helvetica Neue"/>
      <family val="2"/>
      <charset val="204"/>
    </font>
    <font>
      <b/>
      <sz val="14"/>
      <color theme="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/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B7B9-3C4E-0148-AF90-BE119BDCD018}">
  <dimension ref="A1:J35"/>
  <sheetViews>
    <sheetView workbookViewId="0">
      <selection activeCell="D24" sqref="D24"/>
    </sheetView>
  </sheetViews>
  <sheetFormatPr baseColWidth="10" defaultColWidth="20.83203125" defaultRowHeight="25" customHeight="1" x14ac:dyDescent="0.2"/>
  <cols>
    <col min="1" max="16384" width="20.83203125" style="7"/>
  </cols>
  <sheetData>
    <row r="1" spans="1:10" ht="25" customHeight="1" x14ac:dyDescent="0.2">
      <c r="A1" s="4" t="s">
        <v>1</v>
      </c>
      <c r="B1" s="3" t="s">
        <v>2</v>
      </c>
      <c r="C1" s="5" t="s">
        <v>3</v>
      </c>
      <c r="D1" s="6"/>
      <c r="E1" s="6"/>
      <c r="F1" s="6"/>
      <c r="G1" s="6"/>
      <c r="H1" s="6"/>
      <c r="I1" s="6"/>
      <c r="J1" s="6"/>
    </row>
    <row r="2" spans="1:10" ht="25" customHeight="1" x14ac:dyDescent="0.2">
      <c r="A2" s="10">
        <v>1</v>
      </c>
      <c r="B2" s="6">
        <v>3</v>
      </c>
      <c r="C2" s="11">
        <f>B2^2</f>
        <v>9</v>
      </c>
      <c r="D2" s="6"/>
      <c r="E2" s="8"/>
      <c r="F2" s="6"/>
      <c r="G2" s="6"/>
      <c r="H2" s="6"/>
      <c r="I2" s="6"/>
      <c r="J2" s="6"/>
    </row>
    <row r="3" spans="1:10" ht="25" customHeight="1" x14ac:dyDescent="0.2">
      <c r="A3" s="10">
        <v>2</v>
      </c>
      <c r="B3" s="6">
        <v>1</v>
      </c>
      <c r="C3" s="11">
        <f t="shared" ref="C3:C11" si="0">B3^2</f>
        <v>1</v>
      </c>
      <c r="D3" s="6"/>
      <c r="E3" s="6"/>
      <c r="F3" s="6"/>
      <c r="G3" s="6"/>
      <c r="H3" s="6"/>
      <c r="I3" s="6"/>
      <c r="J3" s="6"/>
    </row>
    <row r="4" spans="1:10" ht="25" customHeight="1" x14ac:dyDescent="0.2">
      <c r="A4" s="10">
        <v>3</v>
      </c>
      <c r="B4" s="6">
        <v>3</v>
      </c>
      <c r="C4" s="11">
        <f t="shared" si="0"/>
        <v>9</v>
      </c>
      <c r="D4" s="6"/>
      <c r="E4" s="6"/>
      <c r="F4" s="6"/>
      <c r="G4" s="6"/>
      <c r="H4" s="6"/>
      <c r="I4" s="6"/>
      <c r="J4" s="6"/>
    </row>
    <row r="5" spans="1:10" ht="25" customHeight="1" x14ac:dyDescent="0.2">
      <c r="A5" s="10">
        <v>4</v>
      </c>
      <c r="B5" s="6">
        <v>3</v>
      </c>
      <c r="C5" s="11">
        <f t="shared" si="0"/>
        <v>9</v>
      </c>
      <c r="D5" s="6"/>
      <c r="E5" s="6"/>
      <c r="F5" s="6"/>
      <c r="G5" s="6"/>
      <c r="H5" s="6"/>
      <c r="I5" s="6"/>
      <c r="J5" s="6"/>
    </row>
    <row r="6" spans="1:10" ht="25" customHeight="1" x14ac:dyDescent="0.2">
      <c r="A6" s="10">
        <v>5</v>
      </c>
      <c r="B6" s="6">
        <v>0</v>
      </c>
      <c r="C6" s="11">
        <f t="shared" si="0"/>
        <v>0</v>
      </c>
      <c r="D6" s="6"/>
      <c r="E6" s="6"/>
      <c r="F6" s="6"/>
      <c r="G6" s="6"/>
      <c r="H6" s="6"/>
      <c r="I6" s="6"/>
      <c r="J6" s="6"/>
    </row>
    <row r="7" spans="1:10" ht="25" customHeight="1" x14ac:dyDescent="0.2">
      <c r="A7" s="10">
        <v>6</v>
      </c>
      <c r="B7" s="6">
        <v>2</v>
      </c>
      <c r="C7" s="11">
        <f t="shared" si="0"/>
        <v>4</v>
      </c>
      <c r="D7" s="9"/>
      <c r="E7" s="6"/>
      <c r="F7" s="6"/>
      <c r="G7" s="6"/>
      <c r="H7" s="6"/>
      <c r="I7" s="6"/>
      <c r="J7" s="6"/>
    </row>
    <row r="8" spans="1:10" ht="25" customHeight="1" x14ac:dyDescent="0.2">
      <c r="A8" s="10">
        <v>7</v>
      </c>
      <c r="B8" s="6">
        <v>2</v>
      </c>
      <c r="C8" s="11">
        <f t="shared" si="0"/>
        <v>4</v>
      </c>
      <c r="D8" s="6"/>
      <c r="E8" s="6"/>
      <c r="F8" s="6"/>
      <c r="G8" s="6"/>
      <c r="H8" s="6"/>
      <c r="I8" s="6"/>
      <c r="J8" s="6"/>
    </row>
    <row r="9" spans="1:10" ht="25" customHeight="1" x14ac:dyDescent="0.2">
      <c r="A9" s="10">
        <v>8</v>
      </c>
      <c r="B9" s="7">
        <v>3</v>
      </c>
      <c r="C9" s="11">
        <f t="shared" si="0"/>
        <v>9</v>
      </c>
    </row>
    <row r="10" spans="1:10" ht="25" customHeight="1" x14ac:dyDescent="0.2">
      <c r="A10" s="10">
        <v>9</v>
      </c>
      <c r="B10" s="7">
        <v>0</v>
      </c>
      <c r="C10" s="11">
        <f t="shared" si="0"/>
        <v>0</v>
      </c>
      <c r="D10" s="6"/>
      <c r="E10" s="6"/>
      <c r="F10" s="6"/>
      <c r="G10" s="6"/>
      <c r="H10" s="6"/>
      <c r="I10" s="6"/>
      <c r="J10" s="6"/>
    </row>
    <row r="11" spans="1:10" ht="25" customHeight="1" x14ac:dyDescent="0.2">
      <c r="A11" s="10">
        <v>10</v>
      </c>
      <c r="B11" s="6">
        <v>1</v>
      </c>
      <c r="C11" s="11">
        <f t="shared" si="0"/>
        <v>1</v>
      </c>
      <c r="D11" s="6"/>
      <c r="E11" s="6"/>
      <c r="F11" s="6"/>
      <c r="G11" s="6"/>
      <c r="H11" s="6"/>
      <c r="I11" s="6"/>
      <c r="J11" s="6"/>
    </row>
    <row r="12" spans="1:10" ht="25" customHeight="1" thickBot="1" x14ac:dyDescent="0.25">
      <c r="A12" s="15" t="s">
        <v>4</v>
      </c>
      <c r="B12" s="16">
        <f>SUM(B2:B11)</f>
        <v>18</v>
      </c>
      <c r="C12" s="17">
        <f>SUM(C2:C11)</f>
        <v>46</v>
      </c>
    </row>
    <row r="13" spans="1:10" ht="25" customHeight="1" thickBot="1" x14ac:dyDescent="0.25">
      <c r="B13" s="6"/>
    </row>
    <row r="14" spans="1:10" ht="25" customHeight="1" x14ac:dyDescent="0.2">
      <c r="A14" s="2" t="s">
        <v>5</v>
      </c>
      <c r="B14" s="3" t="s">
        <v>6</v>
      </c>
      <c r="C14" s="18" t="s">
        <v>7</v>
      </c>
      <c r="D14" s="18" t="s">
        <v>8</v>
      </c>
      <c r="E14" s="1" t="s">
        <v>9</v>
      </c>
    </row>
    <row r="15" spans="1:10" ht="25" customHeight="1" thickBot="1" x14ac:dyDescent="0.25">
      <c r="A15" s="12">
        <f>(1/A11)*B12</f>
        <v>1.8</v>
      </c>
      <c r="B15" s="13">
        <f>(1/A11)*C12-(1/(A11^2))*B12^2</f>
        <v>1.3600000000000003</v>
      </c>
      <c r="C15" s="19">
        <f>(1/(A11-1))*C12-(1/(A11*A10))*B12^2</f>
        <v>1.5111111111111106</v>
      </c>
      <c r="D15" s="19">
        <f>SQRT(B15)</f>
        <v>1.1661903789690602</v>
      </c>
      <c r="E15" s="20">
        <f>SQRT(C15)</f>
        <v>1.2292725943057181</v>
      </c>
    </row>
    <row r="16" spans="1:10" ht="25" customHeight="1" thickBot="1" x14ac:dyDescent="0.25">
      <c r="B16" s="6"/>
    </row>
    <row r="17" spans="1:5" ht="25" customHeight="1" x14ac:dyDescent="0.2">
      <c r="A17" s="48" t="s">
        <v>16</v>
      </c>
      <c r="B17" s="49"/>
      <c r="C17" s="22"/>
      <c r="D17" s="23" t="s">
        <v>15</v>
      </c>
      <c r="E17" s="23" t="s">
        <v>11</v>
      </c>
    </row>
    <row r="18" spans="1:5" ht="25" customHeight="1" thickBot="1" x14ac:dyDescent="0.25">
      <c r="A18" s="12">
        <f>A15-E18</f>
        <v>0.56040993539087713</v>
      </c>
      <c r="B18" s="14">
        <f>A15+E18</f>
        <v>3.039590064609123</v>
      </c>
      <c r="C18" s="23"/>
      <c r="D18" s="23">
        <v>2</v>
      </c>
      <c r="E18" s="23">
        <f>CONFIDENCE(0.05,D18,A11)</f>
        <v>1.2395900646091229</v>
      </c>
    </row>
    <row r="19" spans="1:5" ht="25" customHeight="1" thickBot="1" x14ac:dyDescent="0.25">
      <c r="B19" s="6"/>
    </row>
    <row r="20" spans="1:5" ht="25" customHeight="1" x14ac:dyDescent="0.2">
      <c r="A20" s="48" t="s">
        <v>16</v>
      </c>
      <c r="B20" s="49"/>
      <c r="C20" s="23" t="s">
        <v>10</v>
      </c>
      <c r="D20" s="23" t="s">
        <v>13</v>
      </c>
      <c r="E20" s="23" t="s">
        <v>12</v>
      </c>
    </row>
    <row r="21" spans="1:5" ht="25" customHeight="1" thickBot="1" x14ac:dyDescent="0.25">
      <c r="A21" s="12">
        <f>A15-(C21*E21)/(SQRT(A10))</f>
        <v>1.0874576784499044</v>
      </c>
      <c r="B21" s="14">
        <f>A15+(C21*E21)/(SQRT(A10))</f>
        <v>2.5125423215500957</v>
      </c>
      <c r="C21" s="23">
        <v>1.833</v>
      </c>
      <c r="D21" s="23">
        <f>(1/A11)*SUM(C26:C35)</f>
        <v>1.3599999999999999</v>
      </c>
      <c r="E21" s="23">
        <f>SQRT(D21)</f>
        <v>1.16619037896906</v>
      </c>
    </row>
    <row r="22" spans="1:5" ht="25" customHeight="1" x14ac:dyDescent="0.2">
      <c r="A22" s="6"/>
    </row>
    <row r="23" spans="1:5" ht="25" customHeight="1" x14ac:dyDescent="0.2">
      <c r="A23" s="6"/>
      <c r="B23" s="6"/>
    </row>
    <row r="25" spans="1:5" ht="25" customHeight="1" x14ac:dyDescent="0.2">
      <c r="A25" s="50" t="s">
        <v>14</v>
      </c>
      <c r="B25" s="51"/>
      <c r="C25" s="52"/>
      <c r="D25" s="24"/>
      <c r="E25" s="24"/>
    </row>
    <row r="26" spans="1:5" ht="25" customHeight="1" x14ac:dyDescent="0.2">
      <c r="A26" s="27">
        <f>B2</f>
        <v>3</v>
      </c>
      <c r="B26" s="27">
        <f>A26-$A$15</f>
        <v>1.2</v>
      </c>
      <c r="C26" s="25">
        <f>B26^2</f>
        <v>1.44</v>
      </c>
    </row>
    <row r="27" spans="1:5" ht="25" customHeight="1" x14ac:dyDescent="0.2">
      <c r="A27" s="28">
        <f t="shared" ref="A27:A35" si="1">B3</f>
        <v>1</v>
      </c>
      <c r="B27" s="28">
        <f t="shared" ref="B27:B35" si="2">A27-$A$15</f>
        <v>-0.8</v>
      </c>
      <c r="C27" s="25">
        <f t="shared" ref="C27:C35" si="3">B27^2</f>
        <v>0.64000000000000012</v>
      </c>
    </row>
    <row r="28" spans="1:5" ht="25" customHeight="1" x14ac:dyDescent="0.2">
      <c r="A28" s="28">
        <f t="shared" si="1"/>
        <v>3</v>
      </c>
      <c r="B28" s="28">
        <f t="shared" si="2"/>
        <v>1.2</v>
      </c>
      <c r="C28" s="25">
        <f t="shared" si="3"/>
        <v>1.44</v>
      </c>
    </row>
    <row r="29" spans="1:5" ht="25" customHeight="1" x14ac:dyDescent="0.2">
      <c r="A29" s="28">
        <f t="shared" si="1"/>
        <v>3</v>
      </c>
      <c r="B29" s="28">
        <f t="shared" si="2"/>
        <v>1.2</v>
      </c>
      <c r="C29" s="25">
        <f t="shared" si="3"/>
        <v>1.44</v>
      </c>
    </row>
    <row r="30" spans="1:5" ht="25" customHeight="1" x14ac:dyDescent="0.2">
      <c r="A30" s="28">
        <f t="shared" si="1"/>
        <v>0</v>
      </c>
      <c r="B30" s="28">
        <f t="shared" si="2"/>
        <v>-1.8</v>
      </c>
      <c r="C30" s="25">
        <f t="shared" si="3"/>
        <v>3.24</v>
      </c>
    </row>
    <row r="31" spans="1:5" ht="25" customHeight="1" x14ac:dyDescent="0.2">
      <c r="A31" s="28">
        <f t="shared" si="1"/>
        <v>2</v>
      </c>
      <c r="B31" s="28">
        <f t="shared" si="2"/>
        <v>0.19999999999999996</v>
      </c>
      <c r="C31" s="25">
        <f t="shared" si="3"/>
        <v>3.999999999999998E-2</v>
      </c>
    </row>
    <row r="32" spans="1:5" ht="25" customHeight="1" x14ac:dyDescent="0.2">
      <c r="A32" s="28">
        <f t="shared" si="1"/>
        <v>2</v>
      </c>
      <c r="B32" s="28">
        <f t="shared" si="2"/>
        <v>0.19999999999999996</v>
      </c>
      <c r="C32" s="25">
        <f t="shared" si="3"/>
        <v>3.999999999999998E-2</v>
      </c>
    </row>
    <row r="33" spans="1:3" ht="25" customHeight="1" x14ac:dyDescent="0.2">
      <c r="A33" s="28">
        <f t="shared" si="1"/>
        <v>3</v>
      </c>
      <c r="B33" s="28">
        <f t="shared" si="2"/>
        <v>1.2</v>
      </c>
      <c r="C33" s="25">
        <f t="shared" si="3"/>
        <v>1.44</v>
      </c>
    </row>
    <row r="34" spans="1:3" ht="25" customHeight="1" x14ac:dyDescent="0.2">
      <c r="A34" s="28">
        <f t="shared" si="1"/>
        <v>0</v>
      </c>
      <c r="B34" s="28">
        <f t="shared" si="2"/>
        <v>-1.8</v>
      </c>
      <c r="C34" s="25">
        <f t="shared" si="3"/>
        <v>3.24</v>
      </c>
    </row>
    <row r="35" spans="1:3" ht="25" customHeight="1" x14ac:dyDescent="0.2">
      <c r="A35" s="29">
        <f t="shared" si="1"/>
        <v>1</v>
      </c>
      <c r="B35" s="29">
        <f t="shared" si="2"/>
        <v>-0.8</v>
      </c>
      <c r="C35" s="26">
        <f t="shared" si="3"/>
        <v>0.64000000000000012</v>
      </c>
    </row>
  </sheetData>
  <mergeCells count="3">
    <mergeCell ref="A17:B17"/>
    <mergeCell ref="A20:B20"/>
    <mergeCell ref="A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DA54-BDF6-0248-BD9F-F28C2B2A4488}">
  <dimension ref="A1:J25"/>
  <sheetViews>
    <sheetView workbookViewId="0">
      <selection activeCell="C20" sqref="C20"/>
    </sheetView>
  </sheetViews>
  <sheetFormatPr baseColWidth="10" defaultColWidth="20.83203125" defaultRowHeight="25" customHeight="1" x14ac:dyDescent="0.2"/>
  <cols>
    <col min="1" max="16384" width="20.83203125" style="7"/>
  </cols>
  <sheetData>
    <row r="1" spans="1:10" ht="25" customHeight="1" x14ac:dyDescent="0.2">
      <c r="A1" s="34" t="s">
        <v>1</v>
      </c>
      <c r="B1" s="35" t="s">
        <v>17</v>
      </c>
      <c r="C1" s="36" t="s">
        <v>18</v>
      </c>
      <c r="D1" s="31"/>
      <c r="E1" s="31"/>
      <c r="F1" s="31"/>
      <c r="G1" s="31"/>
      <c r="H1" s="31"/>
      <c r="I1" s="31"/>
      <c r="J1" s="31"/>
    </row>
    <row r="2" spans="1:10" ht="25" customHeight="1" x14ac:dyDescent="0.2">
      <c r="A2" s="37">
        <v>1</v>
      </c>
      <c r="B2" s="31">
        <v>29</v>
      </c>
      <c r="C2" s="38">
        <v>5350</v>
      </c>
      <c r="D2" s="31"/>
      <c r="E2" s="32"/>
      <c r="F2" s="31"/>
      <c r="G2" s="31"/>
      <c r="H2" s="31"/>
      <c r="I2" s="31"/>
      <c r="J2" s="31"/>
    </row>
    <row r="3" spans="1:10" ht="25" customHeight="1" x14ac:dyDescent="0.2">
      <c r="A3" s="37">
        <v>2</v>
      </c>
      <c r="B3" s="31">
        <v>33</v>
      </c>
      <c r="C3" s="38">
        <v>2740</v>
      </c>
      <c r="D3" s="31"/>
      <c r="E3" s="31"/>
      <c r="F3" s="31"/>
      <c r="G3" s="31"/>
      <c r="H3" s="31"/>
      <c r="I3" s="31"/>
      <c r="J3" s="31"/>
    </row>
    <row r="4" spans="1:10" ht="25" customHeight="1" x14ac:dyDescent="0.2">
      <c r="A4" s="37">
        <v>3</v>
      </c>
      <c r="B4" s="31">
        <v>31</v>
      </c>
      <c r="C4" s="38">
        <v>5570</v>
      </c>
      <c r="D4" s="31"/>
      <c r="E4" s="31"/>
      <c r="F4" s="31"/>
      <c r="G4" s="31"/>
      <c r="H4" s="31"/>
      <c r="I4" s="31"/>
      <c r="J4" s="31"/>
    </row>
    <row r="5" spans="1:10" ht="25" customHeight="1" x14ac:dyDescent="0.2">
      <c r="A5" s="37">
        <v>4</v>
      </c>
      <c r="B5" s="31">
        <v>30</v>
      </c>
      <c r="C5" s="38">
        <v>5530</v>
      </c>
      <c r="D5" s="31"/>
      <c r="E5" s="31"/>
      <c r="F5" s="31"/>
      <c r="G5" s="31"/>
      <c r="H5" s="31"/>
      <c r="I5" s="31"/>
      <c r="J5" s="31"/>
    </row>
    <row r="6" spans="1:10" ht="25" customHeight="1" x14ac:dyDescent="0.2">
      <c r="A6" s="37">
        <v>5</v>
      </c>
      <c r="B6" s="31">
        <v>34</v>
      </c>
      <c r="C6" s="38">
        <v>6020</v>
      </c>
      <c r="D6" s="31"/>
      <c r="E6" s="31"/>
      <c r="F6" s="31"/>
      <c r="G6" s="31"/>
      <c r="H6" s="31"/>
      <c r="I6" s="31"/>
      <c r="J6" s="31"/>
    </row>
    <row r="7" spans="1:10" ht="25" customHeight="1" x14ac:dyDescent="0.2">
      <c r="A7" s="37">
        <v>6</v>
      </c>
      <c r="B7" s="31">
        <v>38</v>
      </c>
      <c r="C7" s="38">
        <v>7010</v>
      </c>
      <c r="D7" s="33"/>
      <c r="E7" s="31"/>
      <c r="F7" s="31"/>
      <c r="G7" s="31"/>
      <c r="H7" s="31"/>
      <c r="I7" s="31"/>
      <c r="J7" s="31"/>
    </row>
    <row r="8" spans="1:10" ht="25" customHeight="1" x14ac:dyDescent="0.2">
      <c r="A8" s="37">
        <v>7</v>
      </c>
      <c r="B8" s="31">
        <v>31</v>
      </c>
      <c r="C8" s="38">
        <v>6420</v>
      </c>
      <c r="D8" s="31"/>
      <c r="E8" s="31"/>
      <c r="F8" s="31"/>
      <c r="G8" s="31"/>
      <c r="H8" s="31"/>
      <c r="I8" s="31"/>
      <c r="J8" s="31"/>
    </row>
    <row r="9" spans="1:10" ht="25" customHeight="1" x14ac:dyDescent="0.2">
      <c r="A9" s="37">
        <v>8</v>
      </c>
      <c r="B9" s="7">
        <v>39</v>
      </c>
      <c r="C9" s="38">
        <v>7150</v>
      </c>
    </row>
    <row r="10" spans="1:10" ht="25" customHeight="1" thickBot="1" x14ac:dyDescent="0.25">
      <c r="A10" s="39">
        <v>9</v>
      </c>
      <c r="B10" s="19">
        <v>39.5</v>
      </c>
      <c r="C10" s="40">
        <v>7190</v>
      </c>
      <c r="D10" s="31"/>
      <c r="E10" s="31"/>
      <c r="F10" s="31"/>
      <c r="G10" s="31"/>
      <c r="H10" s="31"/>
      <c r="I10" s="31"/>
      <c r="J10" s="31"/>
    </row>
    <row r="11" spans="1:10" ht="25" customHeight="1" thickBot="1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</row>
    <row r="12" spans="1:10" ht="25" customHeight="1" x14ac:dyDescent="0.2">
      <c r="A12" s="48" t="s">
        <v>19</v>
      </c>
      <c r="B12" s="49"/>
      <c r="C12" s="31"/>
    </row>
    <row r="13" spans="1:10" ht="25" customHeight="1" x14ac:dyDescent="0.2">
      <c r="A13" s="41" t="s">
        <v>0</v>
      </c>
      <c r="B13" s="38" t="s">
        <v>20</v>
      </c>
    </row>
    <row r="14" spans="1:10" ht="25" customHeight="1" thickBot="1" x14ac:dyDescent="0.25">
      <c r="A14" s="12">
        <f>AVERAGE(B2:B10)</f>
        <v>33.833333333333336</v>
      </c>
      <c r="B14" s="20">
        <f>AVERAGE(C2:C10)</f>
        <v>5886.666666666667</v>
      </c>
    </row>
    <row r="15" spans="1:10" ht="25" customHeight="1" thickBot="1" x14ac:dyDescent="0.25">
      <c r="B15" s="31"/>
    </row>
    <row r="16" spans="1:10" ht="25" customHeight="1" x14ac:dyDescent="0.2">
      <c r="A16" s="48" t="s">
        <v>15</v>
      </c>
      <c r="B16" s="49"/>
    </row>
    <row r="17" spans="1:5" ht="25" customHeight="1" x14ac:dyDescent="0.2">
      <c r="A17" s="41" t="s">
        <v>0</v>
      </c>
      <c r="B17" s="42" t="s">
        <v>20</v>
      </c>
      <c r="C17" s="21"/>
    </row>
    <row r="18" spans="1:5" ht="25" customHeight="1" thickBot="1" x14ac:dyDescent="0.25">
      <c r="A18" s="12">
        <f>SQRT(VAR(B2:B10))</f>
        <v>4.0466035140596617</v>
      </c>
      <c r="B18" s="20">
        <f>SQRT(VAR(C2:C10))</f>
        <v>1381.8375447207968</v>
      </c>
    </row>
    <row r="19" spans="1:5" ht="25" customHeight="1" thickBot="1" x14ac:dyDescent="0.25">
      <c r="B19" s="31"/>
    </row>
    <row r="20" spans="1:5" ht="25" customHeight="1" x14ac:dyDescent="0.2">
      <c r="A20" s="48" t="s">
        <v>21</v>
      </c>
      <c r="B20" s="49"/>
    </row>
    <row r="21" spans="1:5" ht="25" customHeight="1" thickBot="1" x14ac:dyDescent="0.25">
      <c r="A21" s="53">
        <f>CORREL(B2:B10,C2:C10)</f>
        <v>0.54958210471893676</v>
      </c>
      <c r="B21" s="54"/>
    </row>
    <row r="22" spans="1:5" ht="25" customHeight="1" x14ac:dyDescent="0.2">
      <c r="A22" s="31"/>
    </row>
    <row r="23" spans="1:5" ht="25" customHeight="1" x14ac:dyDescent="0.2">
      <c r="A23" s="31"/>
      <c r="B23" s="31"/>
    </row>
    <row r="25" spans="1:5" ht="25" customHeight="1" x14ac:dyDescent="0.2">
      <c r="A25" s="24"/>
      <c r="B25" s="24"/>
      <c r="C25" s="24"/>
      <c r="D25" s="24"/>
      <c r="E25" s="24"/>
    </row>
  </sheetData>
  <mergeCells count="4">
    <mergeCell ref="A20:B20"/>
    <mergeCell ref="A12:B12"/>
    <mergeCell ref="A16:B16"/>
    <mergeCell ref="A21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0949-1C49-7948-A8A8-82518F80E749}">
  <dimension ref="A1:L41"/>
  <sheetViews>
    <sheetView tabSelected="1" workbookViewId="0">
      <selection activeCell="H4" sqref="H4"/>
    </sheetView>
  </sheetViews>
  <sheetFormatPr baseColWidth="10" defaultColWidth="20.83203125" defaultRowHeight="25" customHeight="1" x14ac:dyDescent="0.2"/>
  <cols>
    <col min="1" max="16384" width="20.83203125" style="7"/>
  </cols>
  <sheetData>
    <row r="1" spans="1:12" ht="25" customHeight="1" x14ac:dyDescent="0.2">
      <c r="A1" s="59" t="s">
        <v>22</v>
      </c>
      <c r="B1" s="60"/>
      <c r="C1" s="60"/>
      <c r="D1" s="60"/>
      <c r="E1" s="61"/>
      <c r="F1" s="31"/>
      <c r="G1" s="31"/>
      <c r="H1" s="31"/>
      <c r="I1" s="31"/>
      <c r="J1" s="31"/>
    </row>
    <row r="2" spans="1:12" ht="25" customHeight="1" x14ac:dyDescent="0.2">
      <c r="A2" s="45" t="s">
        <v>24</v>
      </c>
      <c r="B2" s="30" t="s">
        <v>25</v>
      </c>
      <c r="C2" s="30" t="s">
        <v>23</v>
      </c>
      <c r="D2" s="30">
        <v>80</v>
      </c>
      <c r="E2" s="46">
        <v>40</v>
      </c>
      <c r="F2" s="31"/>
      <c r="G2" s="31"/>
      <c r="H2" s="31"/>
      <c r="I2" s="55"/>
      <c r="J2" s="31"/>
      <c r="L2" s="7" t="s">
        <v>32</v>
      </c>
    </row>
    <row r="3" spans="1:12" ht="25" customHeight="1" x14ac:dyDescent="0.2">
      <c r="A3" s="37">
        <v>5</v>
      </c>
      <c r="B3" s="31">
        <v>2.68</v>
      </c>
      <c r="C3" s="31">
        <v>1.52</v>
      </c>
      <c r="D3" s="31">
        <v>7</v>
      </c>
      <c r="E3" s="38">
        <v>10</v>
      </c>
      <c r="F3" s="31"/>
      <c r="G3" s="31"/>
      <c r="H3" s="31"/>
      <c r="I3" s="31"/>
      <c r="J3" s="31"/>
    </row>
    <row r="4" spans="1:12" ht="25" customHeight="1" x14ac:dyDescent="0.2">
      <c r="A4" s="37">
        <v>5</v>
      </c>
      <c r="B4" s="31">
        <v>4.03</v>
      </c>
      <c r="C4" s="31">
        <v>1.65</v>
      </c>
      <c r="D4" s="31">
        <v>9</v>
      </c>
      <c r="E4" s="38">
        <v>11</v>
      </c>
      <c r="F4" s="31"/>
      <c r="G4" s="31"/>
      <c r="H4" s="31"/>
      <c r="I4" s="31"/>
      <c r="J4" s="31"/>
    </row>
    <row r="5" spans="1:12" ht="25" customHeight="1" x14ac:dyDescent="0.2">
      <c r="A5" s="37">
        <v>10</v>
      </c>
      <c r="B5" s="31">
        <v>2.11</v>
      </c>
      <c r="C5" s="31">
        <v>1.52</v>
      </c>
      <c r="D5" s="31">
        <v>7</v>
      </c>
      <c r="E5" s="38">
        <v>10</v>
      </c>
      <c r="F5" s="31"/>
      <c r="G5" s="31"/>
      <c r="H5" s="31"/>
      <c r="I5" s="31"/>
      <c r="J5" s="31"/>
    </row>
    <row r="6" spans="1:12" ht="25" customHeight="1" x14ac:dyDescent="0.2">
      <c r="A6" s="37">
        <v>10</v>
      </c>
      <c r="B6" s="31">
        <v>3.66</v>
      </c>
      <c r="C6" s="31">
        <v>1.64</v>
      </c>
      <c r="D6" s="33">
        <v>9</v>
      </c>
      <c r="E6" s="38">
        <v>12</v>
      </c>
      <c r="F6" s="31"/>
      <c r="G6" s="31"/>
      <c r="H6" s="31"/>
      <c r="I6" s="31"/>
      <c r="J6" s="31"/>
    </row>
    <row r="7" spans="1:12" ht="25" customHeight="1" x14ac:dyDescent="0.2">
      <c r="A7" s="37">
        <v>15</v>
      </c>
      <c r="B7" s="31">
        <v>2.38</v>
      </c>
      <c r="C7" s="31">
        <v>1.53</v>
      </c>
      <c r="D7" s="31">
        <v>8</v>
      </c>
      <c r="E7" s="38">
        <v>11</v>
      </c>
      <c r="F7" s="31"/>
      <c r="G7" s="31"/>
      <c r="H7" s="31"/>
      <c r="I7" s="31"/>
      <c r="J7" s="31"/>
    </row>
    <row r="8" spans="1:12" ht="25" customHeight="1" x14ac:dyDescent="0.2">
      <c r="A8" s="37">
        <v>15</v>
      </c>
      <c r="B8" s="7">
        <v>3.88</v>
      </c>
      <c r="C8" s="31">
        <v>1.65</v>
      </c>
      <c r="D8" s="7">
        <v>9</v>
      </c>
      <c r="E8" s="42">
        <v>12</v>
      </c>
      <c r="F8" s="31"/>
      <c r="G8" s="31"/>
      <c r="H8" s="31"/>
      <c r="I8" s="31"/>
      <c r="J8" s="31"/>
    </row>
    <row r="9" spans="1:12" ht="25" customHeight="1" x14ac:dyDescent="0.2">
      <c r="A9" s="37">
        <v>20</v>
      </c>
      <c r="B9" s="7">
        <v>2.4700000000000002</v>
      </c>
      <c r="C9" s="31">
        <v>1.53</v>
      </c>
      <c r="D9" s="31">
        <v>7</v>
      </c>
      <c r="E9" s="38">
        <v>11</v>
      </c>
    </row>
    <row r="10" spans="1:12" ht="25" customHeight="1" x14ac:dyDescent="0.2">
      <c r="A10" s="37">
        <v>20</v>
      </c>
      <c r="B10" s="31">
        <v>4.17</v>
      </c>
      <c r="C10" s="31">
        <v>1.66</v>
      </c>
      <c r="D10" s="31">
        <v>9</v>
      </c>
      <c r="E10" s="38">
        <v>12</v>
      </c>
      <c r="F10" s="31"/>
      <c r="G10" s="31"/>
      <c r="H10" s="31"/>
      <c r="I10" s="31"/>
      <c r="J10" s="31"/>
    </row>
    <row r="11" spans="1:12" ht="25" customHeight="1" x14ac:dyDescent="0.2">
      <c r="A11" s="41">
        <v>25</v>
      </c>
      <c r="B11" s="7">
        <v>3.02</v>
      </c>
      <c r="C11" s="31">
        <v>1.54</v>
      </c>
      <c r="D11" s="7">
        <v>8</v>
      </c>
      <c r="E11" s="42">
        <v>11</v>
      </c>
      <c r="F11" s="31"/>
      <c r="G11" s="31"/>
      <c r="H11" s="31"/>
      <c r="I11" s="31"/>
      <c r="J11" s="31"/>
    </row>
    <row r="12" spans="1:12" ht="25" customHeight="1" x14ac:dyDescent="0.2">
      <c r="A12" s="41">
        <v>25</v>
      </c>
      <c r="B12" s="31">
        <v>4.29</v>
      </c>
      <c r="C12" s="7">
        <v>1.65</v>
      </c>
      <c r="D12" s="7">
        <v>10</v>
      </c>
      <c r="E12" s="42">
        <v>13</v>
      </c>
    </row>
    <row r="13" spans="1:12" ht="25" customHeight="1" x14ac:dyDescent="0.2">
      <c r="A13" s="41">
        <v>30</v>
      </c>
      <c r="B13" s="7">
        <v>3.34</v>
      </c>
      <c r="C13" s="7">
        <v>1.56</v>
      </c>
      <c r="D13" s="7">
        <v>8</v>
      </c>
      <c r="E13" s="42">
        <v>11</v>
      </c>
    </row>
    <row r="14" spans="1:12" ht="25" customHeight="1" x14ac:dyDescent="0.2">
      <c r="A14" s="41">
        <v>30</v>
      </c>
      <c r="B14" s="31">
        <v>4.4000000000000004</v>
      </c>
      <c r="C14" s="7">
        <v>1.68</v>
      </c>
      <c r="D14" s="7">
        <v>9</v>
      </c>
      <c r="E14" s="42">
        <v>13</v>
      </c>
    </row>
    <row r="15" spans="1:12" ht="25" customHeight="1" x14ac:dyDescent="0.2">
      <c r="A15" s="41">
        <v>35</v>
      </c>
      <c r="B15" s="7">
        <v>3.59</v>
      </c>
      <c r="C15" s="7">
        <v>1.55</v>
      </c>
      <c r="D15" s="7">
        <v>8</v>
      </c>
      <c r="E15" s="42">
        <v>12</v>
      </c>
    </row>
    <row r="16" spans="1:12" ht="25" customHeight="1" x14ac:dyDescent="0.2">
      <c r="A16" s="41">
        <v>35</v>
      </c>
      <c r="B16" s="7">
        <v>4.6500000000000004</v>
      </c>
      <c r="C16" s="21">
        <v>1.67</v>
      </c>
      <c r="D16" s="7">
        <v>10</v>
      </c>
      <c r="E16" s="42">
        <v>14</v>
      </c>
    </row>
    <row r="17" spans="1:5" ht="25" customHeight="1" x14ac:dyDescent="0.2">
      <c r="A17" s="41">
        <v>40</v>
      </c>
      <c r="B17" s="7">
        <v>3.48</v>
      </c>
      <c r="C17" s="7">
        <v>1.53</v>
      </c>
      <c r="D17" s="7">
        <v>8</v>
      </c>
      <c r="E17" s="42">
        <v>13</v>
      </c>
    </row>
    <row r="18" spans="1:5" ht="25" customHeight="1" thickBot="1" x14ac:dyDescent="0.25">
      <c r="A18" s="12">
        <v>40</v>
      </c>
      <c r="B18" s="47">
        <v>4.76</v>
      </c>
      <c r="C18" s="19">
        <v>1.67</v>
      </c>
      <c r="D18" s="19">
        <v>10</v>
      </c>
      <c r="E18" s="20">
        <v>14</v>
      </c>
    </row>
    <row r="20" spans="1:5" ht="25" customHeight="1" thickBot="1" x14ac:dyDescent="0.25"/>
    <row r="21" spans="1:5" ht="25" customHeight="1" x14ac:dyDescent="0.2">
      <c r="A21" s="59" t="s">
        <v>26</v>
      </c>
      <c r="B21" s="60"/>
      <c r="C21" s="60"/>
      <c r="D21" s="60"/>
      <c r="E21" s="61"/>
    </row>
    <row r="22" spans="1:5" ht="25" customHeight="1" x14ac:dyDescent="0.2">
      <c r="A22" s="45" t="s">
        <v>24</v>
      </c>
      <c r="B22" s="30" t="s">
        <v>25</v>
      </c>
      <c r="C22" s="30" t="s">
        <v>23</v>
      </c>
      <c r="D22" s="30">
        <v>80</v>
      </c>
      <c r="E22" s="46">
        <v>40</v>
      </c>
    </row>
    <row r="23" spans="1:5" ht="25" customHeight="1" x14ac:dyDescent="0.2">
      <c r="A23" s="37">
        <v>1</v>
      </c>
      <c r="B23" s="7">
        <v>3.01</v>
      </c>
      <c r="C23" s="7">
        <v>1.64</v>
      </c>
      <c r="D23" s="7">
        <v>10</v>
      </c>
      <c r="E23" s="42">
        <v>15</v>
      </c>
    </row>
    <row r="24" spans="1:5" ht="25" customHeight="1" x14ac:dyDescent="0.2">
      <c r="A24" s="37">
        <v>1</v>
      </c>
      <c r="B24" s="31">
        <v>3.57</v>
      </c>
      <c r="C24" s="7">
        <v>1.69</v>
      </c>
      <c r="D24" s="7">
        <v>12</v>
      </c>
      <c r="E24" s="42">
        <v>15</v>
      </c>
    </row>
    <row r="25" spans="1:5" ht="25" customHeight="1" x14ac:dyDescent="0.2">
      <c r="A25" s="41">
        <v>101</v>
      </c>
      <c r="B25" s="7">
        <v>3.42</v>
      </c>
      <c r="C25" s="7">
        <v>1.63</v>
      </c>
      <c r="D25" s="7">
        <v>11</v>
      </c>
      <c r="E25" s="42">
        <v>18</v>
      </c>
    </row>
    <row r="26" spans="1:5" ht="25" customHeight="1" x14ac:dyDescent="0.2">
      <c r="A26" s="41">
        <v>101</v>
      </c>
      <c r="B26" s="7">
        <v>4.04</v>
      </c>
      <c r="C26" s="7">
        <v>1.76</v>
      </c>
      <c r="D26" s="7">
        <v>13</v>
      </c>
      <c r="E26" s="42">
        <v>17</v>
      </c>
    </row>
    <row r="27" spans="1:5" ht="25" customHeight="1" x14ac:dyDescent="0.2">
      <c r="A27" s="41">
        <v>201</v>
      </c>
      <c r="B27" s="7">
        <v>3.06</v>
      </c>
      <c r="C27" s="7">
        <v>1.64</v>
      </c>
      <c r="D27" s="7">
        <v>11</v>
      </c>
      <c r="E27" s="42">
        <v>18</v>
      </c>
    </row>
    <row r="28" spans="1:5" ht="25" customHeight="1" x14ac:dyDescent="0.2">
      <c r="A28" s="41">
        <v>201</v>
      </c>
      <c r="B28" s="7">
        <v>4.4000000000000004</v>
      </c>
      <c r="C28" s="7">
        <v>1.77</v>
      </c>
      <c r="D28" s="7">
        <v>13</v>
      </c>
      <c r="E28" s="42">
        <v>17</v>
      </c>
    </row>
    <row r="29" spans="1:5" ht="25" customHeight="1" x14ac:dyDescent="0.2">
      <c r="A29" s="41">
        <v>301</v>
      </c>
      <c r="B29" s="7">
        <v>2.2799999999999998</v>
      </c>
      <c r="C29" s="7">
        <v>1.6</v>
      </c>
      <c r="D29" s="7">
        <v>10</v>
      </c>
      <c r="E29" s="42">
        <v>17</v>
      </c>
    </row>
    <row r="30" spans="1:5" ht="25" customHeight="1" x14ac:dyDescent="0.2">
      <c r="A30" s="41">
        <v>301</v>
      </c>
      <c r="B30" s="7">
        <v>3.24</v>
      </c>
      <c r="C30" s="7">
        <v>1.7</v>
      </c>
      <c r="D30" s="7">
        <v>12</v>
      </c>
      <c r="E30" s="42">
        <v>17</v>
      </c>
    </row>
    <row r="31" spans="1:5" ht="25" customHeight="1" x14ac:dyDescent="0.2">
      <c r="A31" s="41">
        <v>401</v>
      </c>
      <c r="B31" s="7">
        <v>2.0499999999999998</v>
      </c>
      <c r="C31" s="7">
        <v>1.58</v>
      </c>
      <c r="D31" s="7">
        <v>11</v>
      </c>
      <c r="E31" s="42">
        <v>19</v>
      </c>
    </row>
    <row r="32" spans="1:5" ht="25" customHeight="1" thickBot="1" x14ac:dyDescent="0.25">
      <c r="A32" s="12">
        <v>401</v>
      </c>
      <c r="B32" s="19">
        <v>2.3199999999999998</v>
      </c>
      <c r="C32" s="19">
        <v>1.67</v>
      </c>
      <c r="D32" s="19">
        <v>11</v>
      </c>
      <c r="E32" s="20">
        <v>17</v>
      </c>
    </row>
    <row r="34" spans="1:6" ht="25" customHeight="1" thickBot="1" x14ac:dyDescent="0.25"/>
    <row r="35" spans="1:6" ht="25" customHeight="1" x14ac:dyDescent="0.2">
      <c r="A35" s="59" t="s">
        <v>33</v>
      </c>
      <c r="B35" s="60"/>
      <c r="C35" s="60"/>
      <c r="D35" s="60"/>
      <c r="E35" s="60"/>
      <c r="F35" s="61"/>
    </row>
    <row r="36" spans="1:6" ht="25" customHeight="1" x14ac:dyDescent="0.2">
      <c r="A36" s="57" t="s">
        <v>27</v>
      </c>
      <c r="B36" s="56" t="s">
        <v>28</v>
      </c>
      <c r="C36" s="56" t="s">
        <v>29</v>
      </c>
      <c r="D36" s="56" t="s">
        <v>30</v>
      </c>
      <c r="E36" s="56" t="s">
        <v>31</v>
      </c>
      <c r="F36" s="58" t="s">
        <v>32</v>
      </c>
    </row>
    <row r="37" spans="1:6" ht="25" customHeight="1" thickBot="1" x14ac:dyDescent="0.25">
      <c r="A37" s="43">
        <f>CORREL(B3:B18,C3:C18)</f>
        <v>0.90176267638570617</v>
      </c>
      <c r="B37" s="19">
        <f>CORREL(B3:B18,D3:D18)</f>
        <v>0.91772972230742444</v>
      </c>
      <c r="C37" s="19">
        <f>CORREL(B3:B18,E3:E18)</f>
        <v>0.84617955101708398</v>
      </c>
      <c r="D37" s="19">
        <f>CORREL(C3:C18,D3:D18)</f>
        <v>0.90461139014395775</v>
      </c>
      <c r="E37" s="19">
        <f>CORREL(C3:C18,E3:E18)</f>
        <v>0.68467256803575638</v>
      </c>
      <c r="F37" s="44">
        <f>CORREL(D3:D18,E3:E18)</f>
        <v>0.82078268166812329</v>
      </c>
    </row>
    <row r="38" spans="1:6" ht="25" customHeight="1" thickBot="1" x14ac:dyDescent="0.25"/>
    <row r="39" spans="1:6" ht="25" customHeight="1" x14ac:dyDescent="0.2">
      <c r="A39" s="59" t="s">
        <v>34</v>
      </c>
      <c r="B39" s="60"/>
      <c r="C39" s="60"/>
      <c r="D39" s="60"/>
      <c r="E39" s="60"/>
      <c r="F39" s="61"/>
    </row>
    <row r="40" spans="1:6" ht="25" customHeight="1" x14ac:dyDescent="0.2">
      <c r="A40" s="57" t="s">
        <v>27</v>
      </c>
      <c r="B40" s="56" t="s">
        <v>28</v>
      </c>
      <c r="C40" s="56" t="s">
        <v>29</v>
      </c>
      <c r="D40" s="56" t="s">
        <v>30</v>
      </c>
      <c r="E40" s="56" t="s">
        <v>31</v>
      </c>
      <c r="F40" s="58" t="s">
        <v>32</v>
      </c>
    </row>
    <row r="41" spans="1:6" ht="25" customHeight="1" thickBot="1" x14ac:dyDescent="0.25">
      <c r="A41" s="43">
        <f>CORREL(B23:B32,C23:C32)</f>
        <v>0.85490325721227567</v>
      </c>
      <c r="B41" s="19">
        <f>CORREL(B23:B32,D23:D32)</f>
        <v>0.78757092422086095</v>
      </c>
      <c r="C41" s="19">
        <f>CORREL(B23:B32,E23:E32)</f>
        <v>-0.29967590452990484</v>
      </c>
      <c r="D41" s="19">
        <f>CORREL(C23:C32,D23:D32)</f>
        <v>0.8821995886793691</v>
      </c>
      <c r="E41" s="19">
        <f>CORREL(C23:C32,E23:E32)</f>
        <v>-0.32506114674184727</v>
      </c>
      <c r="F41" s="44">
        <f>CORREL(D23:D32,E23:E32)</f>
        <v>0</v>
      </c>
    </row>
  </sheetData>
  <mergeCells count="4">
    <mergeCell ref="A1:E1"/>
    <mergeCell ref="A21:E21"/>
    <mergeCell ref="A35:F35"/>
    <mergeCell ref="A39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2019-11-12T16:51:15Z</dcterms:created>
  <dcterms:modified xsi:type="dcterms:W3CDTF">2019-11-19T10:19:57Z</dcterms:modified>
</cp:coreProperties>
</file>