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<sst xmlns="http://schemas.openxmlformats.org/spreadsheetml/2006/main" uniqueCount="16">
  <si>
    <t>R_theor = 12650 Ом</t>
  </si>
  <si>
    <t>R, R_кр</t>
  </si>
  <si>
    <t>R, Ом</t>
  </si>
  <si>
    <t>U_k, дел</t>
  </si>
  <si>
    <t>U_k+n, дел</t>
  </si>
  <si>
    <t>n</t>
  </si>
  <si>
    <t>\Theta</t>
  </si>
  <si>
    <t>1/Theta^2</t>
  </si>
  <si>
    <t>R конт, Ом</t>
  </si>
  <si>
    <t>1/Rконт^2 * 1000000</t>
  </si>
  <si>
    <t>r_1</t>
  </si>
  <si>
    <t>r_2</t>
  </si>
  <si>
    <t>R_exp = 6900 Ом</t>
  </si>
  <si>
    <t>C, мкФ</t>
  </si>
  <si>
    <t>T эксп, милиc</t>
  </si>
  <si>
    <t>Т теор, милис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</si>
</sst>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#,##0.0"/>
    <numFmt numFmtId="60" formatCode="#,##0.000"/>
    <numFmt numFmtId="61" formatCode="0.000"/>
    <numFmt numFmtId="62" formatCode="#,##0.000;[Red]#,##0.000"/>
  </numFmts>
  <fonts count="4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" fontId="0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horizontal="center" vertical="bottom"/>
    </xf>
    <xf numFmtId="3" fontId="0" fillId="2" borderId="1" applyNumberFormat="1" applyFont="1" applyFill="1" applyBorder="1" applyAlignment="1" applyProtection="0">
      <alignment horizontal="center" vertical="bottom"/>
    </xf>
    <xf numFmtId="4" fontId="0" fillId="2" borderId="1" applyNumberFormat="1" applyFont="1" applyFill="1" applyBorder="1" applyAlignment="1" applyProtection="0">
      <alignment horizontal="center" vertical="bottom"/>
    </xf>
    <xf numFmtId="60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horizontal="center" vertical="bottom"/>
    </xf>
    <xf numFmtId="62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62" fontId="0" borderId="1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W34"/>
  <sheetViews>
    <sheetView workbookViewId="0" showGridLines="0" defaultGridColor="1"/>
  </sheetViews>
  <sheetFormatPr defaultColWidth="11.5" defaultRowHeight="12.8" customHeight="1" outlineLevelRow="0" outlineLevelCol="0"/>
  <cols>
    <col min="1" max="1" width="18.5" style="1" customWidth="1"/>
    <col min="2" max="17" width="11.5" style="1" customWidth="1"/>
    <col min="18" max="18" width="20.1797" style="1" customWidth="1"/>
    <col min="19" max="23" width="11.5" style="1" customWidth="1"/>
    <col min="24" max="16384" width="11.5" style="1" customWidth="1"/>
  </cols>
  <sheetData>
    <row r="1" ht="13.6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3.6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3.6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6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6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65" customHeight="1">
      <c r="A6" s="2"/>
      <c r="B6" s="3"/>
      <c r="C6" s="3"/>
      <c r="D6" s="3"/>
      <c r="E6" s="3"/>
      <c r="F6" s="3"/>
      <c r="G6" s="4"/>
      <c r="H6" t="s" s="5">
        <v>0</v>
      </c>
      <c r="I6" s="4"/>
      <c r="J6" t="s" s="5">
        <v>1</v>
      </c>
      <c r="K6" t="s" s="6">
        <v>2</v>
      </c>
      <c r="L6" t="s" s="6">
        <v>3</v>
      </c>
      <c r="M6" t="s" s="6">
        <v>4</v>
      </c>
      <c r="N6" t="s" s="6">
        <v>5</v>
      </c>
      <c r="O6" t="s" s="6">
        <v>6</v>
      </c>
      <c r="P6" t="s" s="6">
        <v>7</v>
      </c>
      <c r="Q6" t="s" s="7">
        <v>8</v>
      </c>
      <c r="R6" t="s" s="7">
        <v>9</v>
      </c>
      <c r="S6" s="2"/>
      <c r="T6" t="s" s="6">
        <v>2</v>
      </c>
      <c r="U6" t="s" s="6">
        <v>10</v>
      </c>
      <c r="V6" t="s" s="6">
        <v>11</v>
      </c>
      <c r="W6" t="s" s="7">
        <v>5</v>
      </c>
    </row>
    <row r="7" ht="13.65" customHeight="1">
      <c r="A7" s="2"/>
      <c r="B7" s="3"/>
      <c r="C7" s="3"/>
      <c r="D7" s="3"/>
      <c r="E7" s="3"/>
      <c r="F7" s="3"/>
      <c r="G7" s="4"/>
      <c r="H7" s="4"/>
      <c r="I7" s="4"/>
      <c r="J7" s="4">
        <v>0.1</v>
      </c>
      <c r="K7" s="8">
        <f>J7*6900</f>
        <v>690</v>
      </c>
      <c r="L7" s="9">
        <v>3.1</v>
      </c>
      <c r="M7" s="9">
        <v>0.6</v>
      </c>
      <c r="N7" s="10">
        <v>4</v>
      </c>
      <c r="O7" s="11">
        <f>1/N7*LN(L7/M7)</f>
        <v>0.410556933814273</v>
      </c>
      <c r="P7" s="12">
        <f>1/(O7*O7)</f>
        <v>5.93271133388974</v>
      </c>
      <c r="Q7" s="13">
        <f>K7+21</f>
        <v>711</v>
      </c>
      <c r="R7" s="14">
        <f>1/(Q7*Q7)*1000000</f>
        <v>1.9781571883265</v>
      </c>
      <c r="S7" s="2"/>
      <c r="T7" s="8">
        <v>2000</v>
      </c>
      <c r="U7" s="9">
        <v>2.4</v>
      </c>
      <c r="V7" s="9">
        <v>0.6</v>
      </c>
      <c r="W7" s="15">
        <v>1</v>
      </c>
    </row>
    <row r="8" ht="13.65" customHeight="1">
      <c r="A8" s="2"/>
      <c r="B8" s="3"/>
      <c r="C8" s="3"/>
      <c r="D8" s="3"/>
      <c r="E8" s="3"/>
      <c r="F8" s="3"/>
      <c r="G8" s="4"/>
      <c r="H8" t="s" s="5">
        <v>12</v>
      </c>
      <c r="I8" s="4"/>
      <c r="J8" s="4">
        <f>J7+0.03</f>
        <v>0.13</v>
      </c>
      <c r="K8" s="8">
        <f>J8*6900</f>
        <v>897</v>
      </c>
      <c r="L8" s="9">
        <v>6.2</v>
      </c>
      <c r="M8" s="9">
        <v>0.6</v>
      </c>
      <c r="N8" s="10">
        <v>4</v>
      </c>
      <c r="O8" s="11">
        <f>1/N8*LN(L8/M8)</f>
        <v>0.583843728954259</v>
      </c>
      <c r="P8" s="12">
        <f>1/(O8*O8)</f>
        <v>2.93363960669189</v>
      </c>
      <c r="Q8" s="13">
        <f>K8+21</f>
        <v>918</v>
      </c>
      <c r="R8" s="14">
        <f>1/(Q8*Q8)*1000000</f>
        <v>1.18662812498517</v>
      </c>
      <c r="S8" s="2"/>
      <c r="T8" s="8">
        <v>1700</v>
      </c>
      <c r="U8" s="9">
        <v>2.6</v>
      </c>
      <c r="V8" s="9">
        <v>0.8</v>
      </c>
      <c r="W8" s="15">
        <v>1</v>
      </c>
    </row>
    <row r="9" ht="13.65" customHeight="1">
      <c r="A9" t="s" s="6">
        <v>13</v>
      </c>
      <c r="B9" t="s" s="5">
        <v>5</v>
      </c>
      <c r="C9" t="s" s="16">
        <v>14</v>
      </c>
      <c r="D9" t="s" s="16">
        <v>15</v>
      </c>
      <c r="E9" s="3"/>
      <c r="F9" s="3"/>
      <c r="G9" s="4"/>
      <c r="H9" s="4"/>
      <c r="I9" s="4"/>
      <c r="J9" s="4">
        <f>J8+0.03</f>
        <v>0.16</v>
      </c>
      <c r="K9" s="8">
        <f>J9*6900</f>
        <v>1104</v>
      </c>
      <c r="L9" s="9">
        <v>5</v>
      </c>
      <c r="M9" s="9">
        <v>0.6</v>
      </c>
      <c r="N9" s="10">
        <v>3</v>
      </c>
      <c r="O9" s="11">
        <f>1/N9*LN(L9/M9)</f>
        <v>0.706754512066697</v>
      </c>
      <c r="P9" s="12">
        <f>1/(O9*O9)</f>
        <v>2.00199422517974</v>
      </c>
      <c r="Q9" s="13">
        <f>K9+21</f>
        <v>1125</v>
      </c>
      <c r="R9" s="14">
        <f>1/(Q9*Q9)*1000000</f>
        <v>0.790123456790123</v>
      </c>
      <c r="S9" s="2"/>
      <c r="T9" s="8">
        <v>890</v>
      </c>
      <c r="U9" s="9">
        <v>3.4</v>
      </c>
      <c r="V9" s="9">
        <v>1.1</v>
      </c>
      <c r="W9" s="15">
        <v>2</v>
      </c>
    </row>
    <row r="10" ht="13.65" customHeight="1">
      <c r="A10" s="11">
        <v>0.02</v>
      </c>
      <c r="B10" s="17">
        <v>32</v>
      </c>
      <c r="C10" s="18">
        <f>0.01/B10*1000</f>
        <v>0.3125</v>
      </c>
      <c r="D10" s="19">
        <f>2*3.14*SQRT(A10*0.136*0.000001)*1000</f>
        <v>0.327524728837381</v>
      </c>
      <c r="E10" s="3"/>
      <c r="F10" s="3"/>
      <c r="G10" s="4"/>
      <c r="H10" s="4"/>
      <c r="I10" s="4"/>
      <c r="J10" s="4">
        <f>J9+0.03</f>
        <v>0.19</v>
      </c>
      <c r="K10" s="8">
        <f>J10*6900</f>
        <v>1311</v>
      </c>
      <c r="L10" s="9">
        <v>3.8</v>
      </c>
      <c r="M10" s="9">
        <v>0.7</v>
      </c>
      <c r="N10" s="10">
        <v>2</v>
      </c>
      <c r="O10" s="11">
        <f>1/N10*LN(L10/M10)</f>
        <v>0.845838005335536</v>
      </c>
      <c r="P10" s="12">
        <f>1/(O10*O10)</f>
        <v>1.39773747706523</v>
      </c>
      <c r="Q10" s="13">
        <f>K10+21</f>
        <v>1332</v>
      </c>
      <c r="R10" s="14">
        <f>1/(Q10*Q10)*1000000</f>
        <v>0.563626689752816</v>
      </c>
      <c r="S10" s="2"/>
      <c r="T10" s="8">
        <v>690</v>
      </c>
      <c r="U10" s="9">
        <v>3.6</v>
      </c>
      <c r="V10" s="9">
        <v>1.4</v>
      </c>
      <c r="W10" s="15">
        <v>2</v>
      </c>
    </row>
    <row r="11" ht="13.65" customHeight="1">
      <c r="A11" s="11">
        <f>A10+0.11</f>
        <v>0.13</v>
      </c>
      <c r="B11" s="17">
        <v>12</v>
      </c>
      <c r="C11" s="18">
        <f>0.01/B11*1000</f>
        <v>0.833333333333333</v>
      </c>
      <c r="D11" s="19">
        <f>2*3.14*SQRT(A11*0.136*0.000001)*1000</f>
        <v>0.835027491762996</v>
      </c>
      <c r="E11" s="4"/>
      <c r="F11" s="4"/>
      <c r="G11" s="4"/>
      <c r="H11" s="4"/>
      <c r="I11" s="4"/>
      <c r="J11" s="4">
        <f>J10+0.03</f>
        <v>0.22</v>
      </c>
      <c r="K11" s="8">
        <f>J11*6900</f>
        <v>1518</v>
      </c>
      <c r="L11" s="9">
        <v>6.8</v>
      </c>
      <c r="M11" s="9">
        <v>0.9</v>
      </c>
      <c r="N11" s="10">
        <v>2</v>
      </c>
      <c r="O11" s="11">
        <f>1/N11*LN(L11/M11)</f>
        <v>1.01114156391994</v>
      </c>
      <c r="P11" s="12">
        <f>1/(O11*O11)</f>
        <v>0.978083819322301</v>
      </c>
      <c r="Q11" s="13">
        <f>K11+21</f>
        <v>1539</v>
      </c>
      <c r="R11" s="14">
        <f>1/(Q11*Q11)*1000000</f>
        <v>0.422204405196323</v>
      </c>
      <c r="S11" s="9"/>
      <c r="T11" s="2"/>
      <c r="U11" s="2"/>
      <c r="V11" s="2"/>
      <c r="W11" s="2"/>
    </row>
    <row r="12" ht="13.65" customHeight="1">
      <c r="A12" s="11">
        <f>A11+0.11</f>
        <v>0.24</v>
      </c>
      <c r="B12" s="17">
        <v>8</v>
      </c>
      <c r="C12" s="18">
        <f>0.01/B12*1000</f>
        <v>1.25</v>
      </c>
      <c r="D12" s="19">
        <f>2*3.14*SQRT(A12*0.136*0.000001)*1000</f>
        <v>1.13457894216313</v>
      </c>
      <c r="E12" s="4"/>
      <c r="F12" s="4"/>
      <c r="G12" s="4"/>
      <c r="H12" s="4"/>
      <c r="I12" s="4"/>
      <c r="J12" s="4">
        <f>J11+0.03</f>
        <v>0.25</v>
      </c>
      <c r="K12" s="8">
        <f>J12*6900</f>
        <v>1725</v>
      </c>
      <c r="L12" s="9">
        <v>6.4</v>
      </c>
      <c r="M12" s="9">
        <v>0.6</v>
      </c>
      <c r="N12" s="10">
        <v>2</v>
      </c>
      <c r="O12" s="11">
        <f>1/N12*LN(L12/M12)</f>
        <v>1.18356180706581</v>
      </c>
      <c r="P12" s="12">
        <f>1/(O12*O12)</f>
        <v>0.713868330186449</v>
      </c>
      <c r="Q12" s="13">
        <f>K12+21</f>
        <v>1746</v>
      </c>
      <c r="R12" s="14">
        <f>1/(Q12*Q12)*1000000</f>
        <v>0.328028457124712</v>
      </c>
      <c r="S12" s="9"/>
      <c r="T12" s="2"/>
      <c r="U12" s="2"/>
      <c r="V12" s="2"/>
      <c r="W12" s="2"/>
    </row>
    <row r="13" ht="13.65" customHeight="1">
      <c r="A13" s="11">
        <f>A12+0.11</f>
        <v>0.35</v>
      </c>
      <c r="B13" s="17">
        <v>7</v>
      </c>
      <c r="C13" s="18">
        <f>0.01/B13*1000</f>
        <v>1.42857142857143</v>
      </c>
      <c r="D13" s="19">
        <f>2*3.14*SQRT(A13*0.136*0.000001)*1000</f>
        <v>1.37013424159825</v>
      </c>
      <c r="E13" s="4"/>
      <c r="F13" s="4"/>
      <c r="G13" s="4"/>
      <c r="H13" s="4"/>
      <c r="I13" s="4"/>
      <c r="J13" s="4">
        <f>J12+0.03</f>
        <v>0.28</v>
      </c>
      <c r="K13" s="8">
        <f>J13*6900</f>
        <v>1932</v>
      </c>
      <c r="L13" s="9">
        <v>6.2</v>
      </c>
      <c r="M13" s="9">
        <v>0.4</v>
      </c>
      <c r="N13" s="10">
        <v>2</v>
      </c>
      <c r="O13" s="11">
        <f>1/N13*LN(L13/M13)</f>
        <v>1.3704200119626</v>
      </c>
      <c r="P13" s="12">
        <f>1/(O13*O13)</f>
        <v>0.532466900583595</v>
      </c>
      <c r="Q13" s="13">
        <f>K13+21</f>
        <v>1953</v>
      </c>
      <c r="R13" s="14">
        <f>1/(Q13*Q13)*1000000</f>
        <v>0.2621775576535</v>
      </c>
      <c r="S13" s="9"/>
      <c r="T13" s="2"/>
      <c r="U13" s="2"/>
      <c r="V13" s="2"/>
      <c r="W13" s="2"/>
    </row>
    <row r="14" ht="13.65" customHeight="1">
      <c r="A14" s="11">
        <f>A13+0.11</f>
        <v>0.46</v>
      </c>
      <c r="B14" s="17">
        <v>6</v>
      </c>
      <c r="C14" s="18">
        <f>0.01/B14*1000</f>
        <v>1.66666666666667</v>
      </c>
      <c r="D14" s="19">
        <f>2*3.14*SQRT(A14*0.136*0.000001)*1000</f>
        <v>1.57075341922276</v>
      </c>
      <c r="E14" s="4"/>
      <c r="F14" s="4"/>
      <c r="G14" s="4"/>
      <c r="H14" s="4"/>
      <c r="I14" s="4"/>
      <c r="J14" s="4">
        <v>0.3</v>
      </c>
      <c r="K14" s="8">
        <f>J14*6900</f>
        <v>2070</v>
      </c>
      <c r="L14" s="9">
        <v>6.2</v>
      </c>
      <c r="M14" s="9">
        <v>1.5</v>
      </c>
      <c r="N14" s="10">
        <v>1</v>
      </c>
      <c r="O14" s="11">
        <f>1/N14*LN(L14/M14)</f>
        <v>1.41908418394288</v>
      </c>
      <c r="P14" s="12">
        <f>1/(O14*O14)</f>
        <v>0.496573661322527</v>
      </c>
      <c r="Q14" s="13">
        <f>K14+21</f>
        <v>2091</v>
      </c>
      <c r="R14" s="14">
        <f>1/(Q14*Q14)*1000000</f>
        <v>0.228713570788337</v>
      </c>
      <c r="S14" s="9"/>
      <c r="T14" s="2"/>
      <c r="U14" s="2"/>
      <c r="V14" s="2"/>
      <c r="W14" s="2"/>
    </row>
    <row r="15" ht="13.65" customHeight="1">
      <c r="A15" s="11">
        <f>A14+0.11</f>
        <v>0.57</v>
      </c>
      <c r="B15" s="17">
        <v>5</v>
      </c>
      <c r="C15" s="18">
        <f>0.01/B15*1000</f>
        <v>2</v>
      </c>
      <c r="D15" s="19">
        <f>2*3.14*SQRT(A15*0.136*0.000001)*1000</f>
        <v>1.74850357963603</v>
      </c>
      <c r="E15" s="4"/>
      <c r="F15" s="4"/>
      <c r="G15" s="4"/>
      <c r="H15" s="4"/>
      <c r="I15" s="4"/>
      <c r="J15" s="4"/>
      <c r="K15" s="11"/>
      <c r="L15" s="11"/>
      <c r="M15" s="11"/>
      <c r="N15" s="11"/>
      <c r="O15" s="10"/>
      <c r="P15" s="9"/>
      <c r="Q15" s="8"/>
      <c r="R15" s="9"/>
      <c r="S15" s="9"/>
      <c r="T15" s="2"/>
      <c r="U15" s="2"/>
      <c r="V15" s="2"/>
      <c r="W15" s="2"/>
    </row>
    <row r="16" ht="13.65" customHeight="1">
      <c r="A16" s="11">
        <f>A15+0.11</f>
        <v>0.68</v>
      </c>
      <c r="B16" s="17">
        <v>5</v>
      </c>
      <c r="C16" s="18">
        <f>0.01/B16*1000</f>
        <v>2</v>
      </c>
      <c r="D16" s="19">
        <f>2*3.14*SQRT(A16*0.136*0.000001)*1000</f>
        <v>1.90978093822302</v>
      </c>
      <c r="E16" s="4"/>
      <c r="F16" s="4"/>
      <c r="G16" s="4"/>
      <c r="H16" s="4"/>
      <c r="I16" s="4"/>
      <c r="J16" s="4"/>
      <c r="K16" s="10"/>
      <c r="L16" s="9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3.65" customHeight="1">
      <c r="A17" s="11">
        <f>A16+0.11</f>
        <v>0.79</v>
      </c>
      <c r="B17" s="17">
        <v>5</v>
      </c>
      <c r="C17" s="18">
        <f>0.01/B17*1000</f>
        <v>2</v>
      </c>
      <c r="D17" s="19">
        <f>2*3.14*SQRT(A17*0.136*0.000001)*1000</f>
        <v>2.05846100181665</v>
      </c>
      <c r="E17" s="4"/>
      <c r="F17" s="4"/>
      <c r="G17" s="4"/>
      <c r="H17" s="4"/>
      <c r="I17" s="4"/>
      <c r="J17" s="4"/>
      <c r="K17" s="10"/>
      <c r="L17" s="9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65" customHeight="1">
      <c r="A18" s="11">
        <f>A17+0.11</f>
        <v>0.9</v>
      </c>
      <c r="B18" s="17">
        <v>4</v>
      </c>
      <c r="C18" s="18">
        <f>0.01/B18*1000</f>
        <v>2.5</v>
      </c>
      <c r="D18" s="19">
        <f>2*3.14*SQRT(A18*0.136*0.000001)*1000</f>
        <v>2.19710267397771</v>
      </c>
      <c r="E18" s="4"/>
      <c r="F18" s="4"/>
      <c r="G18" s="4"/>
      <c r="H18" s="4"/>
      <c r="I18" s="4"/>
      <c r="J18" s="4"/>
      <c r="K18" s="10"/>
      <c r="L18" s="9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65" customHeight="1">
      <c r="A19" s="11"/>
      <c r="B19" s="4"/>
      <c r="C19" s="20"/>
      <c r="D19" s="4"/>
      <c r="E19" s="4"/>
      <c r="F19" s="4"/>
      <c r="G19" s="4"/>
      <c r="H19" s="4"/>
      <c r="I19" s="4"/>
      <c r="J19" s="4"/>
      <c r="K19" s="10"/>
      <c r="L19" s="9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65" customHeight="1">
      <c r="A20" s="11"/>
      <c r="B20" s="4"/>
      <c r="C20" s="4"/>
      <c r="D20" s="4"/>
      <c r="E20" s="4"/>
      <c r="F20" s="4"/>
      <c r="G20" s="4"/>
      <c r="H20" s="4"/>
      <c r="I20" s="4"/>
      <c r="J20" s="4"/>
      <c r="K20" s="10"/>
      <c r="L20" s="9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65" customHeight="1">
      <c r="A21" s="11"/>
      <c r="B21" s="4"/>
      <c r="C21" s="4"/>
      <c r="D21" s="4"/>
      <c r="E21" s="4"/>
      <c r="F21" s="4"/>
      <c r="G21" s="4"/>
      <c r="H21" s="4"/>
      <c r="I21" s="4"/>
      <c r="J21" s="4"/>
      <c r="K21" s="10"/>
      <c r="L21" s="9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65" customHeight="1">
      <c r="A22" s="11"/>
      <c r="B22" s="4"/>
      <c r="C22" s="4"/>
      <c r="D22" s="4"/>
      <c r="E22" s="4"/>
      <c r="F22" s="4"/>
      <c r="G22" s="4"/>
      <c r="H22" s="4"/>
      <c r="I22" s="4"/>
      <c r="J22" s="4"/>
      <c r="K22" s="10"/>
      <c r="L22" s="9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65" customHeight="1">
      <c r="A23" s="11"/>
      <c r="B23" s="4"/>
      <c r="C23" s="4"/>
      <c r="D23" s="4"/>
      <c r="E23" s="4"/>
      <c r="F23" s="4"/>
      <c r="G23" s="4"/>
      <c r="H23" s="4"/>
      <c r="I23" s="4"/>
      <c r="J23" s="4"/>
      <c r="K23" s="10"/>
      <c r="L23" s="9"/>
      <c r="M23" s="8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65" customHeight="1">
      <c r="A24" s="11"/>
      <c r="B24" s="4"/>
      <c r="C24" s="4"/>
      <c r="D24" s="4"/>
      <c r="E24" s="4"/>
      <c r="F24" s="4"/>
      <c r="G24" s="4"/>
      <c r="H24" s="4"/>
      <c r="I24" s="4"/>
      <c r="J24" s="4"/>
      <c r="K24" s="10"/>
      <c r="L24" s="9"/>
      <c r="M24" s="8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65" customHeight="1">
      <c r="A25" s="11"/>
      <c r="B25" s="4"/>
      <c r="C25" s="4"/>
      <c r="D25" s="4"/>
      <c r="E25" s="4"/>
      <c r="F25" s="4"/>
      <c r="G25" s="4"/>
      <c r="H25" s="4"/>
      <c r="I25" s="4"/>
      <c r="J25" s="4"/>
      <c r="K25" s="10"/>
      <c r="L25" s="9"/>
      <c r="M25" s="8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3.65" customHeight="1">
      <c r="A26" s="11"/>
      <c r="B26" s="4"/>
      <c r="C26" s="4"/>
      <c r="D26" s="4"/>
      <c r="E26" s="4"/>
      <c r="F26" s="4"/>
      <c r="G26" s="4"/>
      <c r="H26" s="4"/>
      <c r="I26" s="4"/>
      <c r="J26" s="4"/>
      <c r="K26" s="10"/>
      <c r="L26" s="9"/>
      <c r="M26" s="8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3.65" customHeight="1">
      <c r="A27" s="11"/>
      <c r="B27" s="4"/>
      <c r="C27" s="4"/>
      <c r="D27" s="4"/>
      <c r="E27" s="4"/>
      <c r="F27" s="4"/>
      <c r="G27" s="4"/>
      <c r="H27" s="4"/>
      <c r="I27" s="4"/>
      <c r="J27" s="4"/>
      <c r="K27" s="10"/>
      <c r="L27" s="9"/>
      <c r="M27" s="8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3.65" customHeight="1">
      <c r="A28" s="11"/>
      <c r="B28" s="4"/>
      <c r="C28" s="4"/>
      <c r="D28" s="4"/>
      <c r="E28" s="4"/>
      <c r="F28" s="4"/>
      <c r="G28" s="4"/>
      <c r="H28" s="4"/>
      <c r="I28" s="4"/>
      <c r="J28" s="4"/>
      <c r="K28" s="10"/>
      <c r="L28" s="9"/>
      <c r="M28" s="8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3.65" customHeight="1">
      <c r="A29" s="11"/>
      <c r="B29" s="4"/>
      <c r="C29" s="4"/>
      <c r="D29" s="4"/>
      <c r="E29" s="4"/>
      <c r="F29" s="4"/>
      <c r="G29" s="4"/>
      <c r="H29" s="4"/>
      <c r="I29" s="4"/>
      <c r="J29" s="4"/>
      <c r="K29" s="10"/>
      <c r="L29" s="9"/>
      <c r="M29" s="8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3.65" customHeight="1">
      <c r="A30" s="11"/>
      <c r="B30" s="4"/>
      <c r="C30" s="4"/>
      <c r="D30" s="4"/>
      <c r="E30" s="4"/>
      <c r="F30" s="4"/>
      <c r="G30" s="4"/>
      <c r="H30" s="4"/>
      <c r="I30" s="4"/>
      <c r="J30" s="4"/>
      <c r="K30" s="10"/>
      <c r="L30" s="9"/>
      <c r="M30" s="8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3.65" customHeight="1">
      <c r="A31" s="11"/>
      <c r="B31" s="4"/>
      <c r="C31" s="4"/>
      <c r="D31" s="4"/>
      <c r="E31" s="4"/>
      <c r="F31" s="4"/>
      <c r="G31" s="4"/>
      <c r="H31" s="4"/>
      <c r="I31" s="4"/>
      <c r="J31" s="4"/>
      <c r="K31" s="10"/>
      <c r="L31" s="9"/>
      <c r="M31" s="8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3.65" customHeight="1">
      <c r="A32" s="11"/>
      <c r="B32" s="4"/>
      <c r="C32" s="4"/>
      <c r="D32" s="4"/>
      <c r="E32" s="4"/>
      <c r="F32" s="4"/>
      <c r="G32" s="4"/>
      <c r="H32" s="4"/>
      <c r="I32" s="4"/>
      <c r="J32" s="4"/>
      <c r="K32" s="10"/>
      <c r="L32" s="9"/>
      <c r="M32" s="8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3.65" customHeight="1">
      <c r="A33" s="11"/>
      <c r="B33" s="4"/>
      <c r="C33" s="4"/>
      <c r="D33" s="4"/>
      <c r="E33" s="4"/>
      <c r="F33" s="4"/>
      <c r="G33" s="4"/>
      <c r="H33" s="4"/>
      <c r="I33" s="4"/>
      <c r="J33" s="4"/>
      <c r="K33" s="10"/>
      <c r="L33" s="9"/>
      <c r="M33" s="8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3.65" customHeight="1">
      <c r="A34" s="11"/>
      <c r="B34" s="4"/>
      <c r="C34" s="4"/>
      <c r="D34" s="4"/>
      <c r="E34" s="4"/>
      <c r="F34" s="4"/>
      <c r="G34" s="4"/>
      <c r="H34" s="4"/>
      <c r="I34" s="4"/>
      <c r="J34" s="4"/>
      <c r="K34" s="10"/>
      <c r="L34" s="9"/>
      <c r="M34" s="8"/>
      <c r="N34" s="2"/>
      <c r="O34" s="2"/>
      <c r="P34" s="2"/>
      <c r="Q34" s="2"/>
      <c r="R34" s="2"/>
      <c r="S34" s="2"/>
      <c r="T34" s="2"/>
      <c r="U34" s="2"/>
      <c r="V34" s="2"/>
      <c r="W34" s="2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Roman,Regular"&amp;12&amp;K000000Лист1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