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6660"/>
  </bookViews>
  <sheets>
    <sheet name="Isomeans" sheetId="1" r:id="rId1"/>
  </sheets>
  <calcPr calcId="145621"/>
</workbook>
</file>

<file path=xl/calcChain.xml><?xml version="1.0" encoding="utf-8"?>
<calcChain xmlns="http://schemas.openxmlformats.org/spreadsheetml/2006/main">
  <c r="N3" i="1" l="1"/>
  <c r="K4" i="1"/>
  <c r="I20" i="1" l="1"/>
  <c r="I19" i="1"/>
  <c r="I17" i="1" l="1"/>
  <c r="H22" i="1"/>
  <c r="I16" i="1"/>
  <c r="J16" i="1"/>
  <c r="O3" i="1" l="1"/>
  <c r="F11" i="1"/>
  <c r="N4" i="1" s="1"/>
  <c r="H3" i="1"/>
  <c r="O4" i="1" l="1"/>
  <c r="I22" i="1"/>
  <c r="J17" i="1" s="1"/>
  <c r="E11" i="1" l="1"/>
  <c r="I3" i="1"/>
  <c r="L3" i="1"/>
  <c r="K3" i="1"/>
  <c r="L4" i="1" l="1"/>
  <c r="D11" i="1"/>
  <c r="I4" i="1" l="1"/>
  <c r="H4" i="1"/>
</calcChain>
</file>

<file path=xl/sharedStrings.xml><?xml version="1.0" encoding="utf-8"?>
<sst xmlns="http://schemas.openxmlformats.org/spreadsheetml/2006/main" count="56" uniqueCount="33">
  <si>
    <t>lake</t>
  </si>
  <si>
    <t>type</t>
  </si>
  <si>
    <t>note1</t>
  </si>
  <si>
    <t>H_dD_uncor_permil</t>
  </si>
  <si>
    <t>O</t>
  </si>
  <si>
    <t>Y-025</t>
  </si>
  <si>
    <t>Z</t>
  </si>
  <si>
    <t>No Name</t>
  </si>
  <si>
    <t>Plant</t>
  </si>
  <si>
    <t>Sedge</t>
  </si>
  <si>
    <t>Blueberry</t>
  </si>
  <si>
    <t>Cedar</t>
  </si>
  <si>
    <t>Heather</t>
  </si>
  <si>
    <t>soil</t>
  </si>
  <si>
    <t>moss</t>
  </si>
  <si>
    <t>mean</t>
  </si>
  <si>
    <t>sd</t>
  </si>
  <si>
    <t>wyes</t>
  </si>
  <si>
    <t>others</t>
  </si>
  <si>
    <t>low soil ave</t>
  </si>
  <si>
    <t>Fir (actually Hemlock)</t>
  </si>
  <si>
    <t>hydrogen</t>
  </si>
  <si>
    <t>carbon</t>
  </si>
  <si>
    <t>d13C</t>
  </si>
  <si>
    <t>Fir</t>
  </si>
  <si>
    <t>nitrogen</t>
  </si>
  <si>
    <t>d15N</t>
  </si>
  <si>
    <t>C-to-N_molar</t>
  </si>
  <si>
    <t>C-to-N_mass</t>
  </si>
  <si>
    <t>mass</t>
  </si>
  <si>
    <t>molar</t>
  </si>
  <si>
    <t>means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</si>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</sst>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I8" sqref="I8"/>
    </sheetView>
  </sheetViews>
  <sheetFormatPr defaultRowHeight="15" x14ac:dyDescent="0.25"/>
  <cols>
    <col min="4" max="4" width="18.85546875" bestFit="1" customWidth="1"/>
    <col min="5" max="6" width="18.8554687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4" t="s">
        <v>3</v>
      </c>
      <c r="E1" s="4" t="s">
        <v>23</v>
      </c>
      <c r="F1" s="5" t="s">
        <v>26</v>
      </c>
      <c r="G1" s="10" t="s">
        <v>21</v>
      </c>
      <c r="H1" s="10"/>
      <c r="I1" s="11"/>
      <c r="J1" s="12" t="s">
        <v>22</v>
      </c>
      <c r="K1" s="10"/>
      <c r="L1" s="11"/>
      <c r="M1" s="12" t="s">
        <v>25</v>
      </c>
      <c r="N1" s="10"/>
      <c r="O1" s="11"/>
    </row>
    <row r="2" spans="1:15" x14ac:dyDescent="0.25">
      <c r="A2" s="3"/>
      <c r="B2" s="4" t="s">
        <v>8</v>
      </c>
      <c r="C2" s="4" t="s">
        <v>9</v>
      </c>
      <c r="D2" s="4">
        <v>-152.88326079999999</v>
      </c>
      <c r="E2" s="4">
        <v>-28.331700000000001</v>
      </c>
      <c r="F2" s="5">
        <v>-4.2629000000000001</v>
      </c>
      <c r="G2" s="4"/>
      <c r="H2" s="4" t="s">
        <v>15</v>
      </c>
      <c r="I2" s="5" t="s">
        <v>16</v>
      </c>
      <c r="J2" s="3"/>
      <c r="K2" s="4" t="s">
        <v>15</v>
      </c>
      <c r="L2" s="5" t="s">
        <v>16</v>
      </c>
      <c r="M2" s="3"/>
      <c r="N2" s="4" t="s">
        <v>15</v>
      </c>
      <c r="O2" s="5" t="s">
        <v>16</v>
      </c>
    </row>
    <row r="3" spans="1:15" x14ac:dyDescent="0.25">
      <c r="A3" s="3"/>
      <c r="B3" s="4" t="s">
        <v>8</v>
      </c>
      <c r="C3" s="4" t="s">
        <v>10</v>
      </c>
      <c r="D3" s="4">
        <v>-150.1031218</v>
      </c>
      <c r="E3" s="9">
        <v>-30.400400000000001</v>
      </c>
      <c r="F3" s="14">
        <v>-7.8704000000000001</v>
      </c>
      <c r="G3" s="4" t="s">
        <v>17</v>
      </c>
      <c r="H3" s="4">
        <f>AVERAGE(D4:D6,D8)</f>
        <v>-160.405</v>
      </c>
      <c r="I3" s="5">
        <f>_xlfn.STDEV.S(D4:D6,D8)</f>
        <v>14.579618096450002</v>
      </c>
      <c r="J3" s="3" t="s">
        <v>17</v>
      </c>
      <c r="K3" s="4">
        <f>AVERAGE(E4:E6,E8)</f>
        <v>-26.643999999999998</v>
      </c>
      <c r="L3" s="5">
        <f>_xlfn.STDEV.S(E4:E6,E8)</f>
        <v>1.6170150050839565</v>
      </c>
      <c r="M3" s="3" t="s">
        <v>17</v>
      </c>
      <c r="N3" s="4">
        <f>AVERAGE(F4:F6,F8)</f>
        <v>-6.9625899999999996</v>
      </c>
      <c r="O3" s="5">
        <f>_xlfn.STDEV.S(F4:F6,F8)</f>
        <v>1.9610946481663409</v>
      </c>
    </row>
    <row r="4" spans="1:15" x14ac:dyDescent="0.25">
      <c r="A4" s="3"/>
      <c r="B4" s="4" t="s">
        <v>8</v>
      </c>
      <c r="C4" s="4" t="s">
        <v>11</v>
      </c>
      <c r="D4" s="4">
        <v>-161.92236199999999</v>
      </c>
      <c r="E4" s="9">
        <v>-25.0045</v>
      </c>
      <c r="F4" s="14">
        <v>-9.4318000000000008</v>
      </c>
      <c r="G4" s="7" t="s">
        <v>18</v>
      </c>
      <c r="H4" s="7">
        <f>AVERAGE(D3:D6,D10:D11)</f>
        <v>-159.37199999999996</v>
      </c>
      <c r="I4" s="8">
        <f>_xlfn.STDEV.S(D3:D6,D10:D11)</f>
        <v>13.196885088803736</v>
      </c>
      <c r="J4" s="6" t="s">
        <v>18</v>
      </c>
      <c r="K4" s="7">
        <f>AVERAGE(E3:E6,E10:E11)</f>
        <v>-28.372399999999995</v>
      </c>
      <c r="L4" s="8">
        <f>_xlfn.STDEV.S(E3:E6,E10:E11)</f>
        <v>2.7248647694885553</v>
      </c>
      <c r="M4" s="6" t="s">
        <v>18</v>
      </c>
      <c r="N4" s="7">
        <f>AVERAGE(F3:F6,F10:F11)</f>
        <v>-6.1923900000000005</v>
      </c>
      <c r="O4" s="8">
        <f>_xlfn.STDEV.S(F3:F6,F10:F11)</f>
        <v>2.5825319207862676</v>
      </c>
    </row>
    <row r="5" spans="1:15" x14ac:dyDescent="0.25">
      <c r="A5" s="3"/>
      <c r="B5" s="4" t="s">
        <v>8</v>
      </c>
      <c r="C5" s="4" t="s">
        <v>20</v>
      </c>
      <c r="D5" s="4">
        <v>-180.20574740000001</v>
      </c>
      <c r="E5" s="9">
        <v>-28.280200000000001</v>
      </c>
      <c r="F5" s="14">
        <v>-7.6375999999999999</v>
      </c>
    </row>
    <row r="6" spans="1:15" x14ac:dyDescent="0.25">
      <c r="A6" s="3"/>
      <c r="B6" s="4" t="s">
        <v>8</v>
      </c>
      <c r="C6" s="4" t="s">
        <v>12</v>
      </c>
      <c r="D6" s="4">
        <v>-152.5825729</v>
      </c>
      <c r="E6" s="9">
        <v>-27.759</v>
      </c>
      <c r="F6" s="14">
        <v>-5.2455999999999996</v>
      </c>
    </row>
    <row r="7" spans="1:15" x14ac:dyDescent="0.25">
      <c r="A7" s="3" t="s">
        <v>7</v>
      </c>
      <c r="B7" s="4" t="s">
        <v>13</v>
      </c>
      <c r="C7" s="4"/>
      <c r="D7" s="4">
        <v>-148.9269486</v>
      </c>
      <c r="E7" s="9">
        <v>-25.913799999999998</v>
      </c>
      <c r="F7" s="14">
        <v>-1.4007000000000001</v>
      </c>
    </row>
    <row r="8" spans="1:15" x14ac:dyDescent="0.25">
      <c r="A8" s="3" t="s">
        <v>5</v>
      </c>
      <c r="B8" s="4" t="s">
        <v>13</v>
      </c>
      <c r="C8" s="4"/>
      <c r="D8" s="4">
        <v>-146.90931770000006</v>
      </c>
      <c r="E8" s="9">
        <v>-25.532299999999999</v>
      </c>
      <c r="F8" s="14">
        <v>-5.5353599999999963</v>
      </c>
    </row>
    <row r="9" spans="1:15" x14ac:dyDescent="0.25">
      <c r="A9" s="3" t="s">
        <v>4</v>
      </c>
      <c r="B9" s="4" t="s">
        <v>13</v>
      </c>
      <c r="C9" s="4"/>
      <c r="D9" s="4">
        <v>-139.1932913</v>
      </c>
      <c r="E9" s="9">
        <v>-26.681000000000001</v>
      </c>
      <c r="F9" s="14">
        <v>-3.3832200000000001</v>
      </c>
    </row>
    <row r="10" spans="1:15" x14ac:dyDescent="0.25">
      <c r="A10" s="6" t="s">
        <v>6</v>
      </c>
      <c r="B10" s="7" t="s">
        <v>14</v>
      </c>
      <c r="C10" s="7"/>
      <c r="D10" s="7">
        <v>-167.35807594999969</v>
      </c>
      <c r="E10" s="15">
        <v>-32.492899999999949</v>
      </c>
      <c r="F10" s="16">
        <v>-4.5769800000000078</v>
      </c>
    </row>
    <row r="11" spans="1:15" x14ac:dyDescent="0.25">
      <c r="B11" s="9" t="s">
        <v>19</v>
      </c>
      <c r="D11">
        <f>AVERAGE(D9,D7)</f>
        <v>-144.06011995</v>
      </c>
      <c r="E11" s="17">
        <f>AVERAGE(E9,E7)</f>
        <v>-26.2974</v>
      </c>
      <c r="F11" s="17">
        <f>AVERAGE(F9,F7)</f>
        <v>-2.3919600000000001</v>
      </c>
    </row>
    <row r="14" spans="1:15" x14ac:dyDescent="0.25">
      <c r="I14" s="13" t="s">
        <v>31</v>
      </c>
      <c r="J14" s="13"/>
    </row>
    <row r="15" spans="1:15" x14ac:dyDescent="0.25">
      <c r="F15" s="9" t="s">
        <v>27</v>
      </c>
      <c r="G15" t="s">
        <v>28</v>
      </c>
      <c r="I15" t="s">
        <v>30</v>
      </c>
      <c r="J15" t="s">
        <v>29</v>
      </c>
    </row>
    <row r="16" spans="1:15" x14ac:dyDescent="0.25">
      <c r="E16" t="s">
        <v>9</v>
      </c>
      <c r="F16">
        <v>27.468825200000001</v>
      </c>
      <c r="G16">
        <v>23.554512708639844</v>
      </c>
      <c r="I16">
        <f>AVERAGE(F18,F19,F20,F22)</f>
        <v>66.779172422499997</v>
      </c>
      <c r="J16">
        <f>AVERAGE(G18,G19,G20,G22)</f>
        <v>57.263128435601423</v>
      </c>
      <c r="K16" t="s">
        <v>17</v>
      </c>
    </row>
    <row r="17" spans="5:11" x14ac:dyDescent="0.25">
      <c r="E17" t="s">
        <v>10</v>
      </c>
      <c r="F17">
        <v>25.036160590000001</v>
      </c>
      <c r="G17">
        <v>21.468503238399432</v>
      </c>
      <c r="I17">
        <f>AVERAGE(F17,F18,F19,F20,H22,F24)</f>
        <v>52.950589621666666</v>
      </c>
      <c r="J17">
        <f>AVERAGE(G17,G18,G19,G20,I22,G24)</f>
        <v>45.405121151622268</v>
      </c>
      <c r="K17" t="s">
        <v>18</v>
      </c>
    </row>
    <row r="18" spans="5:11" x14ac:dyDescent="0.25">
      <c r="E18" t="s">
        <v>11</v>
      </c>
      <c r="F18">
        <v>85.106124589999993</v>
      </c>
      <c r="G18">
        <v>72.978486646884278</v>
      </c>
      <c r="I18" s="13" t="s">
        <v>32</v>
      </c>
      <c r="J18" s="13"/>
    </row>
    <row r="19" spans="5:11" x14ac:dyDescent="0.25">
      <c r="E19" t="s">
        <v>24</v>
      </c>
      <c r="F19">
        <v>76.698931040000005</v>
      </c>
      <c r="G19">
        <v>65.769319680713636</v>
      </c>
      <c r="I19">
        <f>_xlfn.STDEV.S(F18,F19,F20,F22)</f>
        <v>22.400513175771334</v>
      </c>
    </row>
    <row r="20" spans="5:11" x14ac:dyDescent="0.25">
      <c r="E20" t="s">
        <v>12</v>
      </c>
      <c r="F20">
        <v>70.987917969999998</v>
      </c>
      <c r="G20">
        <v>60.872126990440911</v>
      </c>
      <c r="I20">
        <f>_xlfn.STDEV.S(F17,F18,F19,F20,H22,F24)</f>
        <v>27.63730425678277</v>
      </c>
    </row>
    <row r="21" spans="5:11" x14ac:dyDescent="0.25">
      <c r="E21" t="s">
        <v>7</v>
      </c>
      <c r="F21">
        <v>29.171952999999998</v>
      </c>
      <c r="G21">
        <v>25.014944491887274</v>
      </c>
    </row>
    <row r="22" spans="5:11" x14ac:dyDescent="0.25">
      <c r="E22" t="s">
        <v>5</v>
      </c>
      <c r="F22">
        <v>34.323716089999998</v>
      </c>
      <c r="G22">
        <v>29.432580424366868</v>
      </c>
      <c r="H22">
        <f>AVERAGE(F21,F23)</f>
        <v>35.292021130000002</v>
      </c>
      <c r="I22">
        <f>AVERAGE(G23,G21)</f>
        <v>30.262901821159225</v>
      </c>
    </row>
    <row r="23" spans="5:11" x14ac:dyDescent="0.25">
      <c r="E23" t="s">
        <v>4</v>
      </c>
      <c r="F23">
        <v>41.412089260000002</v>
      </c>
      <c r="G23">
        <v>35.510859150431173</v>
      </c>
    </row>
    <row r="24" spans="5:11" x14ac:dyDescent="0.25">
      <c r="F24">
        <v>24.582382410000001</v>
      </c>
      <c r="G24">
        <v>21.079388532136161</v>
      </c>
    </row>
  </sheetData>
  <mergeCells count="5">
    <mergeCell ref="G1:I1"/>
    <mergeCell ref="J1:L1"/>
    <mergeCell ref="M1:O1"/>
    <mergeCell ref="I14:J14"/>
    <mergeCell ref="I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Isomeans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Vlah</cp:lastModifiedBy>
  <dcterms:created xsi:type="dcterms:W3CDTF">2015-12-03T00:39:14Z</dcterms:created>
  <dcterms:modified xsi:type="dcterms:W3CDTF">2017-06-08T17:59:53Z</dcterms:modified>
</cp:coreProperties>
</file>