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85" yWindow="-15" windowWidth="10815" windowHeight="10290"/>
  </bookViews>
  <sheets>
    <sheet name="Title Page" sheetId="6" r:id="rId1"/>
    <sheet name="Rank Order" sheetId="5" r:id="rId2"/>
    <sheet name="By Region" sheetId="8" r:id="rId3"/>
    <sheet name="Top 7 Bottom 3" sheetId="3" r:id="rId4"/>
    <sheet name="Complete HPI Dataset" sheetId="7" r:id="rId5"/>
    <sheet name="Inequality adjustments" sheetId="9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Sort" localSheetId="2" hidden="1">#REF!</definedName>
    <definedName name="__Sort" localSheetId="4" hidden="1">#REF!</definedName>
    <definedName name="__Sort" localSheetId="5" hidden="1">#REF!</definedName>
    <definedName name="__Sort" localSheetId="1" hidden="1">#REF!</definedName>
    <definedName name="__Sort" hidden="1">#REF!</definedName>
    <definedName name="_xlnm._FilterDatabase" localSheetId="2" hidden="1">'By Region'!$B$6:$J$171</definedName>
    <definedName name="_xlnm._FilterDatabase" localSheetId="4" hidden="1">'Complete HPI Dataset'!$B$6:$L$157</definedName>
    <definedName name="_xlnm._FilterDatabase" localSheetId="5" hidden="1">'Inequality adjustments'!$C$6:$O$157</definedName>
    <definedName name="_xlnm._FilterDatabase" localSheetId="1" hidden="1">'Rank Order'!$B$7:$J$158</definedName>
    <definedName name="_Key1" localSheetId="2" hidden="1">#REF!</definedName>
    <definedName name="_Key1" localSheetId="4" hidden="1">#REF!</definedName>
    <definedName name="_Key1" localSheetId="5" hidden="1">#REF!</definedName>
    <definedName name="_Key1" localSheetId="1" hidden="1">#REF!</definedName>
    <definedName name="_Key1" hidden="1">#REF!</definedName>
    <definedName name="_Order1" hidden="1">255</definedName>
    <definedName name="_Sort" localSheetId="2" hidden="1">#REF!</definedName>
    <definedName name="_Sort" localSheetId="4" hidden="1">#REF!</definedName>
    <definedName name="_Sort" localSheetId="5" hidden="1">#REF!</definedName>
    <definedName name="_Sort" localSheetId="1" hidden="1">#REF!</definedName>
    <definedName name="_Sort" hidden="1">#REF!</definedName>
    <definedName name="allCos">'[1]Income Group Histogram'!$AB$8:$AB$141</definedName>
    <definedName name="base_datafiles" localSheetId="0">'[2]000 - world - 1961'!$W$34:$W$43</definedName>
    <definedName name="base_datafiles">'[3]000 - world - 1961'!$W$34:$W$43</definedName>
    <definedName name="CntryDisp" localSheetId="0">'[2]000 - world - 1961'!$B$13</definedName>
    <definedName name="CntryDisp">'[3]000 - world - 1961'!$B$13</definedName>
    <definedName name="CONST_CarbonInCO2" localSheetId="0">'[2]000 - world - 1961'!$C$781</definedName>
    <definedName name="CONST_CarbonInCO2">'[3]000 - world - 1961'!$C$781</definedName>
    <definedName name="Country" localSheetId="0">'[2]000 - world - 1961'!$B$12</definedName>
    <definedName name="Country">'[3]000 - world - 1961'!$B$12</definedName>
    <definedName name="CROPLAND_TIER" localSheetId="0">'[2]000 - world - 1961'!$Y$65</definedName>
    <definedName name="CROPLAND_TIER">'[3]000 - world - 1961'!$Y$65</definedName>
    <definedName name="DB_RAWDATASHEET" localSheetId="2">[4]CTPrices!#REF!</definedName>
    <definedName name="DB_RAWDATASHEET" localSheetId="4">[4]CTPrices!#REF!</definedName>
    <definedName name="DB_RAWDATASHEET" localSheetId="5">[4]CTPrices!#REF!</definedName>
    <definedName name="DB_RAWDATASHEET" localSheetId="1">[4]CTPrices!#REF!</definedName>
    <definedName name="DB_RAWDATASHEET" localSheetId="0">[4]CTPrices!#REF!</definedName>
    <definedName name="DB_RAWDATASHEET">[4]CTPrices!#REF!</definedName>
    <definedName name="EFPREF_COASTTROPHEFFY" localSheetId="0">'[2]000 - world - 1961'!$D$57</definedName>
    <definedName name="EFPREF_COASTTROPHEFFY">'[3]000 - world - 1961'!$D$57</definedName>
    <definedName name="EFPREF_CSEQ" localSheetId="0">'[2]000 - world - 1961'!$B$51</definedName>
    <definedName name="EFPREF_CSEQ">'[3]000 - world - 1961'!$B$51</definedName>
    <definedName name="EFPREF_FORESTDATA_SOURCE" localSheetId="0">'[2]000 - world - 1961'!$D$54</definedName>
    <definedName name="EFPREF_FORESTDATA_SOURCE">'[3]000 - world - 1961'!$D$54</definedName>
    <definedName name="EFPREF_FRAFORSTLIMIT" localSheetId="0">'[2]000 - world - 1961'!$D$56</definedName>
    <definedName name="EFPREF_FRAFORSTLIMIT">'[3]000 - world - 1961'!$D$56</definedName>
    <definedName name="EFPREF_FUELWOODFROMFOREST" localSheetId="2">'[3]000 - world - 1961'!#REF!</definedName>
    <definedName name="EFPREF_FUELWOODFROMFOREST" localSheetId="4">'[3]000 - world - 1961'!#REF!</definedName>
    <definedName name="EFPREF_FUELWOODFROMFOREST" localSheetId="5">'[3]000 - world - 1961'!#REF!</definedName>
    <definedName name="EFPREF_FUELWOODFROMFOREST" localSheetId="1">'[3]000 - world - 1961'!#REF!</definedName>
    <definedName name="EFPREF_FUELWOODFROMFOREST" localSheetId="0">'[2]000 - world - 1961'!#REF!</definedName>
    <definedName name="EFPREF_FUELWOODFROMFOREST">'[3]000 - world - 1961'!#REF!</definedName>
    <definedName name="EFPREF_LIMITFORSTWOOD" localSheetId="0">'[2]000 - world - 1961'!$D$55</definedName>
    <definedName name="EFPREF_LIMITFORSTWOOD">'[3]000 - world - 1961'!$D$55</definedName>
    <definedName name="EFPREF_OPEN_INVISIBLE" localSheetId="0">'[2]000 - world - 1961'!$Y$46</definedName>
    <definedName name="EFPREF_OPEN_INVISIBLE">'[3]000 - world - 1961'!$Y$46</definedName>
    <definedName name="EFPREF_OPEN_READONLY" localSheetId="0">'[2]000 - world - 1961'!$Y$47</definedName>
    <definedName name="EFPREF_OPEN_READONLY">'[3]000 - world - 1961'!$Y$47</definedName>
    <definedName name="EFPREF_OPENALLFAO" localSheetId="0">'[2]000 - world - 1961'!$Y$48</definedName>
    <definedName name="EFPREF_OPENALLFAO">'[3]000 - world - 1961'!$Y$48</definedName>
    <definedName name="EFPREF_TBFRA_OR_FRA_FORESTDATA" localSheetId="0">'[2]000 - world - 1961'!$D$54</definedName>
    <definedName name="EFPREF_TBFRA_OR_FRA_FORESTDATA">'[3]000 - world - 1961'!$D$54</definedName>
    <definedName name="EFPREF_USE_AWSFORESTLIMIT" localSheetId="0">'[2]000 - world - 1961'!$D$55</definedName>
    <definedName name="EFPREF_USE_AWSFORESTLIMIT">'[3]000 - world - 1961'!$D$55</definedName>
    <definedName name="EFPREF_USE_HAORGHA" localSheetId="0">'[2]000 - world - 1961'!$B$47</definedName>
    <definedName name="EFPREF_USE_HAORGHA">'[3]000 - world - 1961'!$B$47</definedName>
    <definedName name="EFPREF_USE_IMFORWBGDP" localSheetId="0">'[2]000 - world - 1961'!$D$58</definedName>
    <definedName name="EFPREF_USE_IMFORWBGDP">'[3]000 - world - 1961'!$D$58</definedName>
    <definedName name="EFPREF_USE_MCF" localSheetId="0">'[2]000 - world - 1961'!$B$49</definedName>
    <definedName name="EFPREF_USE_MCF">'[3]000 - world - 1961'!$B$49</definedName>
    <definedName name="EFPREF_USE_WORLD_YIELDS" localSheetId="0">'[2]000 - world - 1961'!$B$48</definedName>
    <definedName name="EFPREF_USE_WORLD_YIELDS">'[3]000 - world - 1961'!$B$48</definedName>
    <definedName name="EFPREF_USEGLOBALYIELDS" localSheetId="0">'[2]000 - world - 1961'!$B$48</definedName>
    <definedName name="EFPREF_USEGLOBALYIELDS">'[3]000 - world - 1961'!$B$48</definedName>
    <definedName name="EFUI_CALCPREFS" localSheetId="0">'[2]000 - world - 1961'!$A$52</definedName>
    <definedName name="EFUI_CALCPREFS">'[3]000 - world - 1961'!$A$52</definedName>
    <definedName name="EFUI_COUNTRYNAME" localSheetId="0">'[2]000 - world - 1961'!$B$8</definedName>
    <definedName name="EFUI_COUNTRYNAME">'[3]000 - world - 1961'!$B$8</definedName>
    <definedName name="EFUI_DATAFILES" localSheetId="0">'[2]000 - world - 1961'!$W$34:$W$45</definedName>
    <definedName name="EFUI_DATAFILES">'[3]000 - world - 1961'!$W$34:$W$45</definedName>
    <definedName name="EFUI_FAODATAFILE" localSheetId="0">'[2]000 - world - 1961'!$W$34</definedName>
    <definedName name="EFUI_FAODATAFILE">'[3]000 - world - 1961'!$W$34</definedName>
    <definedName name="FAOSTAT_country_code" localSheetId="0">'[2]000 - world - 1961'!$B$14</definedName>
    <definedName name="FAOSTAT_country_code">'[3]000 - world - 1961'!$B$14</definedName>
    <definedName name="FISH_FISHSTAT_ENDYEAR" localSheetId="0">'[2]000 - world - 1961'!$A$1641</definedName>
    <definedName name="FISH_FISHSTAT_ENDYEAR">'[3]000 - world - 1961'!$A$1641</definedName>
    <definedName name="FISH_FISHSTAT_STARTYEAR" localSheetId="2">'[3]000 - world - 1961'!#REF!</definedName>
    <definedName name="FISH_FISHSTAT_STARTYEAR" localSheetId="4">'[3]000 - world - 1961'!#REF!</definedName>
    <definedName name="FISH_FISHSTAT_STARTYEAR" localSheetId="5">'[3]000 - world - 1961'!#REF!</definedName>
    <definedName name="FISH_FISHSTAT_STARTYEAR" localSheetId="1">'[3]000 - world - 1961'!#REF!</definedName>
    <definedName name="FISH_FISHSTAT_STARTYEAR" localSheetId="0">'[2]000 - world - 1961'!#REF!</definedName>
    <definedName name="FISH_FISHSTAT_STARTYEAR">'[3]000 - world - 1961'!#REF!</definedName>
    <definedName name="FISH_FISHSTAT_YROFFSET" localSheetId="2">'[3]000 - world - 1961'!#REF!</definedName>
    <definedName name="FISH_FISHSTAT_YROFFSET" localSheetId="4">'[3]000 - world - 1961'!#REF!</definedName>
    <definedName name="FISH_FISHSTAT_YROFFSET" localSheetId="5">'[3]000 - world - 1961'!#REF!</definedName>
    <definedName name="FISH_FISHSTAT_YROFFSET" localSheetId="1">'[3]000 - world - 1961'!#REF!</definedName>
    <definedName name="FISH_FISHSTAT_YROFFSET" localSheetId="0">'[2]000 - world - 1961'!#REF!</definedName>
    <definedName name="FISH_FISHSTAT_YROFFSET">'[3]000 - world - 1961'!#REF!</definedName>
    <definedName name="FISH_FISHSTAT_YROFFSET2" localSheetId="2">'[3]000 - world - 1961'!#REF!</definedName>
    <definedName name="FISH_FISHSTAT_YROFFSET2" localSheetId="4">'[3]000 - world - 1961'!#REF!</definedName>
    <definedName name="FISH_FISHSTAT_YROFFSET2" localSheetId="5">'[3]000 - world - 1961'!#REF!</definedName>
    <definedName name="FISH_FISHSTAT_YROFFSET2" localSheetId="1">'[3]000 - world - 1961'!#REF!</definedName>
    <definedName name="FISH_FISHSTAT_YROFFSET2" localSheetId="0">'[2]000 - world - 1961'!#REF!</definedName>
    <definedName name="FISH_FISHSTAT_YROFFSET2">'[3]000 - world - 1961'!#REF!</definedName>
    <definedName name="GDP" localSheetId="0">'[2]000 - world - 1961'!$B$22</definedName>
    <definedName name="GDP">'[3]000 - world - 1961'!$B$22</definedName>
    <definedName name="GFN_BUTTONLABELS" localSheetId="2">[4]Main!#REF!</definedName>
    <definedName name="GFN_BUTTONLABELS" localSheetId="4">[4]Main!#REF!</definedName>
    <definedName name="GFN_BUTTONLABELS" localSheetId="5">[4]Main!#REF!</definedName>
    <definedName name="GFN_BUTTONLABELS" localSheetId="1">[4]Main!#REF!</definedName>
    <definedName name="GFN_BUTTONLABELS" localSheetId="0">[4]Main!#REF!</definedName>
    <definedName name="GFN_BUTTONLABELS">[4]Main!#REF!</definedName>
    <definedName name="HiInCos">'[1]Income Group Histogram'!$X$8:$Y$33</definedName>
    <definedName name="itemArr">[1]Data!$B$2:$B$24977</definedName>
    <definedName name="LowInCos">'[1]Income Group Histogram'!$Y$8:$Z$64</definedName>
    <definedName name="MidInCos">'[1]Income Group Histogram'!$Z$8:$AA$68</definedName>
    <definedName name="nameArr">[1]Data!$A$2:$A$24977</definedName>
    <definedName name="pop" localSheetId="0">'[2]000 - world - 1961'!$B$17</definedName>
    <definedName name="pop">'[3]000 - world - 1961'!$B$17</definedName>
    <definedName name="pop_world" localSheetId="0">'[2]000 - world - 1961'!$B$20</definedName>
    <definedName name="pop_world">'[3]000 - world - 1961'!$B$20</definedName>
    <definedName name="popArr">[1]Data!$E$2:$E$24977</definedName>
    <definedName name="Query1">[5]biocap!$A$1:$C$25</definedName>
    <definedName name="RawData" localSheetId="2">#REF!</definedName>
    <definedName name="RawData" localSheetId="4">#REF!</definedName>
    <definedName name="RawData" localSheetId="5">#REF!</definedName>
    <definedName name="RawData" localSheetId="1">#REF!</definedName>
    <definedName name="RawData">#REF!</definedName>
    <definedName name="SYS_DBFILENAME" localSheetId="2">#REF!</definedName>
    <definedName name="SYS_DBFILENAME" localSheetId="4">#REF!</definedName>
    <definedName name="SYS_DBFILENAME" localSheetId="5">#REF!</definedName>
    <definedName name="SYS_DBFILENAME" localSheetId="1">#REF!</definedName>
    <definedName name="SYS_DBFILENAME" localSheetId="0">#REF!</definedName>
    <definedName name="SYS_DBFILENAME">#REF!</definedName>
    <definedName name="TABLE_EQFACTORS" localSheetId="0">'[2]000 - world - 1961'!$A$1250:$E$1263</definedName>
    <definedName name="TABLE_EQFACTORS">'[3]000 - world - 1961'!$A$1250:$E$1263</definedName>
    <definedName name="TABLE_YIELDFACS" localSheetId="0">'[2]000 - world - 1961'!$A$1225:$E$1236</definedName>
    <definedName name="TABLE_YIELDFACS">'[3]000 - world - 1961'!$A$1225:$E$1236</definedName>
    <definedName name="TOC" localSheetId="0">'[2]000 - world - 1961'!$D$9</definedName>
    <definedName name="TOC">'[3]000 - world - 1961'!$D$9</definedName>
    <definedName name="TOC_ANIMALPRODUCTS" localSheetId="0">'[2]000 - world - 1961'!$A$191</definedName>
    <definedName name="TOC_ANIMALPRODUCTS">'[3]000 - world - 1961'!$A$191</definedName>
    <definedName name="TOC_ANIMALPRODUCTS_BREAKOUT" localSheetId="0">'[2]000 - world - 1961'!$A$297</definedName>
    <definedName name="TOC_ANIMALPRODUCTS_BREAKOUT">'[3]000 - world - 1961'!$A$297</definedName>
    <definedName name="TOC_ANIMALPRODUCTS_FROMFEED" localSheetId="0">'[2]000 - world - 1961'!$A$220</definedName>
    <definedName name="TOC_ANIMALPRODUCTS_FROMFEED">'[3]000 - world - 1961'!$A$220</definedName>
    <definedName name="TOC_ANIMALPRODUCTS_PASTURE" localSheetId="0">'[2]000 - world - 1961'!$A$385</definedName>
    <definedName name="TOC_ANIMALPRODUCTS_PASTURE">'[3]000 - world - 1961'!$A$385</definedName>
    <definedName name="TOC_BUILT" localSheetId="0">'[2]000 - world - 1961'!$A$1071</definedName>
    <definedName name="TOC_BUILT">'[3]000 - world - 1961'!$A$1071</definedName>
    <definedName name="TOC_CROPLAND" localSheetId="0">'[2]000 - world - 1961'!$A$64</definedName>
    <definedName name="TOC_CROPLAND">'[3]000 - world - 1961'!$A$64</definedName>
    <definedName name="TOC_ENERGY" localSheetId="0">'[2]000 - world - 1961'!$A$720</definedName>
    <definedName name="TOC_ENERGY">'[3]000 - world - 1961'!$A$720</definedName>
    <definedName name="TOC_ENERGY_BIOMASS" localSheetId="0">'[2]000 - world - 1961'!$A$1031</definedName>
    <definedName name="TOC_ENERGY_BIOMASS">'[3]000 - world - 1961'!$A$1031</definedName>
    <definedName name="TOC_ENERGY_ENERGYUSE" localSheetId="0">'[2]000 - world - 1961'!$A$721</definedName>
    <definedName name="TOC_ENERGY_ENERGYUSE">'[3]000 - world - 1961'!$A$721</definedName>
    <definedName name="TOC_ENERGY_FOOTPRINT" localSheetId="0">'[2]000 - world - 1961'!$A$809</definedName>
    <definedName name="TOC_ENERGY_FOOTPRINT">'[3]000 - world - 1961'!$A$809</definedName>
    <definedName name="TOC_ENERGY_OCEANFLUX" localSheetId="0">'[2]000 - world - 1961'!$A$854</definedName>
    <definedName name="TOC_ENERGY_OCEANFLUX">'[3]000 - world - 1961'!$A$854</definedName>
    <definedName name="TOC_ENERGYINTRADE" localSheetId="0">'[2]000 - world - 1961'!$A$876</definedName>
    <definedName name="TOC_ENERGYINTRADE">'[3]000 - world - 1961'!$A$876</definedName>
    <definedName name="TOC_EQ" localSheetId="0">'[2]000 - world - 1961'!$A$1242</definedName>
    <definedName name="TOC_EQ">'[3]000 - world - 1961'!$A$1242</definedName>
    <definedName name="TOC_FISHINGGROUNDS" localSheetId="0">'[2]000 - world - 1961'!$A$475</definedName>
    <definedName name="TOC_FISHINGGROUNDS">'[3]000 - world - 1961'!$A$475</definedName>
    <definedName name="TOC_FOOTPRINT" localSheetId="0">'[2]000 - world - 1961'!$G$8</definedName>
    <definedName name="TOC_FOOTPRINT">'[3]000 - world - 1961'!$G$8</definedName>
    <definedName name="TOC_FOOTPRINT_1kGHA" localSheetId="0">'[2]000 - world - 1961'!$O$8</definedName>
    <definedName name="TOC_FOOTPRINT_1kGHA">'[3]000 - world - 1961'!$O$8</definedName>
    <definedName name="TOC_FOREST" localSheetId="0">'[2]000 - world - 1961'!$A$608</definedName>
    <definedName name="TOC_FOREST">'[3]000 - world - 1961'!$A$608</definedName>
    <definedName name="TOC_FOREST_AREA" localSheetId="0">'[2]000 - world - 1961'!$A$643</definedName>
    <definedName name="TOC_FOREST_AREA">'[3]000 - world - 1961'!$A$643</definedName>
    <definedName name="TOC_FOREST_PRODUCTS" localSheetId="0">'[2]000 - world - 1961'!$A$609</definedName>
    <definedName name="TOC_FOREST_PRODUCTS">'[3]000 - world - 1961'!$A$609</definedName>
    <definedName name="TOC_HOME" localSheetId="0">'[2]000 - world - 1961'!$A$7</definedName>
    <definedName name="TOC_HOME">'[3]000 - world - 1961'!$A$7</definedName>
    <definedName name="TOC_LANDUSE" localSheetId="0">'[2]000 - world - 1961'!$A$1094</definedName>
    <definedName name="TOC_LANDUSE">'[3]000 - world - 1961'!$A$1094</definedName>
    <definedName name="TOC_LANDUSE_DETAILED" localSheetId="0">'[2]000 - world - 1961'!$A$1177</definedName>
    <definedName name="TOC_LANDUSE_DETAILED">'[3]000 - world - 1961'!$A$1177</definedName>
    <definedName name="TOC_LANDUSE_OVERVIEW" localSheetId="0">'[2]000 - world - 1961'!$A$1095</definedName>
    <definedName name="TOC_LANDUSE_OVERVIEW">'[3]000 - world - 1961'!$A$1095</definedName>
    <definedName name="TOC_LIBRARY" localSheetId="0">'[2]000 - world - 1961'!$A$1712</definedName>
    <definedName name="TOC_LIBRARY">'[3]000 - world - 1961'!$A$1712</definedName>
    <definedName name="TOC_OTHTOOLS_END" localSheetId="2">[4]Main!#REF!</definedName>
    <definedName name="TOC_OTHTOOLS_END" localSheetId="4">[4]Main!#REF!</definedName>
    <definedName name="TOC_OTHTOOLS_END" localSheetId="5">[4]Main!#REF!</definedName>
    <definedName name="TOC_OTHTOOLS_END" localSheetId="1">[4]Main!#REF!</definedName>
    <definedName name="TOC_OTHTOOLS_END" localSheetId="0">[4]Main!#REF!</definedName>
    <definedName name="TOC_OTHTOOLS_END">[4]Main!#REF!</definedName>
    <definedName name="TOC_PASTURE" localSheetId="0">'[2]000 - world - 1961'!$A$281</definedName>
    <definedName name="TOC_PASTURE">'[3]000 - world - 1961'!$A$281</definedName>
    <definedName name="TOC_REFERENCES" localSheetId="0">'[2]000 - world - 1961'!$A$1501</definedName>
    <definedName name="TOC_REFERENCES">'[3]000 - world - 1961'!$A$1501</definedName>
    <definedName name="TOC_REFS_TABLE" localSheetId="0">'[2]000 - world - 1961'!$A$1503:$A$1595</definedName>
    <definedName name="TOC_REFS_TABLE">'[3]000 - world - 1961'!$A$1503:$A$1595</definedName>
    <definedName name="TOC_RESULTS" localSheetId="0">'[2]000 - world - 1961'!$A$1268</definedName>
    <definedName name="TOC_RESULTS">'[3]000 - world - 1961'!$A$1268</definedName>
    <definedName name="TOC_RESULTS_BIOCAPACITY" localSheetId="0">'[2]000 - world - 1961'!$A$1328</definedName>
    <definedName name="TOC_RESULTS_BIOCAPACITY">'[3]000 - world - 1961'!$A$1328</definedName>
    <definedName name="TOC_RESULTS_EF" localSheetId="0">'[2]000 - world - 1961'!$A$1304</definedName>
    <definedName name="TOC_RESULTS_EF">'[3]000 - world - 1961'!$A$1304</definedName>
    <definedName name="TOC_YIELDS" localSheetId="0">'[2]000 - world - 1961'!$A$1221</definedName>
    <definedName name="TOC_YIELDS">'[3]000 - world - 1961'!$A$1221</definedName>
    <definedName name="totalArr">[1]Data!$R$2:$R$24977</definedName>
    <definedName name="year" localSheetId="0">'[2]000 - world - 1961'!$B$9</definedName>
    <definedName name="year">'[3]000 - world - 1961'!$B$9</definedName>
    <definedName name="YEAR_OFST" localSheetId="2">'[3]000 - world - 1961'!#REF!</definedName>
    <definedName name="YEAR_OFST" localSheetId="4">'[3]000 - world - 1961'!#REF!</definedName>
    <definedName name="YEAR_OFST" localSheetId="5">'[3]000 - world - 1961'!#REF!</definedName>
    <definedName name="YEAR_OFST" localSheetId="1">'[3]000 - world - 1961'!#REF!</definedName>
    <definedName name="YEAR_OFST" localSheetId="0">'[2]000 - world - 1961'!#REF!</definedName>
    <definedName name="YEAR_OFST">'[3]000 - world - 1961'!#REF!</definedName>
    <definedName name="yearArr">[1]Data!$C$2:$C$24977</definedName>
  </definedNames>
  <calcPr calcId="145621"/>
</workbook>
</file>

<file path=xl/calcChain.xml><?xml version="1.0" encoding="utf-8"?>
<calcChain xmlns="http://schemas.openxmlformats.org/spreadsheetml/2006/main">
  <c r="L23" i="9" l="1"/>
  <c r="L26" i="9"/>
  <c r="L133" i="9"/>
  <c r="L24" i="9"/>
  <c r="L72" i="9"/>
  <c r="L75" i="9"/>
  <c r="L48" i="9"/>
  <c r="L107" i="9"/>
  <c r="L148" i="9"/>
  <c r="L14" i="9"/>
  <c r="L96" i="9"/>
  <c r="L102" i="9"/>
  <c r="L10" i="9"/>
  <c r="L145" i="9"/>
  <c r="L79" i="9"/>
  <c r="L83" i="9"/>
  <c r="L156" i="9"/>
  <c r="L37" i="9"/>
  <c r="L129" i="9"/>
  <c r="L139" i="9"/>
  <c r="L137" i="9"/>
  <c r="L93" i="9"/>
  <c r="L131" i="9"/>
  <c r="L64" i="9"/>
  <c r="L153" i="9"/>
  <c r="L157" i="9"/>
  <c r="L25" i="9"/>
  <c r="L71" i="9"/>
  <c r="L13" i="9"/>
  <c r="L121" i="9"/>
  <c r="L130" i="9"/>
  <c r="L142" i="9"/>
  <c r="L7" i="9"/>
  <c r="L117" i="9"/>
  <c r="L84" i="9"/>
  <c r="L16" i="9"/>
  <c r="L59" i="9"/>
  <c r="L89" i="9"/>
  <c r="L99" i="9"/>
  <c r="L126" i="9"/>
  <c r="L60" i="9"/>
  <c r="L34" i="9"/>
  <c r="L113" i="9"/>
  <c r="L12" i="9"/>
  <c r="L119" i="9"/>
  <c r="L109" i="9"/>
  <c r="L65" i="9"/>
  <c r="L53" i="9"/>
  <c r="L63" i="9"/>
  <c r="L49" i="9"/>
  <c r="L104" i="9"/>
  <c r="L95" i="9"/>
  <c r="L21" i="9"/>
  <c r="L147" i="9"/>
  <c r="L43" i="9"/>
  <c r="L78" i="9"/>
  <c r="L29" i="9"/>
  <c r="L108" i="9"/>
  <c r="L112" i="9"/>
  <c r="L86" i="9"/>
  <c r="L40" i="9"/>
  <c r="L11" i="9"/>
  <c r="L105" i="9"/>
  <c r="L44" i="9"/>
  <c r="L73" i="9"/>
  <c r="L17" i="9"/>
  <c r="L57" i="9"/>
  <c r="L9" i="9"/>
  <c r="L54" i="9"/>
  <c r="L32" i="9"/>
  <c r="L123" i="9"/>
  <c r="L101" i="9"/>
  <c r="L66" i="9"/>
  <c r="L140" i="9"/>
  <c r="L39" i="9"/>
  <c r="L33" i="9"/>
  <c r="L124" i="9"/>
  <c r="L82" i="9"/>
  <c r="L128" i="9"/>
  <c r="L94" i="9"/>
  <c r="L125" i="9"/>
  <c r="L134" i="9"/>
  <c r="L149" i="9"/>
  <c r="L52" i="9"/>
  <c r="L85" i="9"/>
  <c r="L76" i="9"/>
  <c r="L155" i="9"/>
  <c r="L77" i="9"/>
  <c r="L141" i="9"/>
  <c r="L115" i="9"/>
  <c r="L31" i="9"/>
  <c r="L42" i="9"/>
  <c r="L152" i="9"/>
  <c r="L46" i="9"/>
  <c r="L106" i="9"/>
  <c r="L69" i="9"/>
  <c r="L92" i="9"/>
  <c r="L56" i="9"/>
  <c r="L61" i="9"/>
  <c r="L30" i="9"/>
  <c r="L19" i="9"/>
  <c r="L154" i="9"/>
  <c r="L135" i="9"/>
  <c r="L28" i="9"/>
  <c r="L27" i="9"/>
  <c r="L38" i="9"/>
  <c r="L15" i="9"/>
  <c r="L67" i="9"/>
  <c r="L35" i="9"/>
  <c r="L22" i="9"/>
  <c r="L74" i="9"/>
  <c r="L111" i="9"/>
  <c r="L150" i="9"/>
  <c r="L90" i="9"/>
  <c r="L120" i="9"/>
  <c r="L116" i="9"/>
  <c r="L58" i="9"/>
  <c r="L132" i="9"/>
  <c r="L88" i="9"/>
  <c r="L146" i="9"/>
  <c r="L80" i="9"/>
  <c r="L81" i="9"/>
  <c r="L91" i="9"/>
  <c r="L143" i="9"/>
  <c r="L68" i="9"/>
  <c r="L41" i="9"/>
  <c r="L122" i="9"/>
  <c r="L51" i="9"/>
  <c r="L36" i="9"/>
  <c r="L70" i="9"/>
  <c r="L47" i="9"/>
  <c r="L144" i="9"/>
  <c r="L20" i="9"/>
  <c r="L151" i="9"/>
  <c r="L136" i="9"/>
  <c r="L50" i="9"/>
  <c r="L55" i="9"/>
  <c r="L114" i="9"/>
  <c r="L138" i="9"/>
  <c r="L98" i="9"/>
  <c r="L127" i="9"/>
  <c r="L45" i="9"/>
  <c r="L110" i="9"/>
  <c r="L100" i="9"/>
  <c r="L62" i="9"/>
  <c r="L18" i="9"/>
  <c r="L8" i="9"/>
  <c r="L87" i="9"/>
  <c r="L97" i="9"/>
  <c r="L103" i="9"/>
  <c r="L118" i="9"/>
  <c r="B118" i="9" s="1"/>
  <c r="H118" i="9"/>
  <c r="J118" i="9" s="1"/>
  <c r="H23" i="9"/>
  <c r="J23" i="9" s="1"/>
  <c r="H26" i="9"/>
  <c r="J26" i="9" s="1"/>
  <c r="H133" i="9"/>
  <c r="J133" i="9" s="1"/>
  <c r="H24" i="9"/>
  <c r="J24" i="9" s="1"/>
  <c r="H72" i="9"/>
  <c r="J72" i="9" s="1"/>
  <c r="H75" i="9"/>
  <c r="J75" i="9" s="1"/>
  <c r="H48" i="9"/>
  <c r="J48" i="9" s="1"/>
  <c r="H107" i="9"/>
  <c r="J107" i="9" s="1"/>
  <c r="H148" i="9"/>
  <c r="J148" i="9" s="1"/>
  <c r="H14" i="9"/>
  <c r="J14" i="9" s="1"/>
  <c r="H96" i="9"/>
  <c r="J96" i="9" s="1"/>
  <c r="H102" i="9"/>
  <c r="J102" i="9" s="1"/>
  <c r="H10" i="9"/>
  <c r="J10" i="9" s="1"/>
  <c r="H145" i="9"/>
  <c r="J145" i="9" s="1"/>
  <c r="H79" i="9"/>
  <c r="J79" i="9" s="1"/>
  <c r="H83" i="9"/>
  <c r="J83" i="9" s="1"/>
  <c r="H156" i="9"/>
  <c r="J156" i="9" s="1"/>
  <c r="H37" i="9"/>
  <c r="J37" i="9" s="1"/>
  <c r="H129" i="9"/>
  <c r="J129" i="9" s="1"/>
  <c r="H139" i="9"/>
  <c r="J139" i="9" s="1"/>
  <c r="H137" i="9"/>
  <c r="J137" i="9" s="1"/>
  <c r="H93" i="9"/>
  <c r="J93" i="9" s="1"/>
  <c r="H131" i="9"/>
  <c r="J131" i="9" s="1"/>
  <c r="H64" i="9"/>
  <c r="J64" i="9" s="1"/>
  <c r="H153" i="9"/>
  <c r="J153" i="9" s="1"/>
  <c r="H157" i="9"/>
  <c r="J157" i="9" s="1"/>
  <c r="H25" i="9"/>
  <c r="J25" i="9" s="1"/>
  <c r="H71" i="9"/>
  <c r="J71" i="9" s="1"/>
  <c r="H13" i="9"/>
  <c r="J13" i="9" s="1"/>
  <c r="H121" i="9"/>
  <c r="J121" i="9" s="1"/>
  <c r="H130" i="9"/>
  <c r="J130" i="9" s="1"/>
  <c r="H142" i="9"/>
  <c r="J142" i="9" s="1"/>
  <c r="H7" i="9"/>
  <c r="J7" i="9" s="1"/>
  <c r="H117" i="9"/>
  <c r="J117" i="9" s="1"/>
  <c r="H84" i="9"/>
  <c r="J84" i="9" s="1"/>
  <c r="H16" i="9"/>
  <c r="J16" i="9" s="1"/>
  <c r="H59" i="9"/>
  <c r="J59" i="9" s="1"/>
  <c r="H89" i="9"/>
  <c r="J89" i="9" s="1"/>
  <c r="H99" i="9"/>
  <c r="J99" i="9" s="1"/>
  <c r="H126" i="9"/>
  <c r="J126" i="9" s="1"/>
  <c r="H60" i="9"/>
  <c r="J60" i="9" s="1"/>
  <c r="H34" i="9"/>
  <c r="J34" i="9" s="1"/>
  <c r="H113" i="9"/>
  <c r="J113" i="9" s="1"/>
  <c r="H12" i="9"/>
  <c r="J12" i="9" s="1"/>
  <c r="H119" i="9"/>
  <c r="J119" i="9" s="1"/>
  <c r="H109" i="9"/>
  <c r="J109" i="9" s="1"/>
  <c r="H65" i="9"/>
  <c r="J65" i="9" s="1"/>
  <c r="H53" i="9"/>
  <c r="J53" i="9" s="1"/>
  <c r="H63" i="9"/>
  <c r="J63" i="9" s="1"/>
  <c r="H49" i="9"/>
  <c r="J49" i="9" s="1"/>
  <c r="H104" i="9"/>
  <c r="J104" i="9" s="1"/>
  <c r="H95" i="9"/>
  <c r="J95" i="9" s="1"/>
  <c r="H21" i="9"/>
  <c r="J21" i="9" s="1"/>
  <c r="H147" i="9"/>
  <c r="J147" i="9" s="1"/>
  <c r="H43" i="9"/>
  <c r="J43" i="9" s="1"/>
  <c r="H78" i="9"/>
  <c r="J78" i="9" s="1"/>
  <c r="H29" i="9"/>
  <c r="J29" i="9" s="1"/>
  <c r="H108" i="9"/>
  <c r="J108" i="9" s="1"/>
  <c r="H112" i="9"/>
  <c r="J112" i="9" s="1"/>
  <c r="H86" i="9"/>
  <c r="J86" i="9" s="1"/>
  <c r="H40" i="9"/>
  <c r="J40" i="9" s="1"/>
  <c r="H11" i="9"/>
  <c r="J11" i="9" s="1"/>
  <c r="H105" i="9"/>
  <c r="J105" i="9" s="1"/>
  <c r="H44" i="9"/>
  <c r="J44" i="9" s="1"/>
  <c r="H73" i="9"/>
  <c r="J73" i="9" s="1"/>
  <c r="H17" i="9"/>
  <c r="J17" i="9" s="1"/>
  <c r="H57" i="9"/>
  <c r="J57" i="9" s="1"/>
  <c r="H9" i="9"/>
  <c r="J9" i="9" s="1"/>
  <c r="H54" i="9"/>
  <c r="J54" i="9" s="1"/>
  <c r="H32" i="9"/>
  <c r="J32" i="9" s="1"/>
  <c r="H123" i="9"/>
  <c r="J123" i="9" s="1"/>
  <c r="H101" i="9"/>
  <c r="J101" i="9" s="1"/>
  <c r="H66" i="9"/>
  <c r="J66" i="9" s="1"/>
  <c r="H140" i="9"/>
  <c r="J140" i="9" s="1"/>
  <c r="H39" i="9"/>
  <c r="J39" i="9" s="1"/>
  <c r="H33" i="9"/>
  <c r="J33" i="9" s="1"/>
  <c r="H124" i="9"/>
  <c r="J124" i="9" s="1"/>
  <c r="H82" i="9"/>
  <c r="J82" i="9" s="1"/>
  <c r="H128" i="9"/>
  <c r="J128" i="9" s="1"/>
  <c r="H94" i="9"/>
  <c r="J94" i="9" s="1"/>
  <c r="H125" i="9"/>
  <c r="J125" i="9" s="1"/>
  <c r="H134" i="9"/>
  <c r="J134" i="9" s="1"/>
  <c r="H149" i="9"/>
  <c r="J149" i="9" s="1"/>
  <c r="H52" i="9"/>
  <c r="J52" i="9" s="1"/>
  <c r="H85" i="9"/>
  <c r="J85" i="9" s="1"/>
  <c r="H76" i="9"/>
  <c r="J76" i="9" s="1"/>
  <c r="H155" i="9"/>
  <c r="J155" i="9" s="1"/>
  <c r="H77" i="9"/>
  <c r="J77" i="9" s="1"/>
  <c r="H141" i="9"/>
  <c r="J141" i="9" s="1"/>
  <c r="H115" i="9"/>
  <c r="J115" i="9" s="1"/>
  <c r="H31" i="9"/>
  <c r="J31" i="9" s="1"/>
  <c r="H42" i="9"/>
  <c r="J42" i="9" s="1"/>
  <c r="H152" i="9"/>
  <c r="J152" i="9" s="1"/>
  <c r="H46" i="9"/>
  <c r="J46" i="9" s="1"/>
  <c r="H106" i="9"/>
  <c r="J106" i="9" s="1"/>
  <c r="H69" i="9"/>
  <c r="J69" i="9" s="1"/>
  <c r="H92" i="9"/>
  <c r="J92" i="9" s="1"/>
  <c r="H56" i="9"/>
  <c r="J56" i="9" s="1"/>
  <c r="H61" i="9"/>
  <c r="J61" i="9" s="1"/>
  <c r="H30" i="9"/>
  <c r="J30" i="9" s="1"/>
  <c r="H19" i="9"/>
  <c r="J19" i="9" s="1"/>
  <c r="H154" i="9"/>
  <c r="J154" i="9" s="1"/>
  <c r="H135" i="9"/>
  <c r="J135" i="9" s="1"/>
  <c r="H28" i="9"/>
  <c r="J28" i="9" s="1"/>
  <c r="H27" i="9"/>
  <c r="J27" i="9" s="1"/>
  <c r="H38" i="9"/>
  <c r="J38" i="9" s="1"/>
  <c r="H15" i="9"/>
  <c r="J15" i="9" s="1"/>
  <c r="H67" i="9"/>
  <c r="J67" i="9" s="1"/>
  <c r="H35" i="9"/>
  <c r="J35" i="9" s="1"/>
  <c r="H22" i="9"/>
  <c r="J22" i="9" s="1"/>
  <c r="H74" i="9"/>
  <c r="J74" i="9" s="1"/>
  <c r="H111" i="9"/>
  <c r="J111" i="9" s="1"/>
  <c r="H150" i="9"/>
  <c r="J150" i="9" s="1"/>
  <c r="H90" i="9"/>
  <c r="J90" i="9" s="1"/>
  <c r="H120" i="9"/>
  <c r="J120" i="9" s="1"/>
  <c r="H116" i="9"/>
  <c r="J116" i="9" s="1"/>
  <c r="H58" i="9"/>
  <c r="J58" i="9" s="1"/>
  <c r="H132" i="9"/>
  <c r="J132" i="9" s="1"/>
  <c r="H88" i="9"/>
  <c r="J88" i="9" s="1"/>
  <c r="H146" i="9"/>
  <c r="J146" i="9" s="1"/>
  <c r="H80" i="9"/>
  <c r="J80" i="9" s="1"/>
  <c r="H81" i="9"/>
  <c r="J81" i="9" s="1"/>
  <c r="H91" i="9"/>
  <c r="J91" i="9" s="1"/>
  <c r="H143" i="9"/>
  <c r="J143" i="9" s="1"/>
  <c r="H68" i="9"/>
  <c r="J68" i="9" s="1"/>
  <c r="H41" i="9"/>
  <c r="J41" i="9" s="1"/>
  <c r="H122" i="9"/>
  <c r="J122" i="9" s="1"/>
  <c r="H51" i="9"/>
  <c r="J51" i="9" s="1"/>
  <c r="H36" i="9"/>
  <c r="J36" i="9" s="1"/>
  <c r="H70" i="9"/>
  <c r="J70" i="9" s="1"/>
  <c r="H47" i="9"/>
  <c r="J47" i="9" s="1"/>
  <c r="H144" i="9"/>
  <c r="J144" i="9" s="1"/>
  <c r="H20" i="9"/>
  <c r="J20" i="9" s="1"/>
  <c r="H151" i="9"/>
  <c r="J151" i="9" s="1"/>
  <c r="H136" i="9"/>
  <c r="J136" i="9" s="1"/>
  <c r="H50" i="9"/>
  <c r="J50" i="9" s="1"/>
  <c r="H55" i="9"/>
  <c r="J55" i="9" s="1"/>
  <c r="H114" i="9"/>
  <c r="J114" i="9" s="1"/>
  <c r="H138" i="9"/>
  <c r="J138" i="9" s="1"/>
  <c r="H98" i="9"/>
  <c r="J98" i="9" s="1"/>
  <c r="H127" i="9"/>
  <c r="J127" i="9" s="1"/>
  <c r="H45" i="9"/>
  <c r="J45" i="9" s="1"/>
  <c r="H110" i="9"/>
  <c r="J110" i="9" s="1"/>
  <c r="H100" i="9"/>
  <c r="J100" i="9" s="1"/>
  <c r="H62" i="9"/>
  <c r="J62" i="9" s="1"/>
  <c r="H18" i="9"/>
  <c r="J18" i="9" s="1"/>
  <c r="H8" i="9"/>
  <c r="J8" i="9" s="1"/>
  <c r="H87" i="9"/>
  <c r="J87" i="9" s="1"/>
  <c r="H97" i="9"/>
  <c r="J97" i="9" s="1"/>
  <c r="H103" i="9"/>
  <c r="J103" i="9" s="1"/>
  <c r="E118" i="9"/>
  <c r="E23" i="9"/>
  <c r="G23" i="9" s="1"/>
  <c r="E26" i="9"/>
  <c r="G26" i="9" s="1"/>
  <c r="E133" i="9"/>
  <c r="G133" i="9" s="1"/>
  <c r="E24" i="9"/>
  <c r="G24" i="9" s="1"/>
  <c r="E72" i="9"/>
  <c r="G72" i="9" s="1"/>
  <c r="E75" i="9"/>
  <c r="G75" i="9" s="1"/>
  <c r="E48" i="9"/>
  <c r="G48" i="9" s="1"/>
  <c r="E107" i="9"/>
  <c r="G107" i="9" s="1"/>
  <c r="E148" i="9"/>
  <c r="G148" i="9" s="1"/>
  <c r="E14" i="9"/>
  <c r="G14" i="9" s="1"/>
  <c r="E96" i="9"/>
  <c r="G96" i="9" s="1"/>
  <c r="E102" i="9"/>
  <c r="G102" i="9" s="1"/>
  <c r="E10" i="9"/>
  <c r="G10" i="9" s="1"/>
  <c r="E145" i="9"/>
  <c r="G145" i="9" s="1"/>
  <c r="E79" i="9"/>
  <c r="G79" i="9" s="1"/>
  <c r="E83" i="9"/>
  <c r="G83" i="9" s="1"/>
  <c r="E156" i="9"/>
  <c r="G156" i="9" s="1"/>
  <c r="E37" i="9"/>
  <c r="G37" i="9" s="1"/>
  <c r="E129" i="9"/>
  <c r="G129" i="9" s="1"/>
  <c r="E139" i="9"/>
  <c r="G139" i="9" s="1"/>
  <c r="E137" i="9"/>
  <c r="G137" i="9" s="1"/>
  <c r="E93" i="9"/>
  <c r="G93" i="9" s="1"/>
  <c r="E131" i="9"/>
  <c r="G131" i="9" s="1"/>
  <c r="E64" i="9"/>
  <c r="G64" i="9" s="1"/>
  <c r="E153" i="9"/>
  <c r="G153" i="9" s="1"/>
  <c r="E157" i="9"/>
  <c r="G157" i="9" s="1"/>
  <c r="E25" i="9"/>
  <c r="G25" i="9" s="1"/>
  <c r="E71" i="9"/>
  <c r="G71" i="9" s="1"/>
  <c r="E13" i="9"/>
  <c r="G13" i="9" s="1"/>
  <c r="E121" i="9"/>
  <c r="G121" i="9" s="1"/>
  <c r="E130" i="9"/>
  <c r="G130" i="9" s="1"/>
  <c r="E142" i="9"/>
  <c r="G142" i="9" s="1"/>
  <c r="E7" i="9"/>
  <c r="G7" i="9" s="1"/>
  <c r="E117" i="9"/>
  <c r="G117" i="9" s="1"/>
  <c r="E84" i="9"/>
  <c r="G84" i="9" s="1"/>
  <c r="E16" i="9"/>
  <c r="G16" i="9" s="1"/>
  <c r="E59" i="9"/>
  <c r="G59" i="9" s="1"/>
  <c r="E89" i="9"/>
  <c r="G89" i="9" s="1"/>
  <c r="E99" i="9"/>
  <c r="G99" i="9" s="1"/>
  <c r="E126" i="9"/>
  <c r="G126" i="9" s="1"/>
  <c r="E60" i="9"/>
  <c r="G60" i="9" s="1"/>
  <c r="E34" i="9"/>
  <c r="G34" i="9" s="1"/>
  <c r="E113" i="9"/>
  <c r="G113" i="9" s="1"/>
  <c r="E12" i="9"/>
  <c r="G12" i="9" s="1"/>
  <c r="E119" i="9"/>
  <c r="G119" i="9" s="1"/>
  <c r="E109" i="9"/>
  <c r="G109" i="9" s="1"/>
  <c r="E65" i="9"/>
  <c r="G65" i="9" s="1"/>
  <c r="E53" i="9"/>
  <c r="G53" i="9" s="1"/>
  <c r="E63" i="9"/>
  <c r="G63" i="9" s="1"/>
  <c r="E49" i="9"/>
  <c r="G49" i="9" s="1"/>
  <c r="E104" i="9"/>
  <c r="G104" i="9" s="1"/>
  <c r="E95" i="9"/>
  <c r="G95" i="9" s="1"/>
  <c r="E21" i="9"/>
  <c r="G21" i="9" s="1"/>
  <c r="E147" i="9"/>
  <c r="G147" i="9" s="1"/>
  <c r="E43" i="9"/>
  <c r="G43" i="9" s="1"/>
  <c r="E78" i="9"/>
  <c r="G78" i="9" s="1"/>
  <c r="E29" i="9"/>
  <c r="G29" i="9" s="1"/>
  <c r="E108" i="9"/>
  <c r="G108" i="9" s="1"/>
  <c r="E112" i="9"/>
  <c r="G112" i="9" s="1"/>
  <c r="E86" i="9"/>
  <c r="G86" i="9" s="1"/>
  <c r="E40" i="9"/>
  <c r="G40" i="9" s="1"/>
  <c r="E11" i="9"/>
  <c r="G11" i="9" s="1"/>
  <c r="E105" i="9"/>
  <c r="G105" i="9" s="1"/>
  <c r="E44" i="9"/>
  <c r="G44" i="9" s="1"/>
  <c r="E73" i="9"/>
  <c r="G73" i="9" s="1"/>
  <c r="E17" i="9"/>
  <c r="G17" i="9" s="1"/>
  <c r="E57" i="9"/>
  <c r="G57" i="9" s="1"/>
  <c r="E9" i="9"/>
  <c r="G9" i="9" s="1"/>
  <c r="E54" i="9"/>
  <c r="G54" i="9" s="1"/>
  <c r="E32" i="9"/>
  <c r="G32" i="9" s="1"/>
  <c r="E123" i="9"/>
  <c r="G123" i="9" s="1"/>
  <c r="E101" i="9"/>
  <c r="G101" i="9" s="1"/>
  <c r="E66" i="9"/>
  <c r="G66" i="9" s="1"/>
  <c r="E140" i="9"/>
  <c r="G140" i="9" s="1"/>
  <c r="E39" i="9"/>
  <c r="G39" i="9" s="1"/>
  <c r="E33" i="9"/>
  <c r="G33" i="9" s="1"/>
  <c r="E124" i="9"/>
  <c r="G124" i="9" s="1"/>
  <c r="E82" i="9"/>
  <c r="G82" i="9" s="1"/>
  <c r="E128" i="9"/>
  <c r="G128" i="9" s="1"/>
  <c r="E94" i="9"/>
  <c r="G94" i="9" s="1"/>
  <c r="E125" i="9"/>
  <c r="G125" i="9" s="1"/>
  <c r="E134" i="9"/>
  <c r="G134" i="9" s="1"/>
  <c r="E149" i="9"/>
  <c r="G149" i="9" s="1"/>
  <c r="E52" i="9"/>
  <c r="G52" i="9" s="1"/>
  <c r="E85" i="9"/>
  <c r="G85" i="9" s="1"/>
  <c r="E76" i="9"/>
  <c r="G76" i="9" s="1"/>
  <c r="E155" i="9"/>
  <c r="G155" i="9" s="1"/>
  <c r="E77" i="9"/>
  <c r="G77" i="9" s="1"/>
  <c r="E141" i="9"/>
  <c r="G141" i="9" s="1"/>
  <c r="E115" i="9"/>
  <c r="G115" i="9" s="1"/>
  <c r="E31" i="9"/>
  <c r="G31" i="9" s="1"/>
  <c r="E42" i="9"/>
  <c r="G42" i="9" s="1"/>
  <c r="E152" i="9"/>
  <c r="G152" i="9" s="1"/>
  <c r="E46" i="9"/>
  <c r="G46" i="9" s="1"/>
  <c r="E106" i="9"/>
  <c r="G106" i="9" s="1"/>
  <c r="E69" i="9"/>
  <c r="G69" i="9" s="1"/>
  <c r="E92" i="9"/>
  <c r="G92" i="9" s="1"/>
  <c r="E56" i="9"/>
  <c r="G56" i="9" s="1"/>
  <c r="E61" i="9"/>
  <c r="G61" i="9" s="1"/>
  <c r="E30" i="9"/>
  <c r="G30" i="9" s="1"/>
  <c r="E19" i="9"/>
  <c r="G19" i="9" s="1"/>
  <c r="E154" i="9"/>
  <c r="G154" i="9" s="1"/>
  <c r="E135" i="9"/>
  <c r="G135" i="9" s="1"/>
  <c r="E28" i="9"/>
  <c r="G28" i="9" s="1"/>
  <c r="E27" i="9"/>
  <c r="G27" i="9" s="1"/>
  <c r="E38" i="9"/>
  <c r="G38" i="9" s="1"/>
  <c r="E15" i="9"/>
  <c r="G15" i="9" s="1"/>
  <c r="E67" i="9"/>
  <c r="G67" i="9" s="1"/>
  <c r="E35" i="9"/>
  <c r="G35" i="9" s="1"/>
  <c r="E22" i="9"/>
  <c r="G22" i="9" s="1"/>
  <c r="E74" i="9"/>
  <c r="G74" i="9" s="1"/>
  <c r="E111" i="9"/>
  <c r="G111" i="9" s="1"/>
  <c r="E150" i="9"/>
  <c r="G150" i="9" s="1"/>
  <c r="E90" i="9"/>
  <c r="G90" i="9" s="1"/>
  <c r="E120" i="9"/>
  <c r="G120" i="9" s="1"/>
  <c r="E116" i="9"/>
  <c r="G116" i="9" s="1"/>
  <c r="E58" i="9"/>
  <c r="G58" i="9" s="1"/>
  <c r="E132" i="9"/>
  <c r="G132" i="9" s="1"/>
  <c r="E88" i="9"/>
  <c r="G88" i="9" s="1"/>
  <c r="E146" i="9"/>
  <c r="G146" i="9" s="1"/>
  <c r="E80" i="9"/>
  <c r="G80" i="9" s="1"/>
  <c r="E81" i="9"/>
  <c r="G81" i="9" s="1"/>
  <c r="E91" i="9"/>
  <c r="G91" i="9" s="1"/>
  <c r="E143" i="9"/>
  <c r="G143" i="9" s="1"/>
  <c r="E68" i="9"/>
  <c r="G68" i="9" s="1"/>
  <c r="E41" i="9"/>
  <c r="G41" i="9" s="1"/>
  <c r="E122" i="9"/>
  <c r="G122" i="9" s="1"/>
  <c r="E51" i="9"/>
  <c r="G51" i="9" s="1"/>
  <c r="E36" i="9"/>
  <c r="G36" i="9" s="1"/>
  <c r="E70" i="9"/>
  <c r="G70" i="9" s="1"/>
  <c r="E47" i="9"/>
  <c r="G47" i="9" s="1"/>
  <c r="E144" i="9"/>
  <c r="G144" i="9" s="1"/>
  <c r="E20" i="9"/>
  <c r="G20" i="9" s="1"/>
  <c r="E151" i="9"/>
  <c r="G151" i="9" s="1"/>
  <c r="E136" i="9"/>
  <c r="G136" i="9" s="1"/>
  <c r="E50" i="9"/>
  <c r="G50" i="9" s="1"/>
  <c r="E55" i="9"/>
  <c r="G55" i="9" s="1"/>
  <c r="E114" i="9"/>
  <c r="G114" i="9" s="1"/>
  <c r="E138" i="9"/>
  <c r="G138" i="9" s="1"/>
  <c r="E98" i="9"/>
  <c r="G98" i="9" s="1"/>
  <c r="E127" i="9"/>
  <c r="G127" i="9" s="1"/>
  <c r="E45" i="9"/>
  <c r="G45" i="9" s="1"/>
  <c r="E110" i="9"/>
  <c r="G110" i="9" s="1"/>
  <c r="E100" i="9"/>
  <c r="G100" i="9" s="1"/>
  <c r="E62" i="9"/>
  <c r="G62" i="9" s="1"/>
  <c r="E18" i="9"/>
  <c r="G18" i="9" s="1"/>
  <c r="E8" i="9"/>
  <c r="G8" i="9" s="1"/>
  <c r="E87" i="9"/>
  <c r="G87" i="9" s="1"/>
  <c r="E97" i="9"/>
  <c r="G97" i="9" s="1"/>
  <c r="E103" i="9"/>
  <c r="G103" i="9" s="1"/>
  <c r="G118" i="9"/>
  <c r="O103" i="9"/>
  <c r="O97" i="9"/>
  <c r="O87" i="9"/>
  <c r="O8" i="9"/>
  <c r="O18" i="9"/>
  <c r="O62" i="9"/>
  <c r="O100" i="9"/>
  <c r="O110" i="9"/>
  <c r="O45" i="9"/>
  <c r="O127" i="9"/>
  <c r="O98" i="9"/>
  <c r="O138" i="9"/>
  <c r="O114" i="9"/>
  <c r="O55" i="9"/>
  <c r="O50" i="9"/>
  <c r="O136" i="9"/>
  <c r="O151" i="9"/>
  <c r="O20" i="9"/>
  <c r="O144" i="9"/>
  <c r="O47" i="9"/>
  <c r="O70" i="9"/>
  <c r="O36" i="9"/>
  <c r="O51" i="9"/>
  <c r="O122" i="9"/>
  <c r="O41" i="9"/>
  <c r="O68" i="9"/>
  <c r="O143" i="9"/>
  <c r="O91" i="9"/>
  <c r="O81" i="9"/>
  <c r="O80" i="9"/>
  <c r="O146" i="9"/>
  <c r="O88" i="9"/>
  <c r="O132" i="9"/>
  <c r="O58" i="9"/>
  <c r="O116" i="9"/>
  <c r="O120" i="9"/>
  <c r="O90" i="9"/>
  <c r="O150" i="9"/>
  <c r="O111" i="9"/>
  <c r="O74" i="9"/>
  <c r="O22" i="9"/>
  <c r="O35" i="9"/>
  <c r="O67" i="9"/>
  <c r="O15" i="9"/>
  <c r="O38" i="9"/>
  <c r="O27" i="9"/>
  <c r="O28" i="9"/>
  <c r="O135" i="9"/>
  <c r="O154" i="9"/>
  <c r="O19" i="9"/>
  <c r="O30" i="9"/>
  <c r="O61" i="9"/>
  <c r="O56" i="9"/>
  <c r="O92" i="9"/>
  <c r="O69" i="9"/>
  <c r="O106" i="9"/>
  <c r="O46" i="9"/>
  <c r="O152" i="9"/>
  <c r="O42" i="9"/>
  <c r="O31" i="9"/>
  <c r="O115" i="9"/>
  <c r="O141" i="9"/>
  <c r="O77" i="9"/>
  <c r="O155" i="9"/>
  <c r="O76" i="9"/>
  <c r="O85" i="9"/>
  <c r="O52" i="9"/>
  <c r="O149" i="9"/>
  <c r="O134" i="9"/>
  <c r="O125" i="9"/>
  <c r="O94" i="9"/>
  <c r="O128" i="9"/>
  <c r="O82" i="9"/>
  <c r="O124" i="9"/>
  <c r="O33" i="9"/>
  <c r="O39" i="9"/>
  <c r="O140" i="9"/>
  <c r="O66" i="9"/>
  <c r="O101" i="9"/>
  <c r="O123" i="9"/>
  <c r="O32" i="9"/>
  <c r="O54" i="9"/>
  <c r="O9" i="9"/>
  <c r="O57" i="9"/>
  <c r="O17" i="9"/>
  <c r="O73" i="9"/>
  <c r="O44" i="9"/>
  <c r="O105" i="9"/>
  <c r="O11" i="9"/>
  <c r="O40" i="9"/>
  <c r="O86" i="9"/>
  <c r="O112" i="9"/>
  <c r="O108" i="9"/>
  <c r="O29" i="9"/>
  <c r="O78" i="9"/>
  <c r="O43" i="9"/>
  <c r="O147" i="9"/>
  <c r="O21" i="9"/>
  <c r="O95" i="9"/>
  <c r="O104" i="9"/>
  <c r="O49" i="9"/>
  <c r="O63" i="9"/>
  <c r="O53" i="9"/>
  <c r="O65" i="9"/>
  <c r="O109" i="9"/>
  <c r="O119" i="9"/>
  <c r="O12" i="9"/>
  <c r="O113" i="9"/>
  <c r="O34" i="9"/>
  <c r="O60" i="9"/>
  <c r="O126" i="9"/>
  <c r="O99" i="9"/>
  <c r="O89" i="9"/>
  <c r="O59" i="9"/>
  <c r="O16" i="9"/>
  <c r="O84" i="9"/>
  <c r="O117" i="9"/>
  <c r="O7" i="9"/>
  <c r="O142" i="9"/>
  <c r="O130" i="9"/>
  <c r="O121" i="9"/>
  <c r="O13" i="9"/>
  <c r="O71" i="9"/>
  <c r="O25" i="9"/>
  <c r="O157" i="9"/>
  <c r="O153" i="9"/>
  <c r="O64" i="9"/>
  <c r="O131" i="9"/>
  <c r="O93" i="9"/>
  <c r="O137" i="9"/>
  <c r="O139" i="9"/>
  <c r="O129" i="9"/>
  <c r="O37" i="9"/>
  <c r="O156" i="9"/>
  <c r="O83" i="9"/>
  <c r="O79" i="9"/>
  <c r="O145" i="9"/>
  <c r="O10" i="9"/>
  <c r="O102" i="9"/>
  <c r="O96" i="9"/>
  <c r="O14" i="9"/>
  <c r="O148" i="9"/>
  <c r="O107" i="9"/>
  <c r="O48" i="9"/>
  <c r="O75" i="9"/>
  <c r="O72" i="9"/>
  <c r="O24" i="9"/>
  <c r="O133" i="9"/>
  <c r="O26" i="9"/>
  <c r="O23" i="9"/>
  <c r="O118" i="9"/>
  <c r="B103" i="9" l="1"/>
  <c r="B97" i="9"/>
  <c r="B87" i="9"/>
  <c r="B8" i="9"/>
  <c r="B18" i="9"/>
  <c r="B62" i="9"/>
  <c r="B100" i="9"/>
  <c r="B110" i="9"/>
  <c r="B45" i="9"/>
  <c r="B127" i="9"/>
  <c r="B98" i="9"/>
  <c r="B138" i="9"/>
  <c r="B114" i="9"/>
  <c r="B55" i="9"/>
  <c r="B50" i="9"/>
  <c r="B136" i="9"/>
  <c r="B151" i="9"/>
  <c r="B20" i="9"/>
  <c r="B144" i="9"/>
  <c r="B47" i="9"/>
  <c r="B70" i="9"/>
  <c r="B36" i="9"/>
  <c r="B51" i="9"/>
  <c r="B122" i="9"/>
  <c r="B41" i="9"/>
  <c r="B68" i="9"/>
  <c r="B143" i="9"/>
  <c r="B91" i="9"/>
  <c r="B81" i="9"/>
  <c r="B80" i="9"/>
  <c r="B146" i="9"/>
  <c r="B88" i="9"/>
  <c r="B132" i="9"/>
  <c r="B58" i="9"/>
  <c r="B116" i="9"/>
  <c r="B120" i="9"/>
  <c r="B90" i="9"/>
  <c r="B150" i="9"/>
  <c r="B111" i="9"/>
  <c r="B74" i="9"/>
  <c r="B22" i="9"/>
  <c r="B35" i="9"/>
  <c r="B67" i="9"/>
  <c r="B15" i="9"/>
  <c r="B38" i="9"/>
  <c r="B27" i="9"/>
  <c r="N118" i="9"/>
  <c r="N27" i="9"/>
  <c r="N38" i="9"/>
  <c r="N15" i="9"/>
  <c r="N67" i="9"/>
  <c r="N35" i="9"/>
  <c r="N22" i="9"/>
  <c r="N74" i="9"/>
  <c r="N111" i="9"/>
  <c r="N150" i="9"/>
  <c r="N90" i="9"/>
  <c r="N120" i="9"/>
  <c r="N116" i="9"/>
  <c r="N58" i="9"/>
  <c r="N132" i="9"/>
  <c r="N88" i="9"/>
  <c r="N146" i="9"/>
  <c r="N80" i="9"/>
  <c r="N81" i="9"/>
  <c r="N91" i="9"/>
  <c r="N143" i="9"/>
  <c r="N68" i="9"/>
  <c r="N41" i="9"/>
  <c r="N122" i="9"/>
  <c r="N51" i="9"/>
  <c r="N36" i="9"/>
  <c r="N70" i="9"/>
  <c r="N47" i="9"/>
  <c r="N144" i="9"/>
  <c r="N20" i="9"/>
  <c r="N151" i="9"/>
  <c r="N136" i="9"/>
  <c r="N50" i="9"/>
  <c r="N55" i="9"/>
  <c r="N114" i="9"/>
  <c r="N138" i="9"/>
  <c r="N98" i="9"/>
  <c r="N127" i="9"/>
  <c r="N45" i="9"/>
  <c r="N110" i="9"/>
  <c r="N100" i="9"/>
  <c r="N62" i="9"/>
  <c r="N18" i="9"/>
  <c r="N8" i="9"/>
  <c r="N87" i="9"/>
  <c r="N97" i="9"/>
  <c r="N103" i="9"/>
  <c r="B28" i="9"/>
  <c r="N28" i="9" s="1"/>
  <c r="B135" i="9"/>
  <c r="N135" i="9" s="1"/>
  <c r="B154" i="9"/>
  <c r="N154" i="9" s="1"/>
  <c r="B19" i="9"/>
  <c r="N19" i="9" s="1"/>
  <c r="B30" i="9"/>
  <c r="N30" i="9" s="1"/>
  <c r="B61" i="9"/>
  <c r="N61" i="9" s="1"/>
  <c r="B56" i="9"/>
  <c r="N56" i="9" s="1"/>
  <c r="B92" i="9"/>
  <c r="N92" i="9" s="1"/>
  <c r="B69" i="9"/>
  <c r="N69" i="9" s="1"/>
  <c r="B106" i="9"/>
  <c r="N106" i="9" s="1"/>
  <c r="B46" i="9"/>
  <c r="N46" i="9" s="1"/>
  <c r="B152" i="9"/>
  <c r="N152" i="9" s="1"/>
  <c r="B42" i="9"/>
  <c r="N42" i="9" s="1"/>
  <c r="B31" i="9"/>
  <c r="N31" i="9" s="1"/>
  <c r="B115" i="9"/>
  <c r="N115" i="9" s="1"/>
  <c r="B141" i="9"/>
  <c r="N141" i="9" s="1"/>
  <c r="B77" i="9"/>
  <c r="N77" i="9" s="1"/>
  <c r="B155" i="9"/>
  <c r="N155" i="9" s="1"/>
  <c r="B76" i="9"/>
  <c r="N76" i="9" s="1"/>
  <c r="B85" i="9"/>
  <c r="N85" i="9" s="1"/>
  <c r="B52" i="9"/>
  <c r="N52" i="9" s="1"/>
  <c r="B149" i="9"/>
  <c r="N149" i="9" s="1"/>
  <c r="B134" i="9"/>
  <c r="N134" i="9" s="1"/>
  <c r="B125" i="9"/>
  <c r="N125" i="9" s="1"/>
  <c r="B94" i="9"/>
  <c r="N94" i="9" s="1"/>
  <c r="B128" i="9"/>
  <c r="N128" i="9" s="1"/>
  <c r="B82" i="9"/>
  <c r="N82" i="9" s="1"/>
  <c r="B124" i="9"/>
  <c r="N124" i="9" s="1"/>
  <c r="B33" i="9"/>
  <c r="N33" i="9" s="1"/>
  <c r="B39" i="9"/>
  <c r="N39" i="9" s="1"/>
  <c r="B140" i="9"/>
  <c r="N140" i="9" s="1"/>
  <c r="B66" i="9"/>
  <c r="N66" i="9" s="1"/>
  <c r="B101" i="9"/>
  <c r="N101" i="9" s="1"/>
  <c r="B123" i="9"/>
  <c r="N123" i="9" s="1"/>
  <c r="B32" i="9"/>
  <c r="N32" i="9" s="1"/>
  <c r="B54" i="9"/>
  <c r="N54" i="9" s="1"/>
  <c r="B9" i="9"/>
  <c r="N9" i="9" s="1"/>
  <c r="B57" i="9"/>
  <c r="N57" i="9" s="1"/>
  <c r="B17" i="9"/>
  <c r="N17" i="9" s="1"/>
  <c r="B73" i="9"/>
  <c r="N73" i="9" s="1"/>
  <c r="B44" i="9"/>
  <c r="N44" i="9" s="1"/>
  <c r="B105" i="9"/>
  <c r="N105" i="9" s="1"/>
  <c r="B11" i="9"/>
  <c r="N11" i="9" s="1"/>
  <c r="B40" i="9"/>
  <c r="N40" i="9" s="1"/>
  <c r="B86" i="9"/>
  <c r="N86" i="9" s="1"/>
  <c r="B112" i="9"/>
  <c r="N112" i="9" s="1"/>
  <c r="B108" i="9"/>
  <c r="N108" i="9" s="1"/>
  <c r="B29" i="9"/>
  <c r="N29" i="9" s="1"/>
  <c r="B78" i="9"/>
  <c r="N78" i="9" s="1"/>
  <c r="B43" i="9"/>
  <c r="N43" i="9" s="1"/>
  <c r="B147" i="9"/>
  <c r="N147" i="9" s="1"/>
  <c r="B21" i="9"/>
  <c r="N21" i="9" s="1"/>
  <c r="B95" i="9"/>
  <c r="N95" i="9" s="1"/>
  <c r="B104" i="9"/>
  <c r="N104" i="9" s="1"/>
  <c r="B49" i="9"/>
  <c r="N49" i="9" s="1"/>
  <c r="B63" i="9"/>
  <c r="N63" i="9" s="1"/>
  <c r="B53" i="9"/>
  <c r="N53" i="9" s="1"/>
  <c r="B65" i="9"/>
  <c r="N65" i="9" s="1"/>
  <c r="B109" i="9"/>
  <c r="N109" i="9" s="1"/>
  <c r="B119" i="9"/>
  <c r="N119" i="9" s="1"/>
  <c r="B12" i="9"/>
  <c r="N12" i="9" s="1"/>
  <c r="B113" i="9"/>
  <c r="N113" i="9" s="1"/>
  <c r="B34" i="9"/>
  <c r="N34" i="9" s="1"/>
  <c r="B60" i="9"/>
  <c r="N60" i="9" s="1"/>
  <c r="B126" i="9"/>
  <c r="N126" i="9" s="1"/>
  <c r="B99" i="9"/>
  <c r="N99" i="9" s="1"/>
  <c r="B89" i="9"/>
  <c r="N89" i="9" s="1"/>
  <c r="B59" i="9"/>
  <c r="N59" i="9" s="1"/>
  <c r="B16" i="9"/>
  <c r="N16" i="9" s="1"/>
  <c r="B84" i="9"/>
  <c r="N84" i="9" s="1"/>
  <c r="B117" i="9"/>
  <c r="N117" i="9" s="1"/>
  <c r="B7" i="9"/>
  <c r="N7" i="9" s="1"/>
  <c r="B142" i="9"/>
  <c r="N142" i="9" s="1"/>
  <c r="B130" i="9"/>
  <c r="N130" i="9" s="1"/>
  <c r="B121" i="9"/>
  <c r="N121" i="9" s="1"/>
  <c r="B13" i="9"/>
  <c r="N13" i="9" s="1"/>
  <c r="B71" i="9"/>
  <c r="N71" i="9" s="1"/>
  <c r="B25" i="9"/>
  <c r="N25" i="9" s="1"/>
  <c r="B157" i="9"/>
  <c r="N157" i="9" s="1"/>
  <c r="B153" i="9"/>
  <c r="N153" i="9" s="1"/>
  <c r="B64" i="9"/>
  <c r="N64" i="9" s="1"/>
  <c r="B131" i="9"/>
  <c r="N131" i="9" s="1"/>
  <c r="B93" i="9"/>
  <c r="N93" i="9" s="1"/>
  <c r="B137" i="9"/>
  <c r="N137" i="9" s="1"/>
  <c r="B139" i="9"/>
  <c r="N139" i="9" s="1"/>
  <c r="B129" i="9"/>
  <c r="N129" i="9" s="1"/>
  <c r="B37" i="9"/>
  <c r="N37" i="9" s="1"/>
  <c r="B156" i="9"/>
  <c r="N156" i="9" s="1"/>
  <c r="B83" i="9"/>
  <c r="N83" i="9" s="1"/>
  <c r="B79" i="9"/>
  <c r="N79" i="9" s="1"/>
  <c r="B145" i="9"/>
  <c r="N145" i="9" s="1"/>
  <c r="B10" i="9"/>
  <c r="N10" i="9" s="1"/>
  <c r="B102" i="9"/>
  <c r="N102" i="9" s="1"/>
  <c r="B96" i="9"/>
  <c r="N96" i="9" s="1"/>
  <c r="B14" i="9"/>
  <c r="N14" i="9" s="1"/>
  <c r="B148" i="9"/>
  <c r="N148" i="9" s="1"/>
  <c r="B107" i="9"/>
  <c r="N107" i="9" s="1"/>
  <c r="B48" i="9"/>
  <c r="N48" i="9" s="1"/>
  <c r="B75" i="9"/>
  <c r="N75" i="9" s="1"/>
  <c r="B72" i="9"/>
  <c r="N72" i="9" s="1"/>
  <c r="B24" i="9"/>
  <c r="N24" i="9" s="1"/>
  <c r="B133" i="9"/>
  <c r="N133" i="9" s="1"/>
  <c r="B26" i="9"/>
  <c r="N26" i="9" s="1"/>
  <c r="B23" i="9"/>
  <c r="N23" i="9" s="1"/>
  <c r="B119" i="8" l="1"/>
  <c r="B118" i="8"/>
  <c r="B80" i="8"/>
  <c r="B117" i="8"/>
  <c r="B116" i="8"/>
  <c r="B79" i="8"/>
  <c r="B171" i="8"/>
  <c r="B115" i="8"/>
  <c r="B78" i="8"/>
  <c r="B114" i="8"/>
  <c r="B113" i="8"/>
  <c r="B170" i="8"/>
  <c r="B112" i="8"/>
  <c r="B58" i="8"/>
  <c r="B111" i="8"/>
  <c r="B32" i="8"/>
  <c r="B110" i="8"/>
  <c r="B109" i="8"/>
  <c r="B108" i="8"/>
  <c r="B107" i="8"/>
  <c r="B106" i="8"/>
  <c r="B77" i="8"/>
  <c r="B105" i="8"/>
  <c r="B104" i="8"/>
  <c r="B103" i="8"/>
  <c r="B102" i="8"/>
  <c r="B101" i="8"/>
  <c r="B100" i="8"/>
  <c r="B169" i="8"/>
  <c r="B168" i="8"/>
  <c r="B99" i="8"/>
  <c r="B167" i="8"/>
  <c r="B166" i="8"/>
  <c r="B165" i="8"/>
  <c r="B164" i="8"/>
  <c r="B98" i="8"/>
  <c r="B97" i="8"/>
  <c r="B96" i="8"/>
  <c r="B95" i="8"/>
  <c r="B94" i="8"/>
  <c r="B93" i="8"/>
  <c r="B57" i="8"/>
  <c r="B76" i="8"/>
  <c r="B92" i="8"/>
  <c r="B56" i="8"/>
  <c r="B91" i="8"/>
  <c r="B55" i="8"/>
  <c r="B163" i="8"/>
  <c r="B162" i="8"/>
  <c r="B141" i="8"/>
  <c r="B90" i="8"/>
  <c r="B161" i="8"/>
  <c r="B89" i="8"/>
  <c r="B88" i="8"/>
  <c r="B54" i="8"/>
  <c r="B87" i="8"/>
  <c r="B160" i="8"/>
  <c r="B86" i="8"/>
  <c r="B31" i="8"/>
  <c r="B159" i="8"/>
  <c r="B75" i="8"/>
  <c r="B140" i="8"/>
  <c r="B158" i="8"/>
  <c r="B53" i="8"/>
  <c r="B157" i="8"/>
  <c r="B85" i="8"/>
  <c r="B139" i="8"/>
  <c r="B138" i="8"/>
  <c r="B52" i="8"/>
  <c r="B156" i="8"/>
  <c r="B74" i="8"/>
  <c r="B155" i="8"/>
  <c r="B154" i="8"/>
  <c r="B30" i="8"/>
  <c r="B73" i="8"/>
  <c r="B51" i="8"/>
  <c r="B153" i="8"/>
  <c r="B152" i="8"/>
  <c r="B50" i="8"/>
  <c r="B84" i="8"/>
  <c r="B151" i="8"/>
  <c r="B49" i="8"/>
  <c r="B72" i="8"/>
  <c r="B71" i="8"/>
  <c r="B48" i="8"/>
  <c r="B47" i="8"/>
  <c r="B46" i="8"/>
  <c r="B29" i="8"/>
  <c r="B137" i="8"/>
  <c r="B45" i="8"/>
  <c r="B127" i="8"/>
  <c r="B136" i="8"/>
  <c r="B44" i="8"/>
  <c r="B126" i="8"/>
  <c r="B28" i="8"/>
  <c r="B70" i="8"/>
  <c r="B150" i="8"/>
  <c r="B149" i="8"/>
  <c r="B148" i="8"/>
  <c r="B43" i="8"/>
  <c r="B42" i="8"/>
  <c r="B41" i="8"/>
  <c r="B83" i="8"/>
  <c r="B40" i="8"/>
  <c r="B69" i="8"/>
  <c r="B39" i="8"/>
  <c r="B135" i="8"/>
  <c r="B68" i="8"/>
  <c r="B147" i="8"/>
  <c r="B67" i="8"/>
  <c r="B38" i="8"/>
  <c r="B146" i="8"/>
  <c r="B66" i="8"/>
  <c r="B145" i="8"/>
  <c r="B134" i="8"/>
  <c r="B65" i="8"/>
  <c r="B125" i="8"/>
  <c r="B37" i="8"/>
  <c r="B27" i="8"/>
  <c r="B124" i="8"/>
  <c r="B26" i="8"/>
  <c r="B64" i="8"/>
  <c r="B36" i="8"/>
  <c r="B35" i="8"/>
  <c r="B63" i="8"/>
  <c r="B62" i="8"/>
  <c r="B133" i="8"/>
  <c r="B25" i="8"/>
  <c r="B24" i="8"/>
  <c r="B23" i="8"/>
  <c r="B22" i="8"/>
  <c r="B132" i="8"/>
  <c r="B21" i="8"/>
  <c r="B144" i="8"/>
  <c r="B20" i="8"/>
  <c r="B123" i="8"/>
  <c r="B61" i="8"/>
  <c r="B131" i="8"/>
  <c r="B19" i="8"/>
  <c r="B18" i="8"/>
  <c r="B122" i="8"/>
  <c r="B17" i="8"/>
  <c r="B16" i="8"/>
  <c r="B15" i="8"/>
  <c r="B14" i="8"/>
  <c r="B13" i="8"/>
  <c r="B12" i="8"/>
  <c r="B11" i="8"/>
  <c r="B10" i="8"/>
  <c r="B130" i="8"/>
  <c r="B9" i="8"/>
  <c r="B24" i="7" l="1"/>
  <c r="B33" i="7"/>
  <c r="B120" i="7"/>
  <c r="B32" i="7"/>
  <c r="B94" i="7"/>
  <c r="B16" i="7"/>
  <c r="B100" i="7"/>
  <c r="B109" i="7"/>
  <c r="B81" i="7"/>
  <c r="B131" i="7"/>
  <c r="B141" i="7"/>
  <c r="B90" i="7"/>
  <c r="B127" i="7"/>
  <c r="B89" i="7"/>
  <c r="B61" i="7"/>
  <c r="B142" i="7"/>
  <c r="B28" i="7"/>
  <c r="B39" i="7"/>
  <c r="B139" i="7"/>
  <c r="B21" i="7"/>
  <c r="B146" i="7"/>
  <c r="B148" i="7"/>
  <c r="B27" i="7"/>
  <c r="B96" i="7"/>
  <c r="B10" i="7"/>
  <c r="B125" i="7"/>
  <c r="B110" i="7"/>
  <c r="B30" i="7"/>
  <c r="B26" i="7"/>
  <c r="B122" i="7"/>
  <c r="B38" i="7"/>
  <c r="B88" i="7"/>
  <c r="B78" i="7"/>
  <c r="B84" i="7"/>
  <c r="B52" i="7"/>
  <c r="B86" i="7"/>
  <c r="B157" i="7"/>
  <c r="B102" i="7"/>
  <c r="B41" i="7"/>
  <c r="B37" i="7"/>
  <c r="B97" i="7"/>
  <c r="B46" i="7"/>
  <c r="B7" i="7"/>
  <c r="B123" i="7"/>
  <c r="B19" i="7"/>
  <c r="B47" i="7"/>
  <c r="B150" i="7"/>
  <c r="B66" i="7"/>
  <c r="B18" i="7"/>
  <c r="B65" i="7"/>
  <c r="B134" i="7"/>
  <c r="B147" i="7"/>
  <c r="B156" i="7"/>
  <c r="B79" i="7"/>
  <c r="B119" i="7"/>
  <c r="B104" i="7"/>
  <c r="B145" i="7"/>
  <c r="B53" i="7"/>
  <c r="B151" i="7"/>
  <c r="B45" i="7"/>
  <c r="B50" i="7"/>
  <c r="B128" i="7"/>
  <c r="B129" i="7"/>
  <c r="B67" i="7"/>
  <c r="B130" i="7"/>
  <c r="B58" i="7"/>
  <c r="B29" i="7"/>
  <c r="B93" i="7"/>
  <c r="B59" i="7"/>
  <c r="B42" i="7"/>
  <c r="B87" i="7"/>
  <c r="B15" i="7"/>
  <c r="B126" i="7"/>
  <c r="B63" i="7"/>
  <c r="B70" i="7"/>
  <c r="B13" i="7"/>
  <c r="B121" i="7"/>
  <c r="B23" i="7"/>
  <c r="B72" i="7"/>
  <c r="B92" i="7"/>
  <c r="B118" i="7"/>
  <c r="B54" i="7"/>
  <c r="B85" i="7"/>
  <c r="B155" i="7"/>
  <c r="B106" i="7"/>
  <c r="B95" i="7"/>
  <c r="B31" i="7"/>
  <c r="B22" i="7"/>
  <c r="B80" i="7"/>
  <c r="B132" i="7"/>
  <c r="B103" i="7"/>
  <c r="B35" i="7"/>
  <c r="B44" i="7"/>
  <c r="B105" i="7"/>
  <c r="B115" i="7"/>
  <c r="B124" i="7"/>
  <c r="B56" i="7"/>
  <c r="B152" i="7"/>
  <c r="B12" i="7"/>
  <c r="B135" i="7"/>
  <c r="B74" i="7"/>
  <c r="B55" i="7"/>
  <c r="B91" i="7"/>
  <c r="B14" i="7"/>
  <c r="B137" i="7"/>
  <c r="B57" i="7"/>
  <c r="B76" i="7"/>
  <c r="B144" i="7"/>
  <c r="B138" i="7"/>
  <c r="B101" i="7"/>
  <c r="B149" i="7"/>
  <c r="B99" i="7"/>
  <c r="B143" i="7"/>
  <c r="B82" i="7"/>
  <c r="B83" i="7"/>
  <c r="B71" i="7"/>
  <c r="B133" i="7"/>
  <c r="B136" i="7"/>
  <c r="B48" i="7"/>
  <c r="B68" i="7"/>
  <c r="B62" i="7"/>
  <c r="B113" i="7"/>
  <c r="B111" i="7"/>
  <c r="B107" i="7"/>
  <c r="B77" i="7"/>
  <c r="B9" i="7"/>
  <c r="B117" i="7"/>
  <c r="B116" i="7"/>
  <c r="B49" i="7"/>
  <c r="B98" i="7"/>
  <c r="B25" i="7"/>
  <c r="B140" i="7"/>
  <c r="B34" i="7"/>
  <c r="B8" i="7"/>
  <c r="B11" i="7"/>
  <c r="B112" i="7"/>
  <c r="B73" i="7"/>
  <c r="B69" i="7"/>
  <c r="B64" i="7"/>
  <c r="B43" i="7"/>
  <c r="B17" i="7"/>
  <c r="B60" i="7"/>
  <c r="B153" i="7"/>
  <c r="B108" i="7"/>
  <c r="B114" i="7"/>
  <c r="B75" i="7"/>
  <c r="B51" i="7"/>
  <c r="B20" i="7"/>
  <c r="B36" i="7"/>
  <c r="B154" i="7"/>
  <c r="B40" i="7"/>
  <c r="B155" i="5"/>
  <c r="B148" i="5"/>
  <c r="B157" i="5"/>
  <c r="B141" i="5"/>
  <c r="B146" i="5"/>
  <c r="B142" i="5"/>
  <c r="B154" i="5"/>
  <c r="B158" i="5"/>
  <c r="B140" i="5"/>
  <c r="B134" i="5"/>
  <c r="B139" i="5"/>
  <c r="B116" i="5"/>
  <c r="B144" i="5"/>
  <c r="B131" i="5"/>
  <c r="B121" i="5"/>
  <c r="B151" i="5"/>
  <c r="B138" i="5"/>
  <c r="B115" i="5"/>
  <c r="B136" i="5"/>
  <c r="B128" i="5"/>
  <c r="B120" i="5"/>
  <c r="B132" i="5"/>
  <c r="B122" i="5"/>
  <c r="B149" i="5"/>
  <c r="B133" i="5"/>
  <c r="B106" i="5"/>
  <c r="B123" i="5"/>
  <c r="B105" i="5"/>
  <c r="B85" i="5"/>
  <c r="B119" i="5"/>
  <c r="B101" i="5"/>
  <c r="B79" i="5"/>
  <c r="B92" i="5"/>
  <c r="B75" i="5"/>
  <c r="B108" i="5"/>
  <c r="B113" i="5"/>
  <c r="B135" i="5"/>
  <c r="B65" i="5"/>
  <c r="B93" i="5"/>
  <c r="B103" i="5"/>
  <c r="B50" i="5"/>
  <c r="B98" i="5"/>
  <c r="B56" i="5"/>
  <c r="B87" i="5"/>
  <c r="B152" i="5"/>
  <c r="B39" i="5"/>
  <c r="B62" i="5"/>
  <c r="B130" i="5"/>
  <c r="B49" i="5"/>
  <c r="B54" i="5"/>
  <c r="B147" i="5"/>
  <c r="B42" i="5"/>
  <c r="B23" i="5"/>
  <c r="B45" i="5"/>
  <c r="B68" i="5"/>
  <c r="B44" i="5"/>
  <c r="B32" i="5"/>
  <c r="B60" i="5"/>
  <c r="B18" i="5"/>
  <c r="B107" i="5"/>
  <c r="B61" i="5"/>
  <c r="B43" i="5"/>
  <c r="B86" i="5"/>
  <c r="B125" i="5"/>
  <c r="B67" i="5"/>
  <c r="B153" i="5"/>
  <c r="B84" i="5"/>
  <c r="B40" i="5"/>
  <c r="B126" i="5"/>
  <c r="B37" i="5"/>
  <c r="B46" i="5"/>
  <c r="B111" i="5"/>
  <c r="B81" i="5"/>
  <c r="B127" i="5"/>
  <c r="B129" i="5"/>
  <c r="B71" i="5"/>
  <c r="B82" i="5"/>
  <c r="B21" i="5"/>
  <c r="B88" i="5"/>
  <c r="B76" i="5"/>
  <c r="B47" i="5"/>
  <c r="B110" i="5"/>
  <c r="B33" i="5"/>
  <c r="B124" i="5"/>
  <c r="B118" i="5"/>
  <c r="B102" i="5"/>
  <c r="B104" i="5"/>
  <c r="B51" i="5"/>
  <c r="B38" i="5"/>
  <c r="B25" i="5"/>
  <c r="B91" i="5"/>
  <c r="B31" i="5"/>
  <c r="B34" i="5"/>
  <c r="B64" i="5"/>
  <c r="B15" i="5"/>
  <c r="B20" i="5"/>
  <c r="B89" i="5"/>
  <c r="B9" i="5"/>
  <c r="B17" i="5"/>
  <c r="B19" i="5"/>
  <c r="B78" i="5"/>
  <c r="B30" i="5"/>
  <c r="B13" i="5"/>
  <c r="B143" i="5"/>
  <c r="B96" i="5"/>
  <c r="B27" i="5"/>
  <c r="B10" i="5"/>
  <c r="B100" i="5"/>
  <c r="B73" i="5"/>
  <c r="B12" i="5"/>
  <c r="B90" i="5"/>
  <c r="B99" i="5"/>
  <c r="B150" i="5"/>
  <c r="B109" i="5"/>
  <c r="B24" i="5"/>
  <c r="B63" i="5"/>
  <c r="B11" i="5"/>
  <c r="B94" i="5"/>
  <c r="B28" i="5"/>
  <c r="B70" i="5"/>
  <c r="B66" i="5"/>
  <c r="B69" i="5"/>
  <c r="B156" i="5"/>
  <c r="B29" i="5"/>
  <c r="B52" i="5"/>
  <c r="B26" i="5"/>
  <c r="B58" i="5"/>
  <c r="B97" i="5"/>
  <c r="B16" i="5"/>
  <c r="B137" i="5"/>
  <c r="B53" i="5"/>
  <c r="B14" i="5"/>
  <c r="B114" i="5"/>
  <c r="B112" i="5"/>
  <c r="B57" i="5"/>
  <c r="B48" i="5"/>
  <c r="B145" i="5"/>
  <c r="B95" i="5"/>
  <c r="B8" i="5"/>
  <c r="B35" i="5"/>
  <c r="B80" i="5"/>
  <c r="B77" i="5"/>
  <c r="B55" i="5"/>
  <c r="B22" i="5"/>
  <c r="B74" i="5"/>
  <c r="B117" i="5"/>
  <c r="B83" i="5"/>
  <c r="B59" i="5"/>
  <c r="B36" i="5"/>
  <c r="B72" i="5"/>
  <c r="B41" i="5"/>
</calcChain>
</file>

<file path=xl/sharedStrings.xml><?xml version="1.0" encoding="utf-8"?>
<sst xmlns="http://schemas.openxmlformats.org/spreadsheetml/2006/main" count="1833" uniqueCount="299">
  <si>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</si>
  <si>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</si>
  <si>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</si>
  <si>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</si>
  <si>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</si>
  <si>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</si>
  <si>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</si>
  <si>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</si>
  <si>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</si>
  <si>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</si>
  <si>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</si>
  <si>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</si>
  <si>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</si>
  <si>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</si>
  <si>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</si>
  <si>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</si>
  <si>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</si>
  <si>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</si>
  <si>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</si>
  <si>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</si>
  <si>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</si>
  <si>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</si>
  <si>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</si>
  <si>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</si>
  <si>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</si>
  <si>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</si>
  <si>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</si>
  <si>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</si>
  <si>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</si>
  <si>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</si>
  <si>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</si>
  <si>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</si>
  <si>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</si>
  <si>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Congo, Dem. Rep. of the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</si>
  <si>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</si>
  <si>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</si>
  <si>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</si>
  <si>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</si>
  <si>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</si>
  <si>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</si>
  <si>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</si>
  <si>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</si>
  <si>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</si>
  <si>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</si>
  <si>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</si>
  <si>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</si>
  <si>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</si>
  <si>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</si>
  <si>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</si>
  <si>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</si>
  <si>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</si>
  <si>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</si>
  <si>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</si>
  <si>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</si>
  <si>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</si>
  <si>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</si>
  <si>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</si>
  <si>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</si>
  <si>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</si>
  <si>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</si>
  <si>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</si>
  <si>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</si>
  <si>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</si>
  <si>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</si>
  <si>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</si>
  <si>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</si>
  <si>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</si>
  <si>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</si>
  <si>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</si>
  <si>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</si>
  <si>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</si>
  <si>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</si>
  <si>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</si>
  <si>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</si>
  <si>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</si>
  <si>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</si>
  <si>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</si>
  <si>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</si>
  <si>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</si>
  <si>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</si>
  <si>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</si>
  <si>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</si>
  <si>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</si>
  <si>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</si>
  <si>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</si>
  <si>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</si>
  <si>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</si>
  <si>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</si>
  <si>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</si>
  <si>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</si>
  <si>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</si>
  <si>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</si>
  <si>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</si>
  <si>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</si>
  <si>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</si>
  <si>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</si>
  <si>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</si>
  <si>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</si>
  <si>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</si>
  <si>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</si>
  <si>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</si>
  <si>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</si>
  <si>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</si>
  <si>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</si>
  <si>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</si>
  <si>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</si>
  <si>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</si>
  <si>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</si>
  <si>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</si>
  <si>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</si>
  <si>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</si>
  <si>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</si>
  <si>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</si>
  <si>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</si>
  <si>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</si>
  <si>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</si>
  <si>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</si>
  <si>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</si>
  <si>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</si>
  <si>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</si>
  <si>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</si>
  <si>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</si>
  <si>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</si>
  <si>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</si>
  <si>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</si>
  <si>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</si>
  <si>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</si>
  <si>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Sudan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</si>
  <si>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</si>
  <si>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</si>
  <si>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</si>
  <si>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</si>
  <si>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</si>
  <si>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</si>
  <si>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</si>
  <si>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</si>
  <si>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</si>
  <si>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</si>
  <si>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</si>
  <si>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</si>
  <si>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</si>
  <si>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</si>
  <si>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</si>
  <si>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</si>
  <si>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</si>
  <si>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</si>
  <si>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Venezuela</t>
  </si>
  <si>
    <t>Vietnam</t>
  </si>
  <si>
    <t>Yemen</t>
  </si>
  <si>
    <t>Zambia</t>
  </si>
  <si>
    <t>Zimbabwe</t>
  </si>
  <si>
    <t>Korea</t>
  </si>
  <si>
    <t>Footprint</t>
  </si>
  <si>
    <t>3b</t>
  </si>
  <si>
    <t>3a</t>
  </si>
  <si>
    <t>6c</t>
  </si>
  <si>
    <t>4c</t>
  </si>
  <si>
    <t>4a</t>
  </si>
  <si>
    <t>7a</t>
  </si>
  <si>
    <t>2b</t>
  </si>
  <si>
    <t>2c</t>
  </si>
  <si>
    <t>2d</t>
  </si>
  <si>
    <t>2a</t>
  </si>
  <si>
    <t>1a</t>
  </si>
  <si>
    <t>1b</t>
  </si>
  <si>
    <t>6b</t>
  </si>
  <si>
    <t>2e</t>
  </si>
  <si>
    <t>7b</t>
  </si>
  <si>
    <t>1c</t>
  </si>
  <si>
    <t>7c</t>
  </si>
  <si>
    <t>5a</t>
  </si>
  <si>
    <t>6a</t>
  </si>
  <si>
    <t>4b</t>
  </si>
  <si>
    <t>Population</t>
  </si>
  <si>
    <t>Happy Life Years</t>
  </si>
  <si>
    <t>Latin America</t>
  </si>
  <si>
    <t>Western World</t>
  </si>
  <si>
    <t>Middle East and North Africa</t>
  </si>
  <si>
    <t>Sub Saharan Africa</t>
  </si>
  <si>
    <t>South Asia</t>
  </si>
  <si>
    <t>East Asia</t>
  </si>
  <si>
    <t>Transition States</t>
  </si>
  <si>
    <t>Central America, Mexico, Carribean</t>
  </si>
  <si>
    <t>South America</t>
  </si>
  <si>
    <t>Australia and NZ</t>
  </si>
  <si>
    <t>North America</t>
  </si>
  <si>
    <t>Western Europe</t>
  </si>
  <si>
    <t xml:space="preserve"> Nordic Europe</t>
  </si>
  <si>
    <t>Southern Europe</t>
  </si>
  <si>
    <t>North Africa</t>
  </si>
  <si>
    <t>Middle East / South West Asia</t>
  </si>
  <si>
    <t>Southern and Central Africa</t>
  </si>
  <si>
    <t>East Africa</t>
  </si>
  <si>
    <t>West Africa</t>
  </si>
  <si>
    <t>Wealthy East Asia</t>
  </si>
  <si>
    <t>South East Asia</t>
  </si>
  <si>
    <t>Central Asia and Causcuses</t>
  </si>
  <si>
    <t>Central and Eastern Europe</t>
  </si>
  <si>
    <t>Russia, Ukraine and Belarus</t>
  </si>
  <si>
    <t>More than 6.2</t>
  </si>
  <si>
    <t>Between 4.8 and 6.2</t>
  </si>
  <si>
    <t>Life expectancy</t>
  </si>
  <si>
    <t>More than 75</t>
  </si>
  <si>
    <t>Between 60 and 75</t>
  </si>
  <si>
    <t>Less than 60</t>
  </si>
  <si>
    <t>Ecological Footprint</t>
  </si>
  <si>
    <t>Between 1.78 and 3.56</t>
  </si>
  <si>
    <t>Between 3.56 and 7.12</t>
  </si>
  <si>
    <t>More than 7.12</t>
  </si>
  <si>
    <t>Good</t>
  </si>
  <si>
    <t>Middling</t>
  </si>
  <si>
    <t>Poor</t>
  </si>
  <si>
    <t>All three components good</t>
  </si>
  <si>
    <t>Two components good, one middling</t>
  </si>
  <si>
    <t>One component good, and two middling</t>
  </si>
  <si>
    <t>Three components middling</t>
  </si>
  <si>
    <t>Any with one component poor</t>
  </si>
  <si>
    <t>Two poor components poor, or "blood red" footprint</t>
  </si>
  <si>
    <t>Data Sources</t>
  </si>
  <si>
    <t>2011 data taken from UNDP Human Development Report 2011</t>
  </si>
  <si>
    <t>2010 data sourced from World Bank World Development Indicators</t>
  </si>
  <si>
    <t>GDP per capita</t>
  </si>
  <si>
    <t>Rank</t>
  </si>
  <si>
    <t>World Average Biocapacity</t>
  </si>
  <si>
    <t>World Average</t>
  </si>
  <si>
    <t>World Average Footprint</t>
  </si>
  <si>
    <t>Happy Planet Index Score</t>
  </si>
  <si>
    <t>Ecological Footprint per capita (gHa)</t>
  </si>
  <si>
    <t>Experienced well-being</t>
  </si>
  <si>
    <t>[DATA FILE]</t>
  </si>
  <si>
    <t>Contents</t>
  </si>
  <si>
    <t>centre for well-being</t>
  </si>
  <si>
    <t>new economics foundation</t>
  </si>
  <si>
    <t xml:space="preserve">3 Jonathan Street, London, SE11 5NH  </t>
  </si>
  <si>
    <t>t: 020 7820 6300</t>
  </si>
  <si>
    <t>e: well-being@neweconomics.org</t>
  </si>
  <si>
    <t>The Happy Planet Index: 2012 Report</t>
  </si>
  <si>
    <t>A global index of sustainable well-being</t>
  </si>
  <si>
    <r>
      <t xml:space="preserve">Please cite as follows: </t>
    </r>
    <r>
      <rPr>
        <sz val="10"/>
        <rFont val="Arial"/>
        <family val="2"/>
      </rPr>
      <t xml:space="preserve">Abdallah S, Michaelson J, Shah S, Stoll L, Marks N (2012)  </t>
    </r>
    <r>
      <rPr>
        <i/>
        <sz val="10"/>
        <rFont val="Arial"/>
        <family val="2"/>
      </rPr>
      <t xml:space="preserve">The Happy Planet Index: 2012 Report.  A global index of sustainable well-being </t>
    </r>
    <r>
      <rPr>
        <sz val="10"/>
        <rFont val="Arial"/>
        <family val="2"/>
      </rPr>
      <t>(</t>
    </r>
    <r>
      <rPr>
        <b/>
        <sz val="10"/>
        <rFont val="Arial"/>
        <family val="2"/>
      </rPr>
      <t xml:space="preserve">nef: </t>
    </r>
    <r>
      <rPr>
        <sz val="10"/>
        <rFont val="Arial"/>
        <family val="2"/>
      </rPr>
      <t xml:space="preserve">London)  </t>
    </r>
  </si>
  <si>
    <t>Sub-Region</t>
  </si>
  <si>
    <t>=</t>
  </si>
  <si>
    <r>
      <t xml:space="preserve">Life Exp
</t>
    </r>
    <r>
      <rPr>
        <sz val="11"/>
        <color theme="0"/>
        <rFont val="Calibri"/>
        <family val="2"/>
        <scheme val="minor"/>
      </rPr>
      <t>(0-10)</t>
    </r>
  </si>
  <si>
    <r>
      <t xml:space="preserve">Well-being
</t>
    </r>
    <r>
      <rPr>
        <sz val="10"/>
        <color theme="0"/>
        <rFont val="Arial"/>
        <family val="2"/>
      </rPr>
      <t>(0-10)</t>
    </r>
  </si>
  <si>
    <r>
      <t xml:space="preserve">Footprint
</t>
    </r>
    <r>
      <rPr>
        <sz val="11"/>
        <color theme="0"/>
        <rFont val="Calibri"/>
        <family val="2"/>
        <scheme val="minor"/>
      </rPr>
      <t>(gha/capita)</t>
    </r>
  </si>
  <si>
    <t>Experienced Well-being</t>
  </si>
  <si>
    <t>Well-being</t>
  </si>
  <si>
    <t>Life Expectancy</t>
  </si>
  <si>
    <t>Ladder of Life question in the Gallup World Poll.  Latest data for each country as at February 2012.</t>
  </si>
  <si>
    <r>
      <t xml:space="preserve">GDP/capita
</t>
    </r>
    <r>
      <rPr>
        <sz val="11"/>
        <color theme="0"/>
        <rFont val="Calibri"/>
        <family val="2"/>
        <scheme val="minor"/>
      </rPr>
      <t>($PPP)</t>
    </r>
  </si>
  <si>
    <t>Happy Planet Index</t>
  </si>
  <si>
    <t>Colour Rank</t>
  </si>
  <si>
    <t>HPI Rank</t>
  </si>
  <si>
    <t>Deep red</t>
  </si>
  <si>
    <r>
      <t xml:space="preserve">2008 data taken from Global Footprint Network for 142 countries.  </t>
    </r>
    <r>
      <rPr>
        <b/>
        <sz val="11"/>
        <color theme="1"/>
        <rFont val="Calibri"/>
        <family val="2"/>
        <scheme val="minor"/>
      </rPr>
      <t xml:space="preserve">nef </t>
    </r>
    <r>
      <rPr>
        <sz val="11"/>
        <color theme="1"/>
        <rFont val="Calibri"/>
        <family val="2"/>
        <scheme val="minor"/>
      </rPr>
      <t>estimates for 9 countries (see report appendix for further details).</t>
    </r>
  </si>
  <si>
    <t>Less than 6.2</t>
  </si>
  <si>
    <t xml:space="preserve"> Countries by Rank Order</t>
  </si>
  <si>
    <t xml:space="preserve">   (countries can also be sorted on HPI colour using collumn C which is hidden)</t>
  </si>
  <si>
    <t>Colour Key for HPI and HPI Components</t>
  </si>
  <si>
    <t>Component Colour Codes</t>
  </si>
  <si>
    <t>Less than 1.78 (equal to the world's biocapacity)</t>
  </si>
  <si>
    <t>HPI Colour Codes</t>
  </si>
  <si>
    <t>Regional Codes</t>
  </si>
  <si>
    <t>Sub-Regional Codes</t>
  </si>
  <si>
    <t>Geographic Key</t>
  </si>
  <si>
    <t>Taken from World Bank World Development Indicators 2010 ($PPP Current prices).  For Bahrain, Iran, Libya, Djibouti and Qatar, Cuba, Kuwait and Zimbabwe 2010 data were not available, so the most upto date WDI data available were used.</t>
  </si>
  <si>
    <t>For further information about the data sources and calculation methodology, please see the Appendix of the report.</t>
  </si>
  <si>
    <t>Complete dataset</t>
  </si>
  <si>
    <t>(for ranking or plotting)</t>
  </si>
  <si>
    <t>n/a</t>
  </si>
  <si>
    <t>Governance</t>
  </si>
  <si>
    <r>
      <t xml:space="preserve">Governance Rank
</t>
    </r>
    <r>
      <rPr>
        <sz val="11"/>
        <color theme="0"/>
        <rFont val="Calibri"/>
        <family val="2"/>
        <scheme val="minor"/>
      </rPr>
      <t>(1 = highest gov.)</t>
    </r>
  </si>
  <si>
    <t>Rank of the simple average of all six World Governance Indicators countries based on latest data available for each on 02 June 2012.</t>
  </si>
  <si>
    <t>Latin America and Carribean</t>
  </si>
  <si>
    <t>Western Nations</t>
  </si>
  <si>
    <t>Sub-Saharan Africa</t>
  </si>
  <si>
    <t xml:space="preserve"> Countries by Region</t>
  </si>
  <si>
    <t>Top 7 and Bottom 3 countries for the HPI and each component indicator</t>
  </si>
  <si>
    <r>
      <rPr>
        <b/>
        <sz val="10"/>
        <rFont val="Arial"/>
        <family val="2"/>
      </rPr>
      <t>Rank Order</t>
    </r>
    <r>
      <rPr>
        <sz val="10"/>
        <rFont val="Arial"/>
        <family val="2"/>
      </rPr>
      <t xml:space="preserve"> - Countries in HPI rank order</t>
    </r>
  </si>
  <si>
    <r>
      <rPr>
        <b/>
        <sz val="10"/>
        <rFont val="Arial"/>
        <family val="2"/>
      </rPr>
      <t>By region -</t>
    </r>
    <r>
      <rPr>
        <sz val="10"/>
        <rFont val="Arial"/>
        <family val="2"/>
      </rPr>
      <t xml:space="preserve"> Countries grouped by region, in HPI rank order</t>
    </r>
  </si>
  <si>
    <r>
      <rPr>
        <b/>
        <sz val="10"/>
        <rFont val="Arial"/>
        <family val="2"/>
      </rPr>
      <t>Top 7 Bottom 3 -</t>
    </r>
    <r>
      <rPr>
        <sz val="10"/>
        <rFont val="Arial"/>
        <family val="2"/>
      </rPr>
      <t xml:space="preserve"> Top 7 and bottom 3 countries for the HPI and each component indicator</t>
    </r>
  </si>
  <si>
    <t>% Change after inequality adjustment</t>
  </si>
  <si>
    <t>Inequality adjusted HPI</t>
  </si>
  <si>
    <t>Inquality Adjusted Well-being</t>
  </si>
  <si>
    <t>% Change in Well-being from inequality adj.</t>
  </si>
  <si>
    <t>HPI Rank
(unadjusted)</t>
  </si>
  <si>
    <t>Inequality Adjusted HPI Rank</t>
  </si>
  <si>
    <t>Change in Rank arising from Inequality adjustment</t>
  </si>
  <si>
    <t>Illustrates how HPI rank of each country would change if within-country inequality in life expectancy and well-being are taken into account.</t>
  </si>
  <si>
    <t xml:space="preserve">Geometric mean of individual responses to the Ladder of Life question in the Gallup World Poll.  Latest data for each country as at February 2012.  </t>
  </si>
  <si>
    <t>Inquality AdjustedLife Expectancy</t>
  </si>
  <si>
    <t xml:space="preserve">2011 data taken from UNDP Human Development Report 2011. </t>
  </si>
  <si>
    <t>Arithmetic mean of individual responses to the Ladder of Life question in the Gallup World Poll.  Latest data for each country as at February 2012.</t>
  </si>
  <si>
    <r>
      <t xml:space="preserve">Inequality adjustments - </t>
    </r>
    <r>
      <rPr>
        <sz val="10"/>
        <rFont val="Arial"/>
        <family val="2"/>
      </rPr>
      <t>Illustrates how HPI rankings might change if within-country inequality in life expectancy and well-being are taken into acccount.</t>
    </r>
  </si>
  <si>
    <r>
      <rPr>
        <b/>
        <sz val="10"/>
        <rFont val="Arial"/>
        <family val="2"/>
      </rPr>
      <t>Complete HPI data -</t>
    </r>
    <r>
      <rPr>
        <sz val="10"/>
        <rFont val="Arial"/>
        <family val="2"/>
      </rPr>
      <t xml:space="preserve"> Includes each HPI component, Happy Life Years, HPI score and other contextual variables (GDP, population, governance ranking) for ranking and plotting</t>
    </r>
  </si>
  <si>
    <t>For further information about the inquality adjustments, data sources and calculation methodology, please see the Appendix of the report.</t>
  </si>
  <si>
    <t>Illustrative Inequality Adjustments</t>
  </si>
  <si>
    <t>Life 
Expectancy</t>
  </si>
  <si>
    <t>Inequality Adjusted Life Expectancy</t>
  </si>
  <si>
    <t>Less than 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</si>
</sst>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4" formatCode="_-&quot;£&quot;* #,##0.00_-;\-&quot;£&quot;* #,##0.00_-;_-&quot;£&quot;* &quot;-&quot;??_-;_-@_-"/>
    <numFmt numFmtId="164" formatCode="_(* #,##0.00_);_(* \(#,##0.00\);_(* &quot;-&quot;??_);_(@_)"/>
    <numFmt numFmtId="165" formatCode="0.0"/>
    <numFmt numFmtId="166" formatCode="#,##0_ ;\-#,##0\ "/>
    <numFmt numFmtId="167" formatCode="#,##0.000_ ;\-#,##0.000\ "/>
    <numFmt numFmtId="168" formatCode="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26"/>
      <color indexed="63"/>
      <name val="Verdana"/>
      <family val="2"/>
    </font>
    <font>
      <sz val="16"/>
      <name val="Verdana"/>
      <family val="2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24"/>
      <name val="Times New Roman"/>
      <family val="1"/>
    </font>
    <font>
      <b/>
      <sz val="18"/>
      <name val="Times New Roman"/>
      <family val="1"/>
    </font>
    <font>
      <i/>
      <sz val="10"/>
      <name val="Arial"/>
      <family val="2"/>
    </font>
    <font>
      <sz val="10"/>
      <color indexed="48"/>
      <name val="Arial"/>
      <family val="2"/>
    </font>
    <font>
      <b/>
      <sz val="12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8"/>
      <color theme="4" tint="-0.249977111117893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8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/>
      <top style="medium">
        <color theme="4" tint="-0.249977111117893"/>
      </top>
      <bottom/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/>
      <diagonal/>
    </border>
    <border>
      <left style="medium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/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0"/>
      </top>
      <bottom style="medium">
        <color theme="4" tint="-0.249977111117893"/>
      </bottom>
      <diagonal/>
    </border>
    <border>
      <left style="thin">
        <color theme="4" tint="-0.249977111117893"/>
      </left>
      <right/>
      <top style="thin">
        <color theme="0"/>
      </top>
      <bottom style="medium">
        <color theme="4" tint="-0.249977111117893"/>
      </bottom>
      <diagonal/>
    </border>
  </borders>
  <cellStyleXfs count="10">
    <xf numFmtId="0" fontId="0" fillId="0" borderId="0"/>
    <xf numFmtId="0" fontId="3" fillId="0" borderId="0"/>
    <xf numFmtId="164" fontId="5" fillId="0" borderId="0" applyFont="0" applyFill="0" applyBorder="0" applyAlignment="0" applyProtection="0"/>
    <xf numFmtId="165" fontId="6" fillId="3" borderId="1" applyAlignment="0">
      <alignment horizontal="center"/>
    </xf>
    <xf numFmtId="0" fontId="1" fillId="0" borderId="0"/>
    <xf numFmtId="0" fontId="7" fillId="0" borderId="0" applyNumberFormat="0" applyBorder="0" applyAlignment="0">
      <alignment horizontal="left" vertical="center"/>
    </xf>
    <xf numFmtId="0" fontId="8" fillId="4" borderId="0">
      <alignment horizontal="left" vertical="center"/>
    </xf>
    <xf numFmtId="0" fontId="9" fillId="0" borderId="2">
      <alignment horizontal="left" vertical="center"/>
    </xf>
    <xf numFmtId="0" fontId="13" fillId="0" borderId="0"/>
    <xf numFmtId="9" fontId="1" fillId="0" borderId="0" applyFont="0" applyFill="0" applyBorder="0" applyAlignment="0" applyProtection="0"/>
  </cellStyleXfs>
  <cellXfs count="277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Fill="1"/>
    <xf numFmtId="2" fontId="3" fillId="0" borderId="0" xfId="1" applyNumberFormat="1"/>
    <xf numFmtId="2" fontId="0" fillId="0" borderId="0" xfId="0" applyNumberFormat="1"/>
    <xf numFmtId="0" fontId="4" fillId="0" borderId="0" xfId="1" applyNumberFormat="1" applyFont="1" applyFill="1" applyBorder="1"/>
    <xf numFmtId="0" fontId="2" fillId="0" borderId="0" xfId="0" applyFont="1"/>
    <xf numFmtId="167" fontId="2" fillId="0" borderId="0" xfId="0" applyNumberFormat="1" applyFont="1"/>
    <xf numFmtId="168" fontId="0" fillId="0" borderId="0" xfId="0" applyNumberFormat="1"/>
    <xf numFmtId="168" fontId="2" fillId="0" borderId="0" xfId="0" applyNumberFormat="1" applyFont="1"/>
    <xf numFmtId="44" fontId="0" fillId="0" borderId="0" xfId="0" applyNumberFormat="1" applyAlignment="1">
      <alignment wrapText="1"/>
    </xf>
    <xf numFmtId="44" fontId="2" fillId="0" borderId="0" xfId="0" applyNumberFormat="1" applyFont="1" applyAlignment="1">
      <alignment wrapText="1"/>
    </xf>
    <xf numFmtId="165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ont="1" applyFill="1" applyBorder="1"/>
    <xf numFmtId="1" fontId="0" fillId="0" borderId="0" xfId="0" applyNumberFormat="1"/>
    <xf numFmtId="2" fontId="3" fillId="0" borderId="0" xfId="1" applyNumberFormat="1" applyFill="1" applyBorder="1"/>
    <xf numFmtId="0" fontId="13" fillId="11" borderId="0" xfId="8" applyFill="1"/>
    <xf numFmtId="0" fontId="13" fillId="11" borderId="3" xfId="8" applyFill="1" applyBorder="1"/>
    <xf numFmtId="0" fontId="13" fillId="11" borderId="4" xfId="8" applyFill="1" applyBorder="1"/>
    <xf numFmtId="0" fontId="13" fillId="11" borderId="5" xfId="8" applyFill="1" applyBorder="1"/>
    <xf numFmtId="0" fontId="13" fillId="11" borderId="6" xfId="8" applyFill="1" applyBorder="1"/>
    <xf numFmtId="0" fontId="13" fillId="11" borderId="0" xfId="8" applyFill="1" applyBorder="1"/>
    <xf numFmtId="0" fontId="14" fillId="11" borderId="0" xfId="8" applyFont="1" applyFill="1" applyBorder="1" applyAlignment="1">
      <alignment horizontal="center"/>
    </xf>
    <xf numFmtId="0" fontId="13" fillId="11" borderId="7" xfId="8" applyFill="1" applyBorder="1"/>
    <xf numFmtId="0" fontId="15" fillId="11" borderId="0" xfId="8" applyFont="1" applyFill="1" applyBorder="1" applyAlignment="1">
      <alignment horizontal="center"/>
    </xf>
    <xf numFmtId="0" fontId="4" fillId="11" borderId="0" xfId="8" applyFont="1" applyFill="1" applyBorder="1"/>
    <xf numFmtId="0" fontId="13" fillId="11" borderId="0" xfId="8" applyFill="1" applyBorder="1" applyAlignment="1">
      <alignment horizontal="center"/>
    </xf>
    <xf numFmtId="0" fontId="16" fillId="11" borderId="0" xfId="8" applyFont="1" applyFill="1" applyBorder="1" applyAlignment="1">
      <alignment horizontal="left" wrapText="1"/>
    </xf>
    <xf numFmtId="0" fontId="16" fillId="11" borderId="0" xfId="8" applyFont="1" applyFill="1" applyBorder="1"/>
    <xf numFmtId="0" fontId="4" fillId="11" borderId="0" xfId="8" applyFont="1" applyFill="1" applyBorder="1" applyAlignment="1">
      <alignment horizontal="center"/>
    </xf>
    <xf numFmtId="0" fontId="17" fillId="11" borderId="0" xfId="8" applyFont="1" applyFill="1" applyBorder="1"/>
    <xf numFmtId="0" fontId="13" fillId="11" borderId="9" xfId="8" applyFill="1" applyBorder="1"/>
    <xf numFmtId="0" fontId="13" fillId="11" borderId="2" xfId="8" applyFill="1" applyBorder="1"/>
    <xf numFmtId="49" fontId="13" fillId="11" borderId="2" xfId="8" applyNumberFormat="1" applyFill="1" applyBorder="1" applyAlignment="1">
      <alignment horizontal="center"/>
    </xf>
    <xf numFmtId="0" fontId="13" fillId="11" borderId="10" xfId="8" applyFill="1" applyBorder="1"/>
    <xf numFmtId="0" fontId="13" fillId="0" borderId="6" xfId="8" applyBorder="1"/>
    <xf numFmtId="0" fontId="18" fillId="0" borderId="0" xfId="8" applyFont="1" applyAlignment="1"/>
    <xf numFmtId="0" fontId="18" fillId="0" borderId="8" xfId="8" applyFont="1" applyBorder="1" applyAlignment="1"/>
    <xf numFmtId="0" fontId="19" fillId="11" borderId="0" xfId="8" applyFont="1" applyFill="1" applyBorder="1"/>
    <xf numFmtId="0" fontId="20" fillId="11" borderId="0" xfId="8" applyFont="1" applyFill="1" applyBorder="1"/>
    <xf numFmtId="0" fontId="19" fillId="0" borderId="0" xfId="8" applyFont="1"/>
    <xf numFmtId="0" fontId="0" fillId="0" borderId="0" xfId="0" applyBorder="1"/>
    <xf numFmtId="166" fontId="0" fillId="0" borderId="0" xfId="0" applyNumberFormat="1" applyBorder="1"/>
    <xf numFmtId="41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19" xfId="0" applyBorder="1"/>
    <xf numFmtId="166" fontId="0" fillId="0" borderId="19" xfId="0" applyNumberFormat="1" applyBorder="1"/>
    <xf numFmtId="1" fontId="3" fillId="0" borderId="16" xfId="1" applyNumberFormat="1" applyFill="1" applyBorder="1" applyAlignment="1">
      <alignment horizontal="right"/>
    </xf>
    <xf numFmtId="1" fontId="3" fillId="0" borderId="18" xfId="1" applyNumberFormat="1" applyFill="1" applyBorder="1" applyAlignment="1">
      <alignment horizontal="right"/>
    </xf>
    <xf numFmtId="0" fontId="3" fillId="0" borderId="0" xfId="1" applyNumberFormat="1" applyFill="1" applyBorder="1" applyAlignment="1">
      <alignment horizontal="left"/>
    </xf>
    <xf numFmtId="0" fontId="3" fillId="0" borderId="0" xfId="1" applyNumberFormat="1" applyBorder="1" applyAlignment="1">
      <alignment horizontal="left"/>
    </xf>
    <xf numFmtId="0" fontId="5" fillId="0" borderId="0" xfId="1" applyNumberFormat="1" applyFont="1" applyBorder="1" applyAlignment="1">
      <alignment horizontal="left"/>
    </xf>
    <xf numFmtId="0" fontId="3" fillId="0" borderId="0" xfId="1" applyNumberFormat="1" applyFont="1" applyBorder="1" applyAlignment="1">
      <alignment horizontal="left"/>
    </xf>
    <xf numFmtId="0" fontId="5" fillId="0" borderId="0" xfId="1" applyNumberFormat="1" applyFont="1" applyFill="1" applyBorder="1" applyAlignment="1">
      <alignment horizontal="left"/>
    </xf>
    <xf numFmtId="0" fontId="3" fillId="0" borderId="19" xfId="1" applyNumberFormat="1" applyFill="1" applyBorder="1" applyAlignment="1">
      <alignment horizontal="left"/>
    </xf>
    <xf numFmtId="165" fontId="3" fillId="0" borderId="0" xfId="1" applyNumberFormat="1" applyBorder="1" applyAlignment="1">
      <alignment horizontal="center"/>
    </xf>
    <xf numFmtId="165" fontId="3" fillId="0" borderId="19" xfId="1" applyNumberFormat="1" applyBorder="1" applyAlignment="1">
      <alignment horizontal="center"/>
    </xf>
    <xf numFmtId="0" fontId="11" fillId="12" borderId="15" xfId="0" applyFont="1" applyFill="1" applyBorder="1" applyAlignment="1">
      <alignment horizontal="center" vertical="center" wrapText="1"/>
    </xf>
    <xf numFmtId="165" fontId="3" fillId="2" borderId="0" xfId="1" applyNumberFormat="1" applyFill="1" applyBorder="1" applyAlignment="1">
      <alignment horizontal="center"/>
    </xf>
    <xf numFmtId="0" fontId="24" fillId="0" borderId="0" xfId="0" applyFont="1" applyFill="1"/>
    <xf numFmtId="0" fontId="11" fillId="12" borderId="21" xfId="0" applyFont="1" applyFill="1" applyBorder="1" applyAlignment="1">
      <alignment horizontal="center" vertical="center" wrapText="1"/>
    </xf>
    <xf numFmtId="0" fontId="23" fillId="12" borderId="22" xfId="1" applyFont="1" applyFill="1" applyBorder="1" applyAlignment="1">
      <alignment horizontal="center" vertical="center" wrapText="1"/>
    </xf>
    <xf numFmtId="0" fontId="11" fillId="12" borderId="22" xfId="0" applyFont="1" applyFill="1" applyBorder="1" applyAlignment="1">
      <alignment horizontal="center" vertical="center" wrapText="1"/>
    </xf>
    <xf numFmtId="0" fontId="11" fillId="12" borderId="23" xfId="0" applyFont="1" applyFill="1" applyBorder="1" applyAlignment="1">
      <alignment horizontal="center" vertical="center" wrapText="1"/>
    </xf>
    <xf numFmtId="2" fontId="25" fillId="0" borderId="0" xfId="1" quotePrefix="1" applyNumberFormat="1" applyFont="1" applyBorder="1" applyAlignment="1">
      <alignment horizontal="center"/>
    </xf>
    <xf numFmtId="0" fontId="11" fillId="12" borderId="12" xfId="0" applyFont="1" applyFill="1" applyBorder="1" applyAlignment="1">
      <alignment horizontal="center" vertical="center" wrapText="1"/>
    </xf>
    <xf numFmtId="2" fontId="25" fillId="0" borderId="19" xfId="1" quotePrefix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1" fillId="9" borderId="25" xfId="0" applyFont="1" applyFill="1" applyBorder="1" applyAlignment="1">
      <alignment horizontal="center" vertical="center"/>
    </xf>
    <xf numFmtId="0" fontId="21" fillId="8" borderId="25" xfId="0" applyFont="1" applyFill="1" applyBorder="1" applyAlignment="1">
      <alignment horizontal="center" vertical="center"/>
    </xf>
    <xf numFmtId="0" fontId="21" fillId="5" borderId="25" xfId="0" applyFont="1" applyFill="1" applyBorder="1" applyAlignment="1">
      <alignment horizontal="center" vertical="center"/>
    </xf>
    <xf numFmtId="2" fontId="3" fillId="6" borderId="25" xfId="1" applyNumberFormat="1" applyFont="1" applyFill="1" applyBorder="1" applyAlignment="1">
      <alignment horizontal="center" vertical="center"/>
    </xf>
    <xf numFmtId="0" fontId="21" fillId="9" borderId="25" xfId="0" applyFont="1" applyFill="1" applyBorder="1"/>
    <xf numFmtId="0" fontId="21" fillId="7" borderId="25" xfId="0" applyFont="1" applyFill="1" applyBorder="1"/>
    <xf numFmtId="0" fontId="21" fillId="2" borderId="25" xfId="0" applyFont="1" applyFill="1" applyBorder="1"/>
    <xf numFmtId="0" fontId="21" fillId="8" borderId="25" xfId="0" applyFont="1" applyFill="1" applyBorder="1"/>
    <xf numFmtId="0" fontId="21" fillId="13" borderId="25" xfId="0" applyFont="1" applyFill="1" applyBorder="1"/>
    <xf numFmtId="0" fontId="21" fillId="5" borderId="25" xfId="0" applyFont="1" applyFill="1" applyBorder="1"/>
    <xf numFmtId="165" fontId="3" fillId="0" borderId="0" xfId="1" applyNumberFormat="1" applyFill="1" applyBorder="1" applyAlignment="1">
      <alignment horizontal="center"/>
    </xf>
    <xf numFmtId="165" fontId="3" fillId="0" borderId="19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19" xfId="1" applyNumberFormat="1" applyFill="1" applyBorder="1" applyAlignment="1">
      <alignment horizontal="center"/>
    </xf>
    <xf numFmtId="0" fontId="3" fillId="0" borderId="19" xfId="1" applyNumberFormat="1" applyBorder="1" applyAlignment="1">
      <alignment horizontal="left"/>
    </xf>
    <xf numFmtId="0" fontId="3" fillId="11" borderId="0" xfId="8" applyFont="1" applyFill="1" applyBorder="1"/>
    <xf numFmtId="0" fontId="3" fillId="11" borderId="0" xfId="8" applyFont="1" applyFill="1"/>
    <xf numFmtId="0" fontId="3" fillId="0" borderId="0" xfId="0" applyFont="1" applyFill="1"/>
    <xf numFmtId="0" fontId="27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165" fontId="3" fillId="7" borderId="17" xfId="1" applyNumberFormat="1" applyFill="1" applyBorder="1" applyAlignment="1">
      <alignment horizontal="center"/>
    </xf>
    <xf numFmtId="165" fontId="3" fillId="2" borderId="17" xfId="1" applyNumberFormat="1" applyFill="1" applyBorder="1" applyAlignment="1">
      <alignment horizontal="center"/>
    </xf>
    <xf numFmtId="165" fontId="3" fillId="13" borderId="17" xfId="1" applyNumberFormat="1" applyFill="1" applyBorder="1" applyAlignment="1">
      <alignment horizontal="center"/>
    </xf>
    <xf numFmtId="165" fontId="3" fillId="8" borderId="17" xfId="1" applyNumberFormat="1" applyFill="1" applyBorder="1" applyAlignment="1">
      <alignment horizontal="center"/>
    </xf>
    <xf numFmtId="165" fontId="3" fillId="5" borderId="17" xfId="1" applyNumberFormat="1" applyFill="1" applyBorder="1" applyAlignment="1">
      <alignment horizontal="center"/>
    </xf>
    <xf numFmtId="165" fontId="3" fillId="5" borderId="20" xfId="1" applyNumberFormat="1" applyFill="1" applyBorder="1" applyAlignment="1">
      <alignment horizontal="center"/>
    </xf>
    <xf numFmtId="0" fontId="0" fillId="14" borderId="0" xfId="0" applyFill="1"/>
    <xf numFmtId="0" fontId="4" fillId="14" borderId="13" xfId="0" applyFont="1" applyFill="1" applyBorder="1"/>
    <xf numFmtId="0" fontId="4" fillId="14" borderId="14" xfId="0" applyFont="1" applyFill="1" applyBorder="1"/>
    <xf numFmtId="0" fontId="0" fillId="14" borderId="14" xfId="0" applyFill="1" applyBorder="1"/>
    <xf numFmtId="0" fontId="4" fillId="14" borderId="15" xfId="0" applyFont="1" applyFill="1" applyBorder="1"/>
    <xf numFmtId="0" fontId="24" fillId="14" borderId="16" xfId="0" applyFont="1" applyFill="1" applyBorder="1"/>
    <xf numFmtId="0" fontId="4" fillId="14" borderId="0" xfId="0" applyFont="1" applyFill="1" applyBorder="1"/>
    <xf numFmtId="0" fontId="0" fillId="14" borderId="0" xfId="0" applyFill="1" applyBorder="1"/>
    <xf numFmtId="0" fontId="4" fillId="14" borderId="17" xfId="0" applyFont="1" applyFill="1" applyBorder="1"/>
    <xf numFmtId="0" fontId="4" fillId="14" borderId="16" xfId="0" applyFont="1" applyFill="1" applyBorder="1"/>
    <xf numFmtId="0" fontId="27" fillId="14" borderId="16" xfId="0" applyFont="1" applyFill="1" applyBorder="1"/>
    <xf numFmtId="0" fontId="4" fillId="14" borderId="18" xfId="0" applyFont="1" applyFill="1" applyBorder="1"/>
    <xf numFmtId="0" fontId="4" fillId="14" borderId="19" xfId="0" applyFont="1" applyFill="1" applyBorder="1"/>
    <xf numFmtId="0" fontId="0" fillId="14" borderId="19" xfId="0" applyFill="1" applyBorder="1"/>
    <xf numFmtId="0" fontId="4" fillId="14" borderId="20" xfId="0" applyFont="1" applyFill="1" applyBorder="1"/>
    <xf numFmtId="0" fontId="0" fillId="0" borderId="14" xfId="0" applyBorder="1"/>
    <xf numFmtId="1" fontId="0" fillId="0" borderId="14" xfId="0" applyNumberFormat="1" applyBorder="1"/>
    <xf numFmtId="0" fontId="0" fillId="0" borderId="15" xfId="0" applyBorder="1"/>
    <xf numFmtId="0" fontId="21" fillId="0" borderId="0" xfId="0" applyFont="1" applyBorder="1"/>
    <xf numFmtId="1" fontId="0" fillId="0" borderId="0" xfId="0" applyNumberFormat="1" applyBorder="1"/>
    <xf numFmtId="0" fontId="0" fillId="0" borderId="17" xfId="0" applyBorder="1"/>
    <xf numFmtId="0" fontId="0" fillId="0" borderId="0" xfId="0" applyFont="1" applyBorder="1"/>
    <xf numFmtId="0" fontId="0" fillId="0" borderId="20" xfId="0" applyBorder="1"/>
    <xf numFmtId="0" fontId="2" fillId="0" borderId="16" xfId="0" applyFont="1" applyBorder="1" applyAlignment="1">
      <alignment wrapText="1"/>
    </xf>
    <xf numFmtId="0" fontId="0" fillId="0" borderId="17" xfId="0" applyBorder="1" applyAlignment="1">
      <alignment wrapText="1"/>
    </xf>
    <xf numFmtId="1" fontId="0" fillId="0" borderId="16" xfId="0" applyNumberFormat="1" applyBorder="1"/>
    <xf numFmtId="1" fontId="0" fillId="0" borderId="18" xfId="0" applyNumberFormat="1" applyBorder="1"/>
    <xf numFmtId="1" fontId="0" fillId="0" borderId="19" xfId="0" applyNumberFormat="1" applyBorder="1"/>
    <xf numFmtId="0" fontId="2" fillId="0" borderId="13" xfId="0" applyFont="1" applyBorder="1" applyAlignment="1">
      <alignment wrapText="1"/>
    </xf>
    <xf numFmtId="0" fontId="0" fillId="0" borderId="15" xfId="0" applyBorder="1" applyAlignment="1">
      <alignment wrapText="1"/>
    </xf>
    <xf numFmtId="2" fontId="3" fillId="0" borderId="0" xfId="1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1" fontId="0" fillId="0" borderId="13" xfId="0" applyNumberFormat="1" applyBorder="1"/>
    <xf numFmtId="0" fontId="2" fillId="0" borderId="0" xfId="0" applyFont="1" applyBorder="1" applyAlignment="1">
      <alignment horizontal="center"/>
    </xf>
    <xf numFmtId="2" fontId="29" fillId="0" borderId="0" xfId="1" applyNumberFormat="1" applyFont="1" applyFill="1" applyBorder="1" applyAlignment="1">
      <alignment horizontal="left" vertical="center"/>
    </xf>
    <xf numFmtId="0" fontId="2" fillId="0" borderId="0" xfId="0" applyFont="1" applyBorder="1"/>
    <xf numFmtId="2" fontId="3" fillId="0" borderId="19" xfId="1" applyNumberFormat="1" applyFill="1" applyBorder="1"/>
    <xf numFmtId="2" fontId="25" fillId="0" borderId="19" xfId="1" quotePrefix="1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0" fillId="0" borderId="0" xfId="0" applyFont="1" applyFill="1"/>
    <xf numFmtId="0" fontId="2" fillId="0" borderId="0" xfId="0" applyFont="1" applyFill="1"/>
    <xf numFmtId="0" fontId="0" fillId="0" borderId="0" xfId="0" applyFont="1" applyFill="1"/>
    <xf numFmtId="0" fontId="21" fillId="0" borderId="0" xfId="0" applyFont="1" applyFill="1" applyBorder="1"/>
    <xf numFmtId="0" fontId="22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1" fontId="0" fillId="0" borderId="19" xfId="0" applyNumberFormat="1" applyBorder="1"/>
    <xf numFmtId="49" fontId="0" fillId="0" borderId="17" xfId="0" applyNumberFormat="1" applyBorder="1" applyAlignment="1">
      <alignment horizontal="right" indent="1"/>
    </xf>
    <xf numFmtId="49" fontId="0" fillId="0" borderId="20" xfId="0" applyNumberFormat="1" applyBorder="1" applyAlignment="1">
      <alignment horizontal="right" indent="1"/>
    </xf>
    <xf numFmtId="0" fontId="0" fillId="0" borderId="0" xfId="0" applyFont="1" applyFill="1" applyBorder="1" applyAlignment="1">
      <alignment horizontal="left" vertical="top" wrapText="1"/>
    </xf>
    <xf numFmtId="0" fontId="0" fillId="0" borderId="17" xfId="0" applyFont="1" applyFill="1" applyBorder="1" applyAlignment="1">
      <alignment horizontal="left" vertical="top" wrapText="1"/>
    </xf>
    <xf numFmtId="0" fontId="28" fillId="0" borderId="14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7" xfId="0" applyFont="1" applyFill="1" applyBorder="1" applyAlignment="1">
      <alignment vertical="top" wrapText="1"/>
    </xf>
    <xf numFmtId="165" fontId="3" fillId="0" borderId="14" xfId="1" applyNumberFormat="1" applyFill="1" applyBorder="1" applyAlignment="1">
      <alignment horizontal="center"/>
    </xf>
    <xf numFmtId="2" fontId="25" fillId="0" borderId="14" xfId="1" quotePrefix="1" applyNumberFormat="1" applyFont="1" applyFill="1" applyBorder="1" applyAlignment="1">
      <alignment horizontal="center"/>
    </xf>
    <xf numFmtId="165" fontId="3" fillId="0" borderId="15" xfId="1" applyNumberFormat="1" applyFill="1" applyBorder="1" applyAlignment="1">
      <alignment horizontal="center"/>
    </xf>
    <xf numFmtId="165" fontId="3" fillId="0" borderId="20" xfId="1" applyNumberFormat="1" applyFill="1" applyBorder="1" applyAlignment="1">
      <alignment horizontal="center"/>
    </xf>
    <xf numFmtId="2" fontId="4" fillId="10" borderId="23" xfId="1" applyNumberFormat="1" applyFont="1" applyFill="1" applyBorder="1" applyAlignment="1">
      <alignment horizontal="center"/>
    </xf>
    <xf numFmtId="0" fontId="11" fillId="12" borderId="13" xfId="0" applyFont="1" applyFill="1" applyBorder="1" applyAlignment="1">
      <alignment horizontal="center"/>
    </xf>
    <xf numFmtId="0" fontId="3" fillId="0" borderId="11" xfId="1" applyNumberFormat="1" applyFill="1" applyBorder="1" applyAlignment="1">
      <alignment horizontal="left" indent="1"/>
    </xf>
    <xf numFmtId="0" fontId="3" fillId="0" borderId="11" xfId="1" applyNumberFormat="1" applyBorder="1" applyAlignment="1">
      <alignment horizontal="left" indent="1"/>
    </xf>
    <xf numFmtId="0" fontId="0" fillId="0" borderId="31" xfId="0" applyBorder="1" applyAlignment="1">
      <alignment horizontal="center"/>
    </xf>
    <xf numFmtId="2" fontId="3" fillId="9" borderId="32" xfId="1" applyNumberForma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2" fontId="3" fillId="5" borderId="32" xfId="1" applyNumberFormat="1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3" fillId="0" borderId="34" xfId="1" applyNumberFormat="1" applyBorder="1" applyAlignment="1">
      <alignment horizontal="left" indent="1"/>
    </xf>
    <xf numFmtId="2" fontId="3" fillId="5" borderId="35" xfId="1" applyNumberForma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37" xfId="1" applyNumberFormat="1" applyBorder="1" applyAlignment="1">
      <alignment horizontal="left" indent="1"/>
    </xf>
    <xf numFmtId="2" fontId="3" fillId="9" borderId="38" xfId="1" applyNumberForma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3" fillId="0" borderId="40" xfId="1" applyNumberFormat="1" applyFill="1" applyBorder="1" applyAlignment="1">
      <alignment horizontal="left" indent="1"/>
    </xf>
    <xf numFmtId="2" fontId="3" fillId="5" borderId="41" xfId="1" applyNumberFormat="1" applyFill="1" applyBorder="1" applyAlignment="1">
      <alignment horizontal="center"/>
    </xf>
    <xf numFmtId="165" fontId="3" fillId="9" borderId="32" xfId="1" applyNumberFormat="1" applyFill="1" applyBorder="1" applyAlignment="1">
      <alignment horizontal="center"/>
    </xf>
    <xf numFmtId="165" fontId="4" fillId="10" borderId="32" xfId="1" applyNumberFormat="1" applyFont="1" applyFill="1" applyBorder="1" applyAlignment="1">
      <alignment horizontal="center"/>
    </xf>
    <xf numFmtId="165" fontId="3" fillId="5" borderId="32" xfId="1" applyNumberFormat="1" applyFill="1" applyBorder="1" applyAlignment="1">
      <alignment horizontal="center"/>
    </xf>
    <xf numFmtId="165" fontId="3" fillId="5" borderId="35" xfId="1" applyNumberFormat="1" applyFill="1" applyBorder="1" applyAlignment="1">
      <alignment horizontal="center"/>
    </xf>
    <xf numFmtId="165" fontId="3" fillId="9" borderId="38" xfId="1" applyNumberFormat="1" applyFill="1" applyBorder="1" applyAlignment="1">
      <alignment horizontal="center"/>
    </xf>
    <xf numFmtId="165" fontId="3" fillId="5" borderId="41" xfId="1" applyNumberFormat="1" applyFill="1" applyBorder="1" applyAlignment="1">
      <alignment horizontal="center"/>
    </xf>
    <xf numFmtId="165" fontId="4" fillId="10" borderId="30" xfId="1" applyNumberFormat="1" applyFont="1" applyFill="1" applyBorder="1" applyAlignment="1">
      <alignment horizontal="center"/>
    </xf>
    <xf numFmtId="0" fontId="11" fillId="12" borderId="42" xfId="0" applyFont="1" applyFill="1" applyBorder="1" applyAlignment="1">
      <alignment horizontal="center"/>
    </xf>
    <xf numFmtId="165" fontId="3" fillId="6" borderId="32" xfId="1" applyNumberFormat="1" applyFill="1" applyBorder="1" applyAlignment="1">
      <alignment horizontal="center"/>
    </xf>
    <xf numFmtId="2" fontId="3" fillId="9" borderId="35" xfId="1" applyNumberForma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3" fillId="0" borderId="40" xfId="1" applyNumberFormat="1" applyBorder="1" applyAlignment="1">
      <alignment horizontal="left" indent="1"/>
    </xf>
    <xf numFmtId="165" fontId="3" fillId="6" borderId="41" xfId="1" applyNumberFormat="1" applyFill="1" applyBorder="1" applyAlignment="1">
      <alignment horizontal="center"/>
    </xf>
    <xf numFmtId="0" fontId="11" fillId="12" borderId="26" xfId="0" applyFont="1" applyFill="1" applyBorder="1" applyAlignment="1">
      <alignment horizontal="center"/>
    </xf>
    <xf numFmtId="165" fontId="3" fillId="6" borderId="38" xfId="1" applyNumberFormat="1" applyFill="1" applyBorder="1" applyAlignment="1">
      <alignment horizontal="center"/>
    </xf>
    <xf numFmtId="2" fontId="3" fillId="9" borderId="41" xfId="1" applyNumberFormat="1" applyFill="1" applyBorder="1" applyAlignment="1">
      <alignment horizontal="center"/>
    </xf>
    <xf numFmtId="2" fontId="4" fillId="10" borderId="24" xfId="1" applyNumberFormat="1" applyFont="1" applyFill="1" applyBorder="1" applyAlignment="1">
      <alignment horizontal="center"/>
    </xf>
    <xf numFmtId="165" fontId="3" fillId="7" borderId="32" xfId="1" applyNumberFormat="1" applyFill="1" applyBorder="1" applyAlignment="1">
      <alignment horizontal="center"/>
    </xf>
    <xf numFmtId="165" fontId="3" fillId="2" borderId="32" xfId="1" applyNumberFormat="1" applyFill="1" applyBorder="1" applyAlignment="1">
      <alignment horizontal="center"/>
    </xf>
    <xf numFmtId="0" fontId="3" fillId="0" borderId="34" xfId="1" applyNumberFormat="1" applyFill="1" applyBorder="1" applyAlignment="1">
      <alignment horizontal="left" indent="1"/>
    </xf>
    <xf numFmtId="165" fontId="3" fillId="6" borderId="35" xfId="1" applyNumberFormat="1" applyFill="1" applyBorder="1" applyAlignment="1">
      <alignment horizontal="center"/>
    </xf>
    <xf numFmtId="2" fontId="4" fillId="9" borderId="12" xfId="1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4" fillId="14" borderId="14" xfId="0" applyNumberFormat="1" applyFont="1" applyFill="1" applyBorder="1" applyAlignment="1">
      <alignment horizontal="center"/>
    </xf>
    <xf numFmtId="165" fontId="4" fillId="14" borderId="0" xfId="0" applyNumberFormat="1" applyFont="1" applyFill="1" applyBorder="1" applyAlignment="1">
      <alignment horizontal="center"/>
    </xf>
    <xf numFmtId="165" fontId="11" fillId="12" borderId="22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wrapText="1"/>
    </xf>
    <xf numFmtId="0" fontId="18" fillId="0" borderId="0" xfId="8" applyFont="1" applyBorder="1" applyAlignment="1"/>
    <xf numFmtId="165" fontId="0" fillId="0" borderId="0" xfId="0" applyNumberFormat="1" applyBorder="1" applyAlignment="1">
      <alignment horizontal="center"/>
    </xf>
    <xf numFmtId="9" fontId="3" fillId="0" borderId="0" xfId="9" applyFont="1" applyFill="1" applyBorder="1" applyAlignment="1">
      <alignment horizontal="center"/>
    </xf>
    <xf numFmtId="165" fontId="3" fillId="0" borderId="0" xfId="9" applyNumberFormat="1" applyFont="1" applyFill="1" applyBorder="1" applyAlignment="1">
      <alignment horizontal="center"/>
    </xf>
    <xf numFmtId="9" fontId="3" fillId="0" borderId="0" xfId="9" applyNumberFormat="1" applyFont="1" applyFill="1" applyBorder="1" applyAlignment="1">
      <alignment horizontal="center"/>
    </xf>
    <xf numFmtId="0" fontId="23" fillId="12" borderId="14" xfId="1" applyFont="1" applyFill="1" applyBorder="1" applyAlignment="1">
      <alignment horizontal="center" vertical="center" wrapText="1"/>
    </xf>
    <xf numFmtId="0" fontId="11" fillId="12" borderId="14" xfId="0" applyFont="1" applyFill="1" applyBorder="1" applyAlignment="1">
      <alignment horizontal="center" vertical="center" wrapText="1"/>
    </xf>
    <xf numFmtId="0" fontId="11" fillId="12" borderId="1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 wrapText="1"/>
    </xf>
    <xf numFmtId="165" fontId="0" fillId="0" borderId="19" xfId="0" applyNumberFormat="1" applyBorder="1" applyAlignment="1">
      <alignment horizontal="center"/>
    </xf>
    <xf numFmtId="9" fontId="3" fillId="0" borderId="19" xfId="9" applyFont="1" applyFill="1" applyBorder="1" applyAlignment="1">
      <alignment horizontal="center"/>
    </xf>
    <xf numFmtId="165" fontId="3" fillId="0" borderId="19" xfId="9" applyNumberFormat="1" applyFont="1" applyFill="1" applyBorder="1" applyAlignment="1">
      <alignment horizontal="center"/>
    </xf>
    <xf numFmtId="9" fontId="3" fillId="0" borderId="19" xfId="9" applyNumberFormat="1" applyFont="1" applyFill="1" applyBorder="1" applyAlignment="1">
      <alignment horizontal="center"/>
    </xf>
    <xf numFmtId="0" fontId="11" fillId="12" borderId="24" xfId="0" applyFont="1" applyFill="1" applyBorder="1" applyAlignment="1">
      <alignment horizontal="center" vertical="center" wrapText="1"/>
    </xf>
    <xf numFmtId="1" fontId="4" fillId="0" borderId="16" xfId="1" applyNumberFormat="1" applyFont="1" applyFill="1" applyBorder="1" applyAlignment="1">
      <alignment horizontal="center"/>
    </xf>
    <xf numFmtId="1" fontId="3" fillId="0" borderId="17" xfId="1" applyNumberFormat="1" applyFill="1" applyBorder="1" applyAlignment="1">
      <alignment horizontal="center"/>
    </xf>
    <xf numFmtId="1" fontId="4" fillId="0" borderId="18" xfId="1" applyNumberFormat="1" applyFont="1" applyFill="1" applyBorder="1" applyAlignment="1">
      <alignment horizontal="center"/>
    </xf>
    <xf numFmtId="1" fontId="3" fillId="0" borderId="20" xfId="1" applyNumberFormat="1" applyFill="1" applyBorder="1" applyAlignment="1">
      <alignment horizontal="center"/>
    </xf>
    <xf numFmtId="1" fontId="31" fillId="0" borderId="0" xfId="1" applyNumberFormat="1" applyFont="1" applyFill="1" applyBorder="1" applyAlignment="1">
      <alignment horizontal="center"/>
    </xf>
    <xf numFmtId="1" fontId="4" fillId="0" borderId="13" xfId="1" applyNumberFormat="1" applyFont="1" applyFill="1" applyBorder="1" applyAlignment="1">
      <alignment horizontal="center"/>
    </xf>
    <xf numFmtId="0" fontId="3" fillId="0" borderId="14" xfId="1" applyNumberFormat="1" applyFill="1" applyBorder="1" applyAlignment="1">
      <alignment horizontal="left"/>
    </xf>
    <xf numFmtId="0" fontId="0" fillId="0" borderId="14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9" fontId="3" fillId="0" borderId="14" xfId="9" applyFont="1" applyFill="1" applyBorder="1" applyAlignment="1">
      <alignment horizontal="center"/>
    </xf>
    <xf numFmtId="165" fontId="3" fillId="0" borderId="14" xfId="9" applyNumberFormat="1" applyFont="1" applyFill="1" applyBorder="1" applyAlignment="1">
      <alignment horizontal="center"/>
    </xf>
    <xf numFmtId="9" fontId="3" fillId="0" borderId="14" xfId="9" applyNumberFormat="1" applyFont="1" applyFill="1" applyBorder="1" applyAlignment="1">
      <alignment horizontal="center"/>
    </xf>
    <xf numFmtId="1" fontId="31" fillId="0" borderId="14" xfId="1" applyNumberFormat="1" applyFont="1" applyFill="1" applyBorder="1" applyAlignment="1">
      <alignment horizontal="center"/>
    </xf>
    <xf numFmtId="1" fontId="3" fillId="0" borderId="15" xfId="1" applyNumberFormat="1" applyFill="1" applyBorder="1" applyAlignment="1">
      <alignment horizontal="center"/>
    </xf>
    <xf numFmtId="1" fontId="31" fillId="0" borderId="19" xfId="1" applyNumberFormat="1" applyFont="1" applyFill="1" applyBorder="1" applyAlignment="1">
      <alignment horizontal="center"/>
    </xf>
    <xf numFmtId="0" fontId="18" fillId="11" borderId="0" xfId="8" applyFont="1" applyFill="1" applyBorder="1" applyAlignment="1">
      <alignment horizontal="left" wrapText="1"/>
    </xf>
    <xf numFmtId="0" fontId="16" fillId="11" borderId="0" xfId="8" applyFont="1" applyFill="1" applyBorder="1" applyAlignment="1">
      <alignment horizontal="left" wrapText="1"/>
    </xf>
    <xf numFmtId="0" fontId="3" fillId="11" borderId="0" xfId="8" applyFont="1" applyFill="1" applyBorder="1" applyAlignment="1">
      <alignment horizontal="left" wrapText="1"/>
    </xf>
    <xf numFmtId="0" fontId="4" fillId="11" borderId="0" xfId="8" applyFont="1" applyFill="1" applyBorder="1" applyAlignment="1">
      <alignment horizontal="left" vertical="top" wrapText="1"/>
    </xf>
    <xf numFmtId="0" fontId="29" fillId="0" borderId="0" xfId="0" applyFont="1" applyAlignment="1">
      <alignment horizontal="left" vertical="center" wrapText="1"/>
    </xf>
    <xf numFmtId="0" fontId="28" fillId="0" borderId="14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30" fillId="0" borderId="13" xfId="0" applyFont="1" applyFill="1" applyBorder="1" applyAlignment="1">
      <alignment horizontal="left" vertical="center" wrapText="1" indent="2"/>
    </xf>
    <xf numFmtId="0" fontId="30" fillId="0" borderId="14" xfId="0" applyFont="1" applyFill="1" applyBorder="1" applyAlignment="1">
      <alignment horizontal="left" vertical="center" wrapText="1" indent="2"/>
    </xf>
    <xf numFmtId="0" fontId="30" fillId="0" borderId="18" xfId="0" applyFont="1" applyFill="1" applyBorder="1" applyAlignment="1">
      <alignment horizontal="left" vertical="center" wrapText="1" indent="2"/>
    </xf>
    <xf numFmtId="0" fontId="30" fillId="0" borderId="19" xfId="0" applyFont="1" applyFill="1" applyBorder="1" applyAlignment="1">
      <alignment horizontal="left" vertical="center" wrapText="1" indent="2"/>
    </xf>
    <xf numFmtId="0" fontId="30" fillId="0" borderId="15" xfId="0" applyFont="1" applyFill="1" applyBorder="1" applyAlignment="1">
      <alignment horizontal="left" vertical="center" wrapText="1" indent="2"/>
    </xf>
    <xf numFmtId="0" fontId="30" fillId="0" borderId="20" xfId="0" applyFont="1" applyFill="1" applyBorder="1" applyAlignment="1">
      <alignment horizontal="left" vertical="center" wrapText="1" indent="2"/>
    </xf>
    <xf numFmtId="0" fontId="11" fillId="12" borderId="43" xfId="0" applyFont="1" applyFill="1" applyBorder="1" applyAlignment="1"/>
    <xf numFmtId="0" fontId="11" fillId="12" borderId="44" xfId="0" applyFont="1" applyFill="1" applyBorder="1" applyAlignment="1"/>
    <xf numFmtId="0" fontId="23" fillId="12" borderId="31" xfId="1" applyNumberFormat="1" applyFont="1" applyFill="1" applyBorder="1" applyAlignment="1">
      <alignment horizontal="center"/>
    </xf>
    <xf numFmtId="0" fontId="23" fillId="12" borderId="11" xfId="1" applyNumberFormat="1" applyFont="1" applyFill="1" applyBorder="1" applyAlignment="1">
      <alignment horizontal="center"/>
    </xf>
    <xf numFmtId="0" fontId="23" fillId="12" borderId="45" xfId="1" applyNumberFormat="1" applyFont="1" applyFill="1" applyBorder="1" applyAlignment="1">
      <alignment horizontal="center"/>
    </xf>
    <xf numFmtId="0" fontId="23" fillId="12" borderId="46" xfId="1" applyNumberFormat="1" applyFont="1" applyFill="1" applyBorder="1" applyAlignment="1">
      <alignment horizontal="center"/>
    </xf>
    <xf numFmtId="0" fontId="28" fillId="14" borderId="0" xfId="0" applyFont="1" applyFill="1" applyAlignment="1">
      <alignment horizontal="left" vertical="center"/>
    </xf>
    <xf numFmtId="0" fontId="23" fillId="12" borderId="21" xfId="1" applyNumberFormat="1" applyFont="1" applyFill="1" applyBorder="1" applyAlignment="1">
      <alignment horizontal="center"/>
    </xf>
    <xf numFmtId="0" fontId="23" fillId="12" borderId="22" xfId="1" applyNumberFormat="1" applyFont="1" applyFill="1" applyBorder="1" applyAlignment="1">
      <alignment horizontal="center"/>
    </xf>
    <xf numFmtId="0" fontId="11" fillId="12" borderId="14" xfId="0" applyFont="1" applyFill="1" applyBorder="1" applyAlignment="1"/>
    <xf numFmtId="0" fontId="11" fillId="12" borderId="15" xfId="0" applyFont="1" applyFill="1" applyBorder="1" applyAlignment="1"/>
    <xf numFmtId="0" fontId="11" fillId="12" borderId="43" xfId="0" applyFont="1" applyFill="1" applyBorder="1" applyAlignment="1">
      <alignment horizontal="center"/>
    </xf>
    <xf numFmtId="0" fontId="11" fillId="12" borderId="44" xfId="0" applyFont="1" applyFill="1" applyBorder="1" applyAlignment="1">
      <alignment horizontal="center"/>
    </xf>
    <xf numFmtId="0" fontId="23" fillId="12" borderId="26" xfId="1" applyNumberFormat="1" applyFont="1" applyFill="1" applyBorder="1" applyAlignment="1">
      <alignment horizontal="center"/>
    </xf>
    <xf numFmtId="0" fontId="23" fillId="12" borderId="28" xfId="1" applyNumberFormat="1" applyFont="1" applyFill="1" applyBorder="1" applyAlignment="1">
      <alignment horizontal="center"/>
    </xf>
    <xf numFmtId="0" fontId="11" fillId="12" borderId="28" xfId="0" applyFont="1" applyFill="1" applyBorder="1" applyAlignment="1">
      <alignment horizontal="center"/>
    </xf>
    <xf numFmtId="0" fontId="11" fillId="12" borderId="30" xfId="0" applyFont="1" applyFill="1" applyBorder="1" applyAlignment="1">
      <alignment horizontal="center"/>
    </xf>
    <xf numFmtId="0" fontId="23" fillId="12" borderId="27" xfId="1" applyNumberFormat="1" applyFont="1" applyFill="1" applyBorder="1" applyAlignment="1">
      <alignment horizontal="center"/>
    </xf>
    <xf numFmtId="0" fontId="23" fillId="12" borderId="29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 wrapText="1"/>
    </xf>
  </cellXfs>
  <cellStyles count="10">
    <cellStyle name="Comma 2" xfId="2"/>
    <cellStyle name="Data_Green_dec1" xfId="3"/>
    <cellStyle name="Normal" xfId="0" builtinId="0"/>
    <cellStyle name="Normal 2" xfId="1"/>
    <cellStyle name="Normal 3" xfId="4"/>
    <cellStyle name="Normal 4" xfId="8"/>
    <cellStyle name="Percent" xfId="9" builtinId="5"/>
    <cellStyle name="SectionCalcHeader" xfId="5"/>
    <cellStyle name="SectionHead" xfId="6"/>
    <cellStyle name="SectionSubhead" xfId="7"/>
  </cellStyles>
  <dxfs count="20"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336600"/>
      <color rgb="FF3399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47625</xdr:rowOff>
    </xdr:from>
    <xdr:to>
      <xdr:col>12</xdr:col>
      <xdr:colOff>180975</xdr:colOff>
      <xdr:row>5</xdr:row>
      <xdr:rowOff>0</xdr:rowOff>
    </xdr:to>
    <xdr:pic>
      <xdr:nvPicPr>
        <xdr:cNvPr id="2" name="Picture 2" descr="nef_strapline_cmy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266700"/>
          <a:ext cx="14001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168089</xdr:colOff>
      <xdr:row>1</xdr:row>
      <xdr:rowOff>67238</xdr:rowOff>
    </xdr:from>
    <xdr:to>
      <xdr:col>5</xdr:col>
      <xdr:colOff>22412</xdr:colOff>
      <xdr:row>7</xdr:row>
      <xdr:rowOff>10222</xdr:rowOff>
    </xdr:to>
    <xdr:pic>
      <xdr:nvPicPr>
        <xdr:cNvPr id="3" name="Picture 2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964" y="172013"/>
          <a:ext cx="1921248" cy="1333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634813</xdr:colOff>
      <xdr:row>1</xdr:row>
      <xdr:rowOff>69814</xdr:rowOff>
    </xdr:from>
    <xdr:to>
      <xdr:col>9</xdr:col>
      <xdr:colOff>882464</xdr:colOff>
      <xdr:row>5</xdr:row>
      <xdr:rowOff>144215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0078" y="204285"/>
          <a:ext cx="1413062" cy="982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713254</xdr:colOff>
      <xdr:row>1</xdr:row>
      <xdr:rowOff>58609</xdr:rowOff>
    </xdr:from>
    <xdr:to>
      <xdr:col>9</xdr:col>
      <xdr:colOff>784412</xdr:colOff>
      <xdr:row>4</xdr:row>
      <xdr:rowOff>268083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8519" y="193080"/>
          <a:ext cx="1236569" cy="859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295275</xdr:colOff>
      <xdr:row>0</xdr:row>
      <xdr:rowOff>0</xdr:rowOff>
    </xdr:from>
    <xdr:to>
      <xdr:col>15</xdr:col>
      <xdr:colOff>569819</xdr:colOff>
      <xdr:row>4</xdr:row>
      <xdr:rowOff>97415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0"/>
          <a:ext cx="1236569" cy="859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377078</xdr:colOff>
      <xdr:row>0</xdr:row>
      <xdr:rowOff>159462</xdr:rowOff>
    </xdr:from>
    <xdr:to>
      <xdr:col>11</xdr:col>
      <xdr:colOff>904876</xdr:colOff>
      <xdr:row>4</xdr:row>
      <xdr:rowOff>133010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1343" y="159462"/>
          <a:ext cx="1413062" cy="982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549087</xdr:colOff>
      <xdr:row>0</xdr:row>
      <xdr:rowOff>137052</xdr:rowOff>
    </xdr:from>
    <xdr:to>
      <xdr:col>14</xdr:col>
      <xdr:colOff>807943</xdr:colOff>
      <xdr:row>4</xdr:row>
      <xdr:rowOff>110600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2352" y="137052"/>
          <a:ext cx="1413062" cy="982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\ef\Analyses%20Book%200712%20v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kland\EFNDocs\national%20Accounts\LPR04\template\output\7.09b.04\000%20-%20world%20-%20196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f\template\output\7.09b.04\000%20-%20world%20-%20196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kland\ef\template\National%20Footprint%20Account%20Template%20v2005-3.1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kland\EFNDocs\Fee%20for%20Service\EEA\graphs\June%20draft\EEA%20Fig%202.4%20and%202.7%20and%205.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en.jeffrey/Downloads/HPI%20Calcs%20-%20Inequality%20Adjusted%20and%202011%20Lifeexp%20-%20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Table 1 for Papers"/>
      <sheetName val="LPR04-World Histogram"/>
      <sheetName val="Fig2"/>
      <sheetName val="Fig6"/>
      <sheetName val="Fig7"/>
      <sheetName val="LPR04-Table 1"/>
      <sheetName val="LPR04-Table 2"/>
      <sheetName val="LPR04-acres"/>
      <sheetName val="LPR04-hectares"/>
      <sheetName val="World v. Total"/>
      <sheetName val="Water"/>
      <sheetName val="Income-High"/>
      <sheetName val="Income-Mid"/>
      <sheetName val="Income-Low"/>
      <sheetName val="Selected Countries"/>
      <sheetName val="Income Group Histogram"/>
      <sheetName val="Data"/>
      <sheetName val="National Histogram"/>
      <sheetName val="Countries"/>
      <sheetName val="Regional Historical"/>
      <sheetName val="LPR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00 - world - 1961"/>
    </sheetNames>
    <sheetDataSet>
      <sheetData sheetId="0" refreshError="1"/>
      <sheetData sheetId="1" refreshError="1">
        <row r="7">
          <cell r="A7" t="str">
            <v>National Footprint and Biocapacity Accounts</v>
          </cell>
        </row>
        <row r="8">
          <cell r="B8" t="str">
            <v>world</v>
          </cell>
          <cell r="G8" t="str">
            <v>Summary of Footprint and Biocapacity per capita</v>
          </cell>
          <cell r="O8" t="str">
            <v>WORLD: Footprint and Biocapacity (National)</v>
          </cell>
        </row>
        <row r="9">
          <cell r="B9">
            <v>1961</v>
          </cell>
          <cell r="D9" t="str">
            <v>Table of Contents</v>
          </cell>
        </row>
        <row r="12">
          <cell r="B12" t="str">
            <v>world</v>
          </cell>
        </row>
        <row r="13">
          <cell r="B13" t="str">
            <v>world</v>
          </cell>
        </row>
        <row r="14">
          <cell r="B14">
            <v>1</v>
          </cell>
        </row>
        <row r="17">
          <cell r="B17">
            <v>3080130000</v>
          </cell>
        </row>
        <row r="20">
          <cell r="B20">
            <v>3080130000</v>
          </cell>
        </row>
        <row r="22">
          <cell r="B22" t="e">
            <v>#N/A</v>
          </cell>
        </row>
        <row r="34">
          <cell r="W34" t="str">
            <v>'[FAO data 1-60.xls]</v>
          </cell>
        </row>
        <row r="35">
          <cell r="W35" t="str">
            <v>FAO data 1-60.xls</v>
          </cell>
        </row>
        <row r="36">
          <cell r="W36" t="str">
            <v>FAO data 61-120.xls</v>
          </cell>
        </row>
        <row r="37">
          <cell r="W37" t="str">
            <v>FAO data 121-180.xls</v>
          </cell>
        </row>
        <row r="38">
          <cell r="W38" t="str">
            <v>FAO data 181-258.xls</v>
          </cell>
        </row>
        <row r="39">
          <cell r="W39" t="str">
            <v>FAO data 259-999.xls</v>
          </cell>
        </row>
        <row r="40">
          <cell r="W40" t="str">
            <v>non-product data.xls</v>
          </cell>
        </row>
        <row r="41">
          <cell r="W41" t="str">
            <v>1998 trade energy and eq factors.xls</v>
          </cell>
        </row>
        <row r="42">
          <cell r="W42" t="str">
            <v>pasture\livestock.xls</v>
          </cell>
        </row>
        <row r="43">
          <cell r="W43" t="str">
            <v>forest\world forest.xls</v>
          </cell>
        </row>
        <row r="44">
          <cell r="W44" t="str">
            <v>energy and CO2 data.xls</v>
          </cell>
        </row>
        <row r="45">
          <cell r="W45" t="str">
            <v>co2\IEA CO2 - All Dimensions.xls</v>
          </cell>
        </row>
        <row r="46">
          <cell r="Y46" t="b">
            <v>1</v>
          </cell>
        </row>
        <row r="47">
          <cell r="B47" t="str">
            <v>global hectares</v>
          </cell>
          <cell r="Y47" t="b">
            <v>1</v>
          </cell>
        </row>
        <row r="48">
          <cell r="B48" t="str">
            <v>y</v>
          </cell>
          <cell r="Y48" t="b">
            <v>1</v>
          </cell>
        </row>
        <row r="49">
          <cell r="B49" t="str">
            <v>n</v>
          </cell>
        </row>
        <row r="51">
          <cell r="B51" t="str">
            <v>IPCC</v>
          </cell>
        </row>
        <row r="52">
          <cell r="A52" t="str">
            <v>Calculation Preferences</v>
          </cell>
        </row>
        <row r="54">
          <cell r="D54" t="str">
            <v>FRA</v>
          </cell>
        </row>
        <row r="55">
          <cell r="D55" t="str">
            <v>y</v>
          </cell>
        </row>
        <row r="56">
          <cell r="D56" t="str">
            <v>10 km</v>
          </cell>
        </row>
        <row r="57">
          <cell r="D57">
            <v>0.1</v>
          </cell>
        </row>
        <row r="58">
          <cell r="D58" t="str">
            <v>World Bank</v>
          </cell>
        </row>
        <row r="65">
          <cell r="Y65" t="str">
            <v>Tier</v>
          </cell>
        </row>
        <row r="191">
          <cell r="A191" t="str">
            <v>II. ANIMAL PRODUCTS</v>
          </cell>
        </row>
        <row r="220">
          <cell r="A220" t="str">
            <v>FEED FOOTPRINT</v>
          </cell>
        </row>
        <row r="281">
          <cell r="A281" t="str">
            <v>PASTURE FOOTPRINT</v>
          </cell>
        </row>
        <row r="297">
          <cell r="A297" t="str">
            <v>FEED AND PASTURE BREAKOUT</v>
          </cell>
        </row>
        <row r="385">
          <cell r="A385" t="str">
            <v>PASTURE FOOTPRINT</v>
          </cell>
        </row>
        <row r="475">
          <cell r="A475" t="str">
            <v>III. FISHERIES</v>
          </cell>
        </row>
        <row r="608">
          <cell r="A608" t="str">
            <v>IV. FOREST PRODUCTS</v>
          </cell>
        </row>
        <row r="609">
          <cell r="A609" t="str">
            <v>FOREST PRODUCTS</v>
          </cell>
        </row>
        <row r="643">
          <cell r="A643" t="str">
            <v>FOREST AREA AND PRODUCTIVITY</v>
          </cell>
        </row>
        <row r="720">
          <cell r="A720" t="str">
            <v>V. ENERGY CONSUMPTION</v>
          </cell>
        </row>
        <row r="721">
          <cell r="A721" t="str">
            <v>ENERGY USE AND CO2 EMISSIONS</v>
          </cell>
        </row>
        <row r="781">
          <cell r="C781">
            <v>0.27272727272727271</v>
          </cell>
        </row>
        <row r="809">
          <cell r="A809" t="str">
            <v>CO2 SEQUESTRATION FOOTPRINT</v>
          </cell>
        </row>
        <row r="854">
          <cell r="A854" t="str">
            <v>OCEAN-ABSORBED CO2</v>
          </cell>
        </row>
        <row r="876">
          <cell r="A876" t="str">
            <v>EMBODIED ENERGY IN TRADE TABLES</v>
          </cell>
        </row>
        <row r="1031">
          <cell r="A1031" t="str">
            <v>FUELWOOD EQUIVALENT FOOTPRINT METHOD [Not updated in 2004 Edition. Do Not Use.]</v>
          </cell>
        </row>
        <row r="1071">
          <cell r="A1071" t="str">
            <v>VI. BUILT-UP AREA</v>
          </cell>
        </row>
        <row r="1094">
          <cell r="A1094" t="str">
            <v>VII. LAND USE</v>
          </cell>
        </row>
        <row r="1095">
          <cell r="A1095" t="str">
            <v>LAND USE OVERVIEW</v>
          </cell>
        </row>
        <row r="1177">
          <cell r="A1177" t="str">
            <v>DETAILED LAND USE ACCOUNTS</v>
          </cell>
        </row>
        <row r="1221">
          <cell r="A1221" t="str">
            <v>VIII. YIELD FACTORS</v>
          </cell>
        </row>
        <row r="1225">
          <cell r="A1225" t="str">
            <v>Primary Cropland</v>
          </cell>
          <cell r="B1225" t="str">
            <v>[1000 ha]</v>
          </cell>
          <cell r="C1225">
            <v>882409.25800000003</v>
          </cell>
          <cell r="D1225">
            <v>882409.25800000003</v>
          </cell>
          <cell r="E1225">
            <v>1</v>
          </cell>
        </row>
        <row r="1226">
          <cell r="A1226" t="str">
            <v>Marginal Cropland</v>
          </cell>
          <cell r="B1226" t="str">
            <v>[1000 ha]</v>
          </cell>
          <cell r="C1226">
            <v>246229.43244608719</v>
          </cell>
          <cell r="D1226">
            <v>246229.43244608719</v>
          </cell>
          <cell r="E1226">
            <v>1</v>
          </cell>
        </row>
        <row r="1227">
          <cell r="A1227" t="str">
            <v>Unharvested Cropland</v>
          </cell>
          <cell r="B1227" t="str">
            <v>[1000 ha]</v>
          </cell>
          <cell r="E1227">
            <v>1</v>
          </cell>
        </row>
        <row r="1228">
          <cell r="A1228" t="str">
            <v>Permanent Pasture</v>
          </cell>
          <cell r="B1228" t="str">
            <v>[tons dm/ha/yr]</v>
          </cell>
          <cell r="C1228">
            <v>2.2289372943475119</v>
          </cell>
          <cell r="D1228">
            <v>2.2289372943475119</v>
          </cell>
          <cell r="E1228">
            <v>1</v>
          </cell>
        </row>
        <row r="1229">
          <cell r="A1229" t="str">
            <v>Forest</v>
          </cell>
          <cell r="B1229" t="str">
            <v>[m3 ob/ha/yr]</v>
          </cell>
          <cell r="C1229">
            <v>1.8410798904575747</v>
          </cell>
          <cell r="D1229">
            <v>1.8410798904575747</v>
          </cell>
          <cell r="E1229">
            <v>1</v>
          </cell>
        </row>
        <row r="1230">
          <cell r="A1230" t="str">
            <v>Forest AWS</v>
          </cell>
          <cell r="B1230" t="str">
            <v>[m3 ob/ha/yr]</v>
          </cell>
          <cell r="C1230">
            <v>1.5140852232038167</v>
          </cell>
          <cell r="D1230">
            <v>1.5140852232038167</v>
          </cell>
          <cell r="E1230">
            <v>1</v>
          </cell>
        </row>
        <row r="1231">
          <cell r="A1231" t="str">
            <v>Forest NAWS</v>
          </cell>
          <cell r="B1231" t="str">
            <v>[m3 ob/ha/yr]</v>
          </cell>
          <cell r="C1231">
            <v>1.8446862320538064</v>
          </cell>
          <cell r="D1231">
            <v>1.8446862320538062</v>
          </cell>
          <cell r="E1231">
            <v>1</v>
          </cell>
        </row>
        <row r="1232">
          <cell r="A1232" t="str">
            <v>Marine</v>
          </cell>
          <cell r="E1232">
            <v>1</v>
          </cell>
        </row>
        <row r="1233">
          <cell r="A1233" t="str">
            <v>Inland Water</v>
          </cell>
          <cell r="B1233" t="str">
            <v>[kg/ha/yr]</v>
          </cell>
          <cell r="C1233">
            <v>8.1666425307399599</v>
          </cell>
          <cell r="D1233">
            <v>8.1666425307399599</v>
          </cell>
          <cell r="E1233">
            <v>1</v>
          </cell>
        </row>
        <row r="1234">
          <cell r="A1234" t="str">
            <v>Built</v>
          </cell>
          <cell r="E1234">
            <v>1</v>
          </cell>
        </row>
        <row r="1235">
          <cell r="A1235" t="str">
            <v>Hydro Area</v>
          </cell>
          <cell r="E1235">
            <v>1</v>
          </cell>
        </row>
        <row r="1236">
          <cell r="A1236" t="str">
            <v>Fossil Fuels</v>
          </cell>
          <cell r="E1236">
            <v>1</v>
          </cell>
        </row>
        <row r="1242">
          <cell r="A1242" t="str">
            <v>IX. EQUIVALENCE FACTORS</v>
          </cell>
        </row>
        <row r="1250">
          <cell r="A1250" t="str">
            <v>Cropland</v>
          </cell>
        </row>
        <row r="1251">
          <cell r="A1251" t="str">
            <v>Primary Cropland</v>
          </cell>
          <cell r="B1251">
            <v>2.2628980936647434</v>
          </cell>
          <cell r="C1251">
            <v>75.087928848098372</v>
          </cell>
          <cell r="D1251">
            <v>882409.25800000003</v>
          </cell>
          <cell r="E1251">
            <v>1996802.2277603208</v>
          </cell>
        </row>
        <row r="1252">
          <cell r="A1252" t="str">
            <v>Marginal Cropland</v>
          </cell>
          <cell r="B1252">
            <v>1.7891562969566224</v>
          </cell>
          <cell r="C1252">
            <v>59.368135533861818</v>
          </cell>
          <cell r="D1252">
            <v>246229.43244608719</v>
          </cell>
          <cell r="E1252">
            <v>440542.93955697218</v>
          </cell>
        </row>
        <row r="1253">
          <cell r="A1253" t="str">
            <v>Unharvested Cropland</v>
          </cell>
          <cell r="B1253">
            <v>2.2628980936647434</v>
          </cell>
          <cell r="C1253">
            <v>75.087928848098372</v>
          </cell>
          <cell r="D1253">
            <v>228083.30955391278</v>
          </cell>
          <cell r="E1253">
            <v>516129.28638629476</v>
          </cell>
        </row>
        <row r="1254">
          <cell r="A1254" t="str">
            <v>Permanent Pasture</v>
          </cell>
          <cell r="B1254">
            <v>0.50543398346100898</v>
          </cell>
          <cell r="C1254">
            <v>16.771409677608705</v>
          </cell>
          <cell r="D1254">
            <v>3147858</v>
          </cell>
          <cell r="E1254">
            <v>1591034.4083096047</v>
          </cell>
        </row>
        <row r="1255">
          <cell r="A1255" t="str">
            <v>Forest</v>
          </cell>
          <cell r="B1255">
            <v>1.3663718287100626</v>
          </cell>
          <cell r="C1255">
            <v>45.339218297749603</v>
          </cell>
          <cell r="D1255">
            <v>3647358</v>
          </cell>
          <cell r="E1255">
            <v>4983647.2204202767</v>
          </cell>
        </row>
        <row r="1256">
          <cell r="A1256" t="str">
            <v>Forest AWS</v>
          </cell>
          <cell r="B1256">
            <v>1.3663718287100626</v>
          </cell>
          <cell r="E1256">
            <v>0</v>
          </cell>
        </row>
        <row r="1257">
          <cell r="A1257" t="str">
            <v>Forest NAWS</v>
          </cell>
          <cell r="B1257">
            <v>1.3663718287100626</v>
          </cell>
          <cell r="E1257">
            <v>0</v>
          </cell>
        </row>
        <row r="1258">
          <cell r="A1258" t="str">
            <v>Fisheries</v>
          </cell>
          <cell r="B1258">
            <v>0.35259872128631775</v>
          </cell>
          <cell r="C1258">
            <v>11.7</v>
          </cell>
          <cell r="D1258">
            <v>2321607.54</v>
          </cell>
          <cell r="E1258">
            <v>818595.84993267385</v>
          </cell>
        </row>
        <row r="1259">
          <cell r="A1259" t="str">
            <v>Marine</v>
          </cell>
          <cell r="B1259">
            <v>0.35259872128631775</v>
          </cell>
          <cell r="E1259">
            <v>0</v>
          </cell>
        </row>
        <row r="1260">
          <cell r="A1260" t="str">
            <v>Inland Water</v>
          </cell>
          <cell r="B1260">
            <v>0.35259872128631775</v>
          </cell>
          <cell r="E1260">
            <v>0</v>
          </cell>
        </row>
        <row r="1261">
          <cell r="A1261" t="str">
            <v>Built</v>
          </cell>
          <cell r="B1261">
            <v>2.2628980936647434</v>
          </cell>
          <cell r="C1261">
            <v>75.087928848098372</v>
          </cell>
          <cell r="D1261">
            <v>100398.92234370227</v>
          </cell>
          <cell r="E1261">
            <v>227192.52997755847</v>
          </cell>
        </row>
        <row r="1262">
          <cell r="A1262" t="str">
            <v>Hydro Area</v>
          </cell>
          <cell r="B1262">
            <v>1</v>
          </cell>
          <cell r="E1262">
            <v>0</v>
          </cell>
        </row>
        <row r="1263">
          <cell r="A1263" t="str">
            <v>Energy</v>
          </cell>
          <cell r="B1263">
            <v>1.3663718287100626</v>
          </cell>
          <cell r="E1263">
            <v>0</v>
          </cell>
        </row>
        <row r="1268">
          <cell r="A1268" t="str">
            <v>X. RESULTS</v>
          </cell>
        </row>
        <row r="1304">
          <cell r="A1304" t="str">
            <v>Summarized</v>
          </cell>
        </row>
        <row r="1328">
          <cell r="A1328" t="str">
            <v>BIOCAPACITY RESULTS</v>
          </cell>
        </row>
        <row r="1501">
          <cell r="A1501" t="str">
            <v>XI. WORKSHEET REFERENCES</v>
          </cell>
        </row>
        <row r="1503">
          <cell r="A1503" t="str">
            <v>'[FAO data 1-60.xls]agricultural production'!g:cm</v>
          </cell>
        </row>
        <row r="1504">
          <cell r="A1504" t="str">
            <v>'[FAO data 1-60.xls]balance, primary'!g:cm</v>
          </cell>
        </row>
        <row r="1505">
          <cell r="A1505" t="str">
            <v>'[FAO data 1-60.xls]balance, nonprimary'!g:cm</v>
          </cell>
        </row>
        <row r="1506">
          <cell r="A1506" t="str">
            <v>'[FAO data 1-60.xls]food supply, nonprimary'!g:cm</v>
          </cell>
        </row>
        <row r="1507">
          <cell r="A1507" t="str">
            <v>'[FAO data 1-60.xls]food supply, primary'!g:cm</v>
          </cell>
        </row>
        <row r="1508">
          <cell r="A1508" t="str">
            <v>'[FAO data 1-60.xls]forest, primary'!g:cm</v>
          </cell>
        </row>
        <row r="1509">
          <cell r="A1509" t="str">
            <v>'[FAO data 1-60.xls]forest, processed'!g:cm</v>
          </cell>
        </row>
        <row r="1510">
          <cell r="A1510" t="str">
            <v>'[FAO data 1-60.xls]agricultural prod, livestock'!g:cm</v>
          </cell>
        </row>
        <row r="1511">
          <cell r="A1511" t="str">
            <v>'[FAO data 1-60.xls]agricultural prod, stocks'!g:cm</v>
          </cell>
        </row>
        <row r="1512">
          <cell r="A1512" t="str">
            <v>'[FAO data 1-60.xls]fish production'!g:dg</v>
          </cell>
        </row>
        <row r="1513">
          <cell r="A1513" t="str">
            <v>'[FAO data 1-60.xls]aquatic plants'!g:dg</v>
          </cell>
        </row>
        <row r="1514">
          <cell r="A1514" t="str">
            <v>'[1998 trade energy and eq factors.xls]world'!a:l</v>
          </cell>
        </row>
        <row r="1515">
          <cell r="A1515" t="str">
            <v>'[non-product data.xls]aquaculture'!e:be</v>
          </cell>
        </row>
        <row r="1516">
          <cell r="A1516" t="str">
            <v>'[non-product data.xls]population'!g:ck</v>
          </cell>
        </row>
        <row r="1517">
          <cell r="A1517" t="str">
            <v>'[non-product data.xls]FAO land use'!h:ck</v>
          </cell>
        </row>
        <row r="1518">
          <cell r="A1518" t="str">
            <v>'[non-product data.xls]GLC 2000 Urban Land'!$a:$d</v>
          </cell>
        </row>
        <row r="1519">
          <cell r="A1519" t="str">
            <v>'[non-product data.xls]CORINE Land Use'!$c$6:$d$927</v>
          </cell>
        </row>
        <row r="1520">
          <cell r="A1520" t="str">
            <v>'[non-product data.xls]GFN Land Use'!$c:$d</v>
          </cell>
        </row>
        <row r="1521">
          <cell r="A1521" t="str">
            <v>'[non-product data.xls]Pasture NPP'!$a:$e</v>
          </cell>
        </row>
        <row r="1522">
          <cell r="A1522" t="str">
            <v>'[non-product data.xls]GAEZ built'!$d:$e</v>
          </cell>
        </row>
        <row r="1523">
          <cell r="A1523" t="str">
            <v>'[non-product data.xls]fishery yield and area'!$A:$E</v>
          </cell>
        </row>
        <row r="1524">
          <cell r="A1524" t="str">
            <v>'[world forest.xls]harvest losses'!a:b</v>
          </cell>
        </row>
        <row r="1525">
          <cell r="A1525" t="str">
            <v>'[world forest.xls]natural losses'!a:b</v>
          </cell>
        </row>
        <row r="1526">
          <cell r="A1526" t="str">
            <v>'[world forest.xls]forest cover 2000'!$a$7:$f$227</v>
          </cell>
        </row>
        <row r="1527">
          <cell r="A1527" t="str">
            <v>'[world forest.xls]forest cover change'!$a$7:$h$227</v>
          </cell>
        </row>
        <row r="1528">
          <cell r="A1528" t="str">
            <v>'[world forest.xls]forest cover - latest stats'!$a$8:$k$228</v>
          </cell>
        </row>
        <row r="1529">
          <cell r="A1529" t="str">
            <v>'[world forest.xls]Prot. areas  + wood supply'!$A:$M</v>
          </cell>
        </row>
        <row r="1530">
          <cell r="A1530" t="str">
            <v>'[non-product data.xls]IMF GDP'!a2:ad178</v>
          </cell>
        </row>
        <row r="1531">
          <cell r="A1531" t="str">
            <v>'[non-product data.xls]World Bank GDP'!a5:aq212</v>
          </cell>
        </row>
        <row r="1532">
          <cell r="A1532" t="str">
            <v>'[non-product data.xls]Country Codes'!$a:$h</v>
          </cell>
        </row>
        <row r="1533">
          <cell r="A1533" t="str">
            <v>'[non-product data.xls]trophic level and discard rate'!$B$5:$E$43</v>
          </cell>
        </row>
        <row r="1534">
          <cell r="A1534" t="str">
            <v>'[non-product data.xls]built and hydro'!$A:$m</v>
          </cell>
        </row>
        <row r="1535">
          <cell r="A1535" t="str">
            <v>'[non-product data.xls]exclusive marine economic zone'!a:c</v>
          </cell>
        </row>
        <row r="1536">
          <cell r="A1536" t="str">
            <v>'[1998 trade energy and eq factors.xls]cropland and built'!$A:$f</v>
          </cell>
        </row>
        <row r="1537">
          <cell r="A1537" t="str">
            <v>'[1998 trade energy and eq factors.xls]marginal cropland'!$A:$f</v>
          </cell>
        </row>
        <row r="1538">
          <cell r="A1538" t="str">
            <v>'[1998 trade energy and eq factors.xls]forest'!$A:$f</v>
          </cell>
        </row>
        <row r="1539">
          <cell r="A1539" t="str">
            <v>'[1998 trade energy and eq factors.xls]pasture'!$A:$f</v>
          </cell>
        </row>
        <row r="1540">
          <cell r="A1540" t="str">
            <v>'[1998 trade energy and eq factors.xls]eq factors'!$12:$17</v>
          </cell>
        </row>
        <row r="1541">
          <cell r="A1541" t="str">
            <v>'[Energy and CO2 Data.xls]IEA energy'!$B:$z</v>
          </cell>
        </row>
        <row r="1542">
          <cell r="A1542" t="str">
            <v>'[Energy and CO2 Data.xls]IEAemit'!a:j</v>
          </cell>
        </row>
        <row r="1543">
          <cell r="A1543" t="str">
            <v>'[Energy and CO2 Data.xls]CDIACemit'!d:l</v>
          </cell>
        </row>
        <row r="1544">
          <cell r="A1544" t="str">
            <v>'[Energy and CO2 Data.xls]Nuclear Energy - Consumption'!$A:$AM</v>
          </cell>
        </row>
        <row r="1545">
          <cell r="A1545" t="str">
            <v>'[Energy and CO2 Data.xls]Hydroelectricity - Consumption'!$A:$AM</v>
          </cell>
        </row>
        <row r="1546">
          <cell r="A1546" t="str">
            <v>'[Energy and CO2 Data.xls]Coal - Consumption - Mtoe'!$A:$AM</v>
          </cell>
        </row>
        <row r="1547">
          <cell r="A1547" t="str">
            <v>'[Energy and CO2 Data.xls]Oil Consumption - tonnes'!$A:$AM</v>
          </cell>
        </row>
        <row r="1548">
          <cell r="A1548" t="str">
            <v>'[Energy and CO2 Data.xls]Gas Consumption - tonnes'!$A:$AM</v>
          </cell>
        </row>
        <row r="1549">
          <cell r="A1549" t="str">
            <v>'[Energy and CO2 Data.xls]Primary Energy - Consumption'!$A:$AM</v>
          </cell>
        </row>
        <row r="1550">
          <cell r="A1550" t="str">
            <v>'[livestock.xls]forage 1961-2001'!$e:$At</v>
          </cell>
        </row>
        <row r="1551">
          <cell r="A1551" t="str">
            <v>'[world forest.xls]yield (regional)'!$A$20:$AU20</v>
          </cell>
        </row>
        <row r="1552">
          <cell r="A1552" t="str">
            <v>'[world forest.xls]yield'!$A:$AU</v>
          </cell>
        </row>
        <row r="1553">
          <cell r="A1553" t="str">
            <v>'[livestock.xls]% on pasture'!$A:$AO</v>
          </cell>
        </row>
        <row r="1554">
          <cell r="A1554" t="str">
            <v>'[livestock.xls]feed req tot - pigmeat'!$A:$AQ</v>
          </cell>
        </row>
        <row r="1555">
          <cell r="A1555" t="str">
            <v>'[livestock.xls]feed req tot - poultry meat'!$A:$AQ</v>
          </cell>
        </row>
        <row r="1556">
          <cell r="A1556" t="str">
            <v>'[livestock.xls]feed req tot - eggs'!$A:$AQ</v>
          </cell>
        </row>
        <row r="1557">
          <cell r="A1557" t="str">
            <v>'[livestock.xls]feed req tot - bovine meat'!$A:$Aq</v>
          </cell>
        </row>
        <row r="1558">
          <cell r="A1558" t="str">
            <v>'[livestock.xls]feed req tot - equines'!$A:$AQ</v>
          </cell>
        </row>
        <row r="1559">
          <cell r="A1559" t="str">
            <v>'[livestock.xls]feed (dry)'!$A:$AP</v>
          </cell>
        </row>
        <row r="1560">
          <cell r="A1560" t="str">
            <v>'[livestock.xls]fishmeal (dry)'!$A:$AO</v>
          </cell>
        </row>
        <row r="1561">
          <cell r="A1561" t="str">
            <v>'[livestock.xls]grasses (dry)'!$A:$AO</v>
          </cell>
        </row>
        <row r="1562">
          <cell r="A1562" t="str">
            <v>'[livestock.xls]prod - aquaculture'!$e:$AU</v>
          </cell>
        </row>
        <row r="1563">
          <cell r="A1563" t="str">
            <v>'[livestock.xls]feed req tot - aqua'!$A:$AO</v>
          </cell>
        </row>
        <row r="1564">
          <cell r="A1564" t="str">
            <v>'[livestock.xls]feed req tot - camels non-milk'!$A:$AQ</v>
          </cell>
        </row>
        <row r="1565">
          <cell r="A1565" t="str">
            <v>'[livestock.xls]% from feed (exc grass)'!$A:$AN</v>
          </cell>
        </row>
        <row r="1566">
          <cell r="A1566" t="str">
            <v>'[livestock.xls]feed req tot - milk'!$A:$AQ</v>
          </cell>
        </row>
        <row r="1567">
          <cell r="A1567" t="str">
            <v>'[livestock.xls]feed req tot - mutton goat meat'!$A:$AQ</v>
          </cell>
        </row>
        <row r="1568">
          <cell r="A1568" t="str">
            <v>'[livestock.xls]world stats'!$A$6:$AN$10</v>
          </cell>
        </row>
        <row r="1569">
          <cell r="A1569" t="str">
            <v>'[livestock.xls]world stats'!$A$15:$AN$19</v>
          </cell>
        </row>
        <row r="1570">
          <cell r="A1570" t="str">
            <v>'[livestock.xls]stocks - equines'!$A:$AO</v>
          </cell>
        </row>
        <row r="1571">
          <cell r="A1571" t="str">
            <v>'[livestock.xls]stocks - camels milk'!$A:$AO</v>
          </cell>
        </row>
        <row r="1572">
          <cell r="A1572" t="str">
            <v>'[world forest.xls]area'!$A:$AU</v>
          </cell>
        </row>
        <row r="1573">
          <cell r="A1573" t="str">
            <v>'[world forest.xls]Volume &amp; Biomass'!$A:$J</v>
          </cell>
        </row>
        <row r="1574">
          <cell r="A1574" t="str">
            <v>'[livestock.xls]stock productivity'!$A$2:$d$7</v>
          </cell>
        </row>
        <row r="1575">
          <cell r="A1575" t="str">
            <v>'[livestock.xls]world stats'!$A$23:$AN$28</v>
          </cell>
        </row>
        <row r="1576">
          <cell r="A1576" t="str">
            <v>'[livestock.xls]pasture productivity'!$A:$B</v>
          </cell>
        </row>
        <row r="1577">
          <cell r="A1577" t="str">
            <v>'[livestock.xls]world stats'!$42:$42</v>
          </cell>
        </row>
        <row r="1578">
          <cell r="A1578" t="str">
            <v>'[livestock.xls]conversion - bovine meat'!$A:$AO</v>
          </cell>
        </row>
        <row r="1579">
          <cell r="A1579" t="str">
            <v>'[livestock.xls]conversion - mutton &amp; goat meat'!$A:$AO</v>
          </cell>
        </row>
        <row r="1580">
          <cell r="A1580" t="str">
            <v>'[livestock.xls]conversion - milk'!$A:$AO</v>
          </cell>
        </row>
        <row r="1581">
          <cell r="A1581" t="str">
            <v>'[livestock.xls]conversion - equines'!$A:$AO</v>
          </cell>
        </row>
        <row r="1582">
          <cell r="A1582" t="str">
            <v>'[livestock.xls]conversion - camels'!$A:$AO</v>
          </cell>
        </row>
        <row r="1583">
          <cell r="A1583" t="str">
            <v>'[livestock.xls]pro - temp grass4'!$A:$AR</v>
          </cell>
        </row>
        <row r="1584">
          <cell r="A1584" t="str">
            <v>'[livestock.xls]area - temp grass4'!$A:$AR</v>
          </cell>
        </row>
        <row r="1585">
          <cell r="A1585" t="str">
            <v>'[Energy and CO2 Data.xls]hydro area'!$G$4</v>
          </cell>
        </row>
        <row r="1586">
          <cell r="A1586" t="str">
            <v>'[world forest.xls]FAWS-FNAWS'!$A:$H</v>
          </cell>
        </row>
        <row r="1587">
          <cell r="A1587" t="str">
            <v>'[world forest.xls]TBFRA table 8'!$A:$K</v>
          </cell>
        </row>
        <row r="1588">
          <cell r="A1588" t="str">
            <v>'[livestock.xls]stocks - camels'!$A:$AO</v>
          </cell>
        </row>
        <row r="1589">
          <cell r="A1589" t="str">
            <v>'[IEA CO2 - All Dimensions.xls]IEA CO2 Emissions'!$B:$AS</v>
          </cell>
        </row>
        <row r="1590">
          <cell r="A1590" t="str">
            <v>'[non-product data.xls]GFSM Table 2'!$a:$p</v>
          </cell>
        </row>
        <row r="1591">
          <cell r="A1591" t="str">
            <v>'[non-product data.xls]GFSM Table 4'!d:$I</v>
          </cell>
        </row>
        <row r="1592">
          <cell r="A1592" t="str">
            <v>'[non-product data.xls]GFSM Table 3'!$a:$L</v>
          </cell>
        </row>
        <row r="1593">
          <cell r="A1593" t="str">
            <v>'[non-product data.xls]GFSM Table 1'!$A:$I</v>
          </cell>
        </row>
        <row r="1594">
          <cell r="A1594" t="str">
            <v>[non-product data.xls]GFSM TBRF adjust</v>
          </cell>
        </row>
        <row r="1595">
          <cell r="A1595" t="str">
            <v>'[livestock.xls]all conversions'!$A:$D</v>
          </cell>
        </row>
        <row r="1712">
          <cell r="A1712" t="str">
            <v>XII. CONVERSION FACTOR LIBRARY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00 - world - 1961"/>
    </sheetNames>
    <sheetDataSet>
      <sheetData sheetId="0" refreshError="1"/>
      <sheetData sheetId="1">
        <row r="7">
          <cell r="A7" t="str">
            <v>National Footprint and Biocapacity Accounts</v>
          </cell>
        </row>
        <row r="8">
          <cell r="B8" t="str">
            <v>world</v>
          </cell>
          <cell r="G8" t="str">
            <v>Summary of Footprint and Biocapacity per capita</v>
          </cell>
          <cell r="O8" t="str">
            <v>WORLD: Footprint and Biocapacity (National)</v>
          </cell>
        </row>
        <row r="9">
          <cell r="B9">
            <v>1961</v>
          </cell>
          <cell r="D9" t="str">
            <v>Table of Contents</v>
          </cell>
        </row>
        <row r="12">
          <cell r="B12" t="str">
            <v>world</v>
          </cell>
        </row>
        <row r="13">
          <cell r="B13" t="str">
            <v>world</v>
          </cell>
        </row>
        <row r="14">
          <cell r="B14">
            <v>1</v>
          </cell>
        </row>
        <row r="17">
          <cell r="B17">
            <v>3080130000</v>
          </cell>
        </row>
        <row r="20">
          <cell r="B20">
            <v>3080130000</v>
          </cell>
        </row>
        <row r="22">
          <cell r="B22" t="e">
            <v>#N/A</v>
          </cell>
        </row>
        <row r="34">
          <cell r="W34" t="str">
            <v>'[FAO data 1-60.xls]</v>
          </cell>
        </row>
        <row r="35">
          <cell r="W35" t="str">
            <v>FAO data 1-60.xls</v>
          </cell>
        </row>
        <row r="36">
          <cell r="W36" t="str">
            <v>FAO data 61-120.xls</v>
          </cell>
        </row>
        <row r="37">
          <cell r="W37" t="str">
            <v>FAO data 121-180.xls</v>
          </cell>
        </row>
        <row r="38">
          <cell r="W38" t="str">
            <v>FAO data 181-258.xls</v>
          </cell>
        </row>
        <row r="39">
          <cell r="W39" t="str">
            <v>FAO data 259-999.xls</v>
          </cell>
        </row>
        <row r="40">
          <cell r="W40" t="str">
            <v>non-product data.xls</v>
          </cell>
        </row>
        <row r="41">
          <cell r="W41" t="str">
            <v>1998 trade energy and eq factors.xls</v>
          </cell>
        </row>
        <row r="42">
          <cell r="W42" t="str">
            <v>pasture\livestock.xls</v>
          </cell>
        </row>
        <row r="43">
          <cell r="W43" t="str">
            <v>forest\world forest.xls</v>
          </cell>
        </row>
        <row r="44">
          <cell r="W44" t="str">
            <v>energy and CO2 data.xls</v>
          </cell>
        </row>
        <row r="45">
          <cell r="W45" t="str">
            <v>co2\IEA CO2 - All Dimensions.xls</v>
          </cell>
        </row>
        <row r="46">
          <cell r="Y46" t="b">
            <v>1</v>
          </cell>
        </row>
        <row r="47">
          <cell r="B47" t="str">
            <v>global hectares</v>
          </cell>
          <cell r="Y47" t="b">
            <v>1</v>
          </cell>
        </row>
        <row r="48">
          <cell r="B48" t="str">
            <v>y</v>
          </cell>
          <cell r="Y48" t="b">
            <v>1</v>
          </cell>
        </row>
        <row r="49">
          <cell r="B49" t="str">
            <v>n</v>
          </cell>
        </row>
        <row r="51">
          <cell r="B51" t="str">
            <v>IPCC</v>
          </cell>
        </row>
        <row r="52">
          <cell r="A52" t="str">
            <v>Calculation Preferences</v>
          </cell>
        </row>
        <row r="54">
          <cell r="D54" t="str">
            <v>FRA</v>
          </cell>
        </row>
        <row r="55">
          <cell r="D55" t="str">
            <v>y</v>
          </cell>
        </row>
        <row r="56">
          <cell r="D56" t="str">
            <v>10 km</v>
          </cell>
        </row>
        <row r="57">
          <cell r="D57">
            <v>0.1</v>
          </cell>
        </row>
        <row r="58">
          <cell r="D58" t="str">
            <v>World Bank</v>
          </cell>
        </row>
        <row r="65">
          <cell r="Y65" t="str">
            <v>Tier</v>
          </cell>
        </row>
        <row r="191">
          <cell r="A191" t="str">
            <v>II. ANIMAL PRODUCTS</v>
          </cell>
        </row>
        <row r="220">
          <cell r="A220" t="str">
            <v>FEED FOOTPRINT</v>
          </cell>
        </row>
        <row r="281">
          <cell r="A281" t="str">
            <v>PASTURE FOOTPRINT</v>
          </cell>
        </row>
        <row r="297">
          <cell r="A297" t="str">
            <v>FEED AND PASTURE BREAKOUT</v>
          </cell>
        </row>
        <row r="385">
          <cell r="A385" t="str">
            <v>PASTURE FOOTPRINT</v>
          </cell>
        </row>
        <row r="475">
          <cell r="A475" t="str">
            <v>III. FISHERIES</v>
          </cell>
        </row>
        <row r="608">
          <cell r="A608" t="str">
            <v>IV. FOREST PRODUCTS</v>
          </cell>
        </row>
        <row r="609">
          <cell r="A609" t="str">
            <v>FOREST PRODUCTS</v>
          </cell>
        </row>
        <row r="643">
          <cell r="A643" t="str">
            <v>FOREST AREA AND PRODUCTIVITY</v>
          </cell>
        </row>
        <row r="720">
          <cell r="A720" t="str">
            <v>V. ENERGY CONSUMPTION</v>
          </cell>
        </row>
        <row r="721">
          <cell r="A721" t="str">
            <v>ENERGY USE AND CO2 EMISSIONS</v>
          </cell>
        </row>
        <row r="781">
          <cell r="C781">
            <v>0.27272727272727271</v>
          </cell>
        </row>
        <row r="809">
          <cell r="A809" t="str">
            <v>CO2 SEQUESTRATION FOOTPRINT</v>
          </cell>
        </row>
        <row r="854">
          <cell r="A854" t="str">
            <v>OCEAN-ABSORBED CO2</v>
          </cell>
        </row>
        <row r="876">
          <cell r="A876" t="str">
            <v>EMBODIED ENERGY IN TRADE TABLES</v>
          </cell>
        </row>
        <row r="1031">
          <cell r="A1031" t="str">
            <v>FUELWOOD EQUIVALENT FOOTPRINT METHOD [Not updated in 2004 Edition. Do Not Use.]</v>
          </cell>
        </row>
        <row r="1071">
          <cell r="A1071" t="str">
            <v>VI. BUILT-UP AREA</v>
          </cell>
        </row>
        <row r="1094">
          <cell r="A1094" t="str">
            <v>VII. LAND USE</v>
          </cell>
        </row>
        <row r="1095">
          <cell r="A1095" t="str">
            <v>LAND USE OVERVIEW</v>
          </cell>
        </row>
        <row r="1177">
          <cell r="A1177" t="str">
            <v>DETAILED LAND USE ACCOUNTS</v>
          </cell>
        </row>
        <row r="1221">
          <cell r="A1221" t="str">
            <v>VIII. YIELD FACTORS</v>
          </cell>
        </row>
        <row r="1225">
          <cell r="A1225" t="str">
            <v>Primary Cropland</v>
          </cell>
          <cell r="B1225" t="str">
            <v>[1000 ha]</v>
          </cell>
          <cell r="C1225">
            <v>882409.25800000003</v>
          </cell>
          <cell r="D1225">
            <v>882409.25800000003</v>
          </cell>
          <cell r="E1225">
            <v>1</v>
          </cell>
        </row>
        <row r="1226">
          <cell r="A1226" t="str">
            <v>Marginal Cropland</v>
          </cell>
          <cell r="B1226" t="str">
            <v>[1000 ha]</v>
          </cell>
          <cell r="C1226">
            <v>246229.43244608719</v>
          </cell>
          <cell r="D1226">
            <v>246229.43244608719</v>
          </cell>
          <cell r="E1226">
            <v>1</v>
          </cell>
        </row>
        <row r="1227">
          <cell r="A1227" t="str">
            <v>Unharvested Cropland</v>
          </cell>
          <cell r="B1227" t="str">
            <v>[1000 ha]</v>
          </cell>
          <cell r="E1227">
            <v>1</v>
          </cell>
        </row>
        <row r="1228">
          <cell r="A1228" t="str">
            <v>Permanent Pasture</v>
          </cell>
          <cell r="B1228" t="str">
            <v>[tons dm/ha/yr]</v>
          </cell>
          <cell r="C1228">
            <v>2.2289372943475119</v>
          </cell>
          <cell r="D1228">
            <v>2.2289372943475119</v>
          </cell>
          <cell r="E1228">
            <v>1</v>
          </cell>
        </row>
        <row r="1229">
          <cell r="A1229" t="str">
            <v>Forest</v>
          </cell>
          <cell r="B1229" t="str">
            <v>[m3 ob/ha/yr]</v>
          </cell>
          <cell r="C1229">
            <v>1.8410798904575747</v>
          </cell>
          <cell r="D1229">
            <v>1.8410798904575747</v>
          </cell>
          <cell r="E1229">
            <v>1</v>
          </cell>
        </row>
        <row r="1230">
          <cell r="A1230" t="str">
            <v>Forest AWS</v>
          </cell>
          <cell r="B1230" t="str">
            <v>[m3 ob/ha/yr]</v>
          </cell>
          <cell r="C1230">
            <v>1.5140852232038167</v>
          </cell>
          <cell r="D1230">
            <v>1.5140852232038167</v>
          </cell>
          <cell r="E1230">
            <v>1</v>
          </cell>
        </row>
        <row r="1231">
          <cell r="A1231" t="str">
            <v>Forest NAWS</v>
          </cell>
          <cell r="B1231" t="str">
            <v>[m3 ob/ha/yr]</v>
          </cell>
          <cell r="C1231">
            <v>1.8446862320538064</v>
          </cell>
          <cell r="D1231">
            <v>1.8446862320538062</v>
          </cell>
          <cell r="E1231">
            <v>1</v>
          </cell>
        </row>
        <row r="1232">
          <cell r="A1232" t="str">
            <v>Marine</v>
          </cell>
          <cell r="E1232">
            <v>1</v>
          </cell>
        </row>
        <row r="1233">
          <cell r="A1233" t="str">
            <v>Inland Water</v>
          </cell>
          <cell r="B1233" t="str">
            <v>[kg/ha/yr]</v>
          </cell>
          <cell r="C1233">
            <v>8.1666425307399599</v>
          </cell>
          <cell r="D1233">
            <v>8.1666425307399599</v>
          </cell>
          <cell r="E1233">
            <v>1</v>
          </cell>
        </row>
        <row r="1234">
          <cell r="A1234" t="str">
            <v>Built</v>
          </cell>
          <cell r="E1234">
            <v>1</v>
          </cell>
        </row>
        <row r="1235">
          <cell r="A1235" t="str">
            <v>Hydro Area</v>
          </cell>
          <cell r="E1235">
            <v>1</v>
          </cell>
        </row>
        <row r="1236">
          <cell r="A1236" t="str">
            <v>Fossil Fuels</v>
          </cell>
          <cell r="E1236">
            <v>1</v>
          </cell>
        </row>
        <row r="1242">
          <cell r="A1242" t="str">
            <v>IX. EQUIVALENCE FACTORS</v>
          </cell>
        </row>
        <row r="1250">
          <cell r="A1250" t="str">
            <v>Cropland</v>
          </cell>
        </row>
        <row r="1251">
          <cell r="A1251" t="str">
            <v>Primary Cropland</v>
          </cell>
          <cell r="B1251">
            <v>2.2628980936647434</v>
          </cell>
          <cell r="C1251">
            <v>75.087928848098372</v>
          </cell>
          <cell r="D1251">
            <v>882409.25800000003</v>
          </cell>
          <cell r="E1251">
            <v>1996802.2277603208</v>
          </cell>
        </row>
        <row r="1252">
          <cell r="A1252" t="str">
            <v>Marginal Cropland</v>
          </cell>
          <cell r="B1252">
            <v>1.7891562969566224</v>
          </cell>
          <cell r="C1252">
            <v>59.368135533861818</v>
          </cell>
          <cell r="D1252">
            <v>246229.43244608719</v>
          </cell>
          <cell r="E1252">
            <v>440542.93955697218</v>
          </cell>
        </row>
        <row r="1253">
          <cell r="A1253" t="str">
            <v>Unharvested Cropland</v>
          </cell>
          <cell r="B1253">
            <v>2.2628980936647434</v>
          </cell>
          <cell r="C1253">
            <v>75.087928848098372</v>
          </cell>
          <cell r="D1253">
            <v>228083.30955391278</v>
          </cell>
          <cell r="E1253">
            <v>516129.28638629476</v>
          </cell>
        </row>
        <row r="1254">
          <cell r="A1254" t="str">
            <v>Permanent Pasture</v>
          </cell>
          <cell r="B1254">
            <v>0.50543398346100898</v>
          </cell>
          <cell r="C1254">
            <v>16.771409677608705</v>
          </cell>
          <cell r="D1254">
            <v>3147858</v>
          </cell>
          <cell r="E1254">
            <v>1591034.4083096047</v>
          </cell>
        </row>
        <row r="1255">
          <cell r="A1255" t="str">
            <v>Forest</v>
          </cell>
          <cell r="B1255">
            <v>1.3663718287100626</v>
          </cell>
          <cell r="C1255">
            <v>45.339218297749603</v>
          </cell>
          <cell r="D1255">
            <v>3647358</v>
          </cell>
          <cell r="E1255">
            <v>4983647.2204202767</v>
          </cell>
        </row>
        <row r="1256">
          <cell r="A1256" t="str">
            <v>Forest AWS</v>
          </cell>
          <cell r="B1256">
            <v>1.3663718287100626</v>
          </cell>
          <cell r="E1256">
            <v>0</v>
          </cell>
        </row>
        <row r="1257">
          <cell r="A1257" t="str">
            <v>Forest NAWS</v>
          </cell>
          <cell r="B1257">
            <v>1.3663718287100626</v>
          </cell>
          <cell r="E1257">
            <v>0</v>
          </cell>
        </row>
        <row r="1258">
          <cell r="A1258" t="str">
            <v>Fisheries</v>
          </cell>
          <cell r="B1258">
            <v>0.35259872128631775</v>
          </cell>
          <cell r="C1258">
            <v>11.7</v>
          </cell>
          <cell r="D1258">
            <v>2321607.54</v>
          </cell>
          <cell r="E1258">
            <v>818595.84993267385</v>
          </cell>
        </row>
        <row r="1259">
          <cell r="A1259" t="str">
            <v>Marine</v>
          </cell>
          <cell r="B1259">
            <v>0.35259872128631775</v>
          </cell>
          <cell r="E1259">
            <v>0</v>
          </cell>
        </row>
        <row r="1260">
          <cell r="A1260" t="str">
            <v>Inland Water</v>
          </cell>
          <cell r="B1260">
            <v>0.35259872128631775</v>
          </cell>
          <cell r="E1260">
            <v>0</v>
          </cell>
        </row>
        <row r="1261">
          <cell r="A1261" t="str">
            <v>Built</v>
          </cell>
          <cell r="B1261">
            <v>2.2628980936647434</v>
          </cell>
          <cell r="C1261">
            <v>75.087928848098372</v>
          </cell>
          <cell r="D1261">
            <v>100398.92234370227</v>
          </cell>
          <cell r="E1261">
            <v>227192.52997755847</v>
          </cell>
        </row>
        <row r="1262">
          <cell r="A1262" t="str">
            <v>Hydro Area</v>
          </cell>
          <cell r="B1262">
            <v>1</v>
          </cell>
          <cell r="E1262">
            <v>0</v>
          </cell>
        </row>
        <row r="1263">
          <cell r="A1263" t="str">
            <v>Energy</v>
          </cell>
          <cell r="B1263">
            <v>1.3663718287100626</v>
          </cell>
          <cell r="E1263">
            <v>0</v>
          </cell>
        </row>
        <row r="1268">
          <cell r="A1268" t="str">
            <v>X. RESULTS</v>
          </cell>
        </row>
        <row r="1304">
          <cell r="A1304" t="str">
            <v>Summarized</v>
          </cell>
        </row>
        <row r="1328">
          <cell r="A1328" t="str">
            <v>BIOCAPACITY RESULTS</v>
          </cell>
        </row>
        <row r="1501">
          <cell r="A1501" t="str">
            <v>XI. WORKSHEET REFERENCES</v>
          </cell>
        </row>
        <row r="1503">
          <cell r="A1503" t="str">
            <v>'[FAO data 1-60.xls]agricultural production'!g:cm</v>
          </cell>
        </row>
        <row r="1504">
          <cell r="A1504" t="str">
            <v>'[FAO data 1-60.xls]balance, primary'!g:cm</v>
          </cell>
        </row>
        <row r="1505">
          <cell r="A1505" t="str">
            <v>'[FAO data 1-60.xls]balance, nonprimary'!g:cm</v>
          </cell>
        </row>
        <row r="1506">
          <cell r="A1506" t="str">
            <v>'[FAO data 1-60.xls]food supply, nonprimary'!g:cm</v>
          </cell>
        </row>
        <row r="1507">
          <cell r="A1507" t="str">
            <v>'[FAO data 1-60.xls]food supply, primary'!g:cm</v>
          </cell>
        </row>
        <row r="1508">
          <cell r="A1508" t="str">
            <v>'[FAO data 1-60.xls]forest, primary'!g:cm</v>
          </cell>
        </row>
        <row r="1509">
          <cell r="A1509" t="str">
            <v>'[FAO data 1-60.xls]forest, processed'!g:cm</v>
          </cell>
        </row>
        <row r="1510">
          <cell r="A1510" t="str">
            <v>'[FAO data 1-60.xls]agricultural prod, livestock'!g:cm</v>
          </cell>
        </row>
        <row r="1511">
          <cell r="A1511" t="str">
            <v>'[FAO data 1-60.xls]agricultural prod, stocks'!g:cm</v>
          </cell>
        </row>
        <row r="1512">
          <cell r="A1512" t="str">
            <v>'[FAO data 1-60.xls]fish production'!g:dg</v>
          </cell>
        </row>
        <row r="1513">
          <cell r="A1513" t="str">
            <v>'[FAO data 1-60.xls]aquatic plants'!g:dg</v>
          </cell>
        </row>
        <row r="1514">
          <cell r="A1514" t="str">
            <v>'[1998 trade energy and eq factors.xls]world'!a:l</v>
          </cell>
        </row>
        <row r="1515">
          <cell r="A1515" t="str">
            <v>'[non-product data.xls]aquaculture'!e:be</v>
          </cell>
        </row>
        <row r="1516">
          <cell r="A1516" t="str">
            <v>'[non-product data.xls]population'!g:ck</v>
          </cell>
        </row>
        <row r="1517">
          <cell r="A1517" t="str">
            <v>'[non-product data.xls]FAO land use'!h:ck</v>
          </cell>
        </row>
        <row r="1518">
          <cell r="A1518" t="str">
            <v>'[non-product data.xls]GLC 2000 Urban Land'!$a:$d</v>
          </cell>
        </row>
        <row r="1519">
          <cell r="A1519" t="str">
            <v>'[non-product data.xls]CORINE Land Use'!$c$6:$d$927</v>
          </cell>
        </row>
        <row r="1520">
          <cell r="A1520" t="str">
            <v>'[non-product data.xls]GFN Land Use'!$c:$d</v>
          </cell>
        </row>
        <row r="1521">
          <cell r="A1521" t="str">
            <v>'[non-product data.xls]Pasture NPP'!$a:$e</v>
          </cell>
        </row>
        <row r="1522">
          <cell r="A1522" t="str">
            <v>'[non-product data.xls]GAEZ built'!$d:$e</v>
          </cell>
        </row>
        <row r="1523">
          <cell r="A1523" t="str">
            <v>'[non-product data.xls]fishery yield and area'!$A:$E</v>
          </cell>
        </row>
        <row r="1524">
          <cell r="A1524" t="str">
            <v>'[world forest.xls]harvest losses'!a:b</v>
          </cell>
        </row>
        <row r="1525">
          <cell r="A1525" t="str">
            <v>'[world forest.xls]natural losses'!a:b</v>
          </cell>
        </row>
        <row r="1526">
          <cell r="A1526" t="str">
            <v>'[world forest.xls]forest cover 2000'!$a$7:$f$227</v>
          </cell>
        </row>
        <row r="1527">
          <cell r="A1527" t="str">
            <v>'[world forest.xls]forest cover change'!$a$7:$h$227</v>
          </cell>
        </row>
        <row r="1528">
          <cell r="A1528" t="str">
            <v>'[world forest.xls]forest cover - latest stats'!$a$8:$k$228</v>
          </cell>
        </row>
        <row r="1529">
          <cell r="A1529" t="str">
            <v>'[world forest.xls]Prot. areas  + wood supply'!$A:$M</v>
          </cell>
        </row>
        <row r="1530">
          <cell r="A1530" t="str">
            <v>'[non-product data.xls]IMF GDP'!a2:ad178</v>
          </cell>
        </row>
        <row r="1531">
          <cell r="A1531" t="str">
            <v>'[non-product data.xls]World Bank GDP'!a5:aq212</v>
          </cell>
        </row>
        <row r="1532">
          <cell r="A1532" t="str">
            <v>'[non-product data.xls]Country Codes'!$a:$h</v>
          </cell>
        </row>
        <row r="1533">
          <cell r="A1533" t="str">
            <v>'[non-product data.xls]trophic level and discard rate'!$B$5:$E$43</v>
          </cell>
        </row>
        <row r="1534">
          <cell r="A1534" t="str">
            <v>'[non-product data.xls]built and hydro'!$A:$m</v>
          </cell>
        </row>
        <row r="1535">
          <cell r="A1535" t="str">
            <v>'[non-product data.xls]exclusive marine economic zone'!a:c</v>
          </cell>
        </row>
        <row r="1536">
          <cell r="A1536" t="str">
            <v>'[1998 trade energy and eq factors.xls]cropland and built'!$A:$f</v>
          </cell>
        </row>
        <row r="1537">
          <cell r="A1537" t="str">
            <v>'[1998 trade energy and eq factors.xls]marginal cropland'!$A:$f</v>
          </cell>
        </row>
        <row r="1538">
          <cell r="A1538" t="str">
            <v>'[1998 trade energy and eq factors.xls]forest'!$A:$f</v>
          </cell>
        </row>
        <row r="1539">
          <cell r="A1539" t="str">
            <v>'[1998 trade energy and eq factors.xls]pasture'!$A:$f</v>
          </cell>
        </row>
        <row r="1540">
          <cell r="A1540" t="str">
            <v>'[1998 trade energy and eq factors.xls]eq factors'!$12:$17</v>
          </cell>
        </row>
        <row r="1541">
          <cell r="A1541" t="str">
            <v>'[Energy and CO2 Data.xls]IEA energy'!$B:$z</v>
          </cell>
        </row>
        <row r="1542">
          <cell r="A1542" t="str">
            <v>'[Energy and CO2 Data.xls]IEAemit'!a:j</v>
          </cell>
        </row>
        <row r="1543">
          <cell r="A1543" t="str">
            <v>'[Energy and CO2 Data.xls]CDIACemit'!d:l</v>
          </cell>
        </row>
        <row r="1544">
          <cell r="A1544" t="str">
            <v>'[Energy and CO2 Data.xls]Nuclear Energy - Consumption'!$A:$AM</v>
          </cell>
        </row>
        <row r="1545">
          <cell r="A1545" t="str">
            <v>'[Energy and CO2 Data.xls]Hydroelectricity - Consumption'!$A:$AM</v>
          </cell>
        </row>
        <row r="1546">
          <cell r="A1546" t="str">
            <v>'[Energy and CO2 Data.xls]Coal - Consumption - Mtoe'!$A:$AM</v>
          </cell>
        </row>
        <row r="1547">
          <cell r="A1547" t="str">
            <v>'[Energy and CO2 Data.xls]Oil Consumption - tonnes'!$A:$AM</v>
          </cell>
        </row>
        <row r="1548">
          <cell r="A1548" t="str">
            <v>'[Energy and CO2 Data.xls]Gas Consumption - tonnes'!$A:$AM</v>
          </cell>
        </row>
        <row r="1549">
          <cell r="A1549" t="str">
            <v>'[Energy and CO2 Data.xls]Primary Energy - Consumption'!$A:$AM</v>
          </cell>
        </row>
        <row r="1550">
          <cell r="A1550" t="str">
            <v>'[livestock.xls]forage 1961-2001'!$e:$At</v>
          </cell>
        </row>
        <row r="1551">
          <cell r="A1551" t="str">
            <v>'[world forest.xls]yield (regional)'!$A$20:$AU20</v>
          </cell>
        </row>
        <row r="1552">
          <cell r="A1552" t="str">
            <v>'[world forest.xls]yield'!$A:$AU</v>
          </cell>
        </row>
        <row r="1553">
          <cell r="A1553" t="str">
            <v>'[livestock.xls]% on pasture'!$A:$AO</v>
          </cell>
        </row>
        <row r="1554">
          <cell r="A1554" t="str">
            <v>'[livestock.xls]feed req tot - pigmeat'!$A:$AQ</v>
          </cell>
        </row>
        <row r="1555">
          <cell r="A1555" t="str">
            <v>'[livestock.xls]feed req tot - poultry meat'!$A:$AQ</v>
          </cell>
        </row>
        <row r="1556">
          <cell r="A1556" t="str">
            <v>'[livestock.xls]feed req tot - eggs'!$A:$AQ</v>
          </cell>
        </row>
        <row r="1557">
          <cell r="A1557" t="str">
            <v>'[livestock.xls]feed req tot - bovine meat'!$A:$Aq</v>
          </cell>
        </row>
        <row r="1558">
          <cell r="A1558" t="str">
            <v>'[livestock.xls]feed req tot - equines'!$A:$AQ</v>
          </cell>
        </row>
        <row r="1559">
          <cell r="A1559" t="str">
            <v>'[livestock.xls]feed (dry)'!$A:$AP</v>
          </cell>
        </row>
        <row r="1560">
          <cell r="A1560" t="str">
            <v>'[livestock.xls]fishmeal (dry)'!$A:$AO</v>
          </cell>
        </row>
        <row r="1561">
          <cell r="A1561" t="str">
            <v>'[livestock.xls]grasses (dry)'!$A:$AO</v>
          </cell>
        </row>
        <row r="1562">
          <cell r="A1562" t="str">
            <v>'[livestock.xls]prod - aquaculture'!$e:$AU</v>
          </cell>
        </row>
        <row r="1563">
          <cell r="A1563" t="str">
            <v>'[livestock.xls]feed req tot - aqua'!$A:$AO</v>
          </cell>
        </row>
        <row r="1564">
          <cell r="A1564" t="str">
            <v>'[livestock.xls]feed req tot - camels non-milk'!$A:$AQ</v>
          </cell>
        </row>
        <row r="1565">
          <cell r="A1565" t="str">
            <v>'[livestock.xls]% from feed (exc grass)'!$A:$AN</v>
          </cell>
        </row>
        <row r="1566">
          <cell r="A1566" t="str">
            <v>'[livestock.xls]feed req tot - milk'!$A:$AQ</v>
          </cell>
        </row>
        <row r="1567">
          <cell r="A1567" t="str">
            <v>'[livestock.xls]feed req tot - mutton goat meat'!$A:$AQ</v>
          </cell>
        </row>
        <row r="1568">
          <cell r="A1568" t="str">
            <v>'[livestock.xls]world stats'!$A$6:$AN$10</v>
          </cell>
        </row>
        <row r="1569">
          <cell r="A1569" t="str">
            <v>'[livestock.xls]world stats'!$A$15:$AN$19</v>
          </cell>
        </row>
        <row r="1570">
          <cell r="A1570" t="str">
            <v>'[livestock.xls]stocks - equines'!$A:$AO</v>
          </cell>
        </row>
        <row r="1571">
          <cell r="A1571" t="str">
            <v>'[livestock.xls]stocks - camels milk'!$A:$AO</v>
          </cell>
        </row>
        <row r="1572">
          <cell r="A1572" t="str">
            <v>'[world forest.xls]area'!$A:$AU</v>
          </cell>
        </row>
        <row r="1573">
          <cell r="A1573" t="str">
            <v>'[world forest.xls]Volume &amp; Biomass'!$A:$J</v>
          </cell>
        </row>
        <row r="1574">
          <cell r="A1574" t="str">
            <v>'[livestock.xls]stock productivity'!$A$2:$d$7</v>
          </cell>
        </row>
        <row r="1575">
          <cell r="A1575" t="str">
            <v>'[livestock.xls]world stats'!$A$23:$AN$28</v>
          </cell>
        </row>
        <row r="1576">
          <cell r="A1576" t="str">
            <v>'[livestock.xls]pasture productivity'!$A:$B</v>
          </cell>
        </row>
        <row r="1577">
          <cell r="A1577" t="str">
            <v>'[livestock.xls]world stats'!$42:$42</v>
          </cell>
        </row>
        <row r="1578">
          <cell r="A1578" t="str">
            <v>'[livestock.xls]conversion - bovine meat'!$A:$AO</v>
          </cell>
        </row>
        <row r="1579">
          <cell r="A1579" t="str">
            <v>'[livestock.xls]conversion - mutton &amp; goat meat'!$A:$AO</v>
          </cell>
        </row>
        <row r="1580">
          <cell r="A1580" t="str">
            <v>'[livestock.xls]conversion - milk'!$A:$AO</v>
          </cell>
        </row>
        <row r="1581">
          <cell r="A1581" t="str">
            <v>'[livestock.xls]conversion - equines'!$A:$AO</v>
          </cell>
        </row>
        <row r="1582">
          <cell r="A1582" t="str">
            <v>'[livestock.xls]conversion - camels'!$A:$AO</v>
          </cell>
        </row>
        <row r="1583">
          <cell r="A1583" t="str">
            <v>'[livestock.xls]pro - temp grass4'!$A:$AR</v>
          </cell>
        </row>
        <row r="1584">
          <cell r="A1584" t="str">
            <v>'[livestock.xls]area - temp grass4'!$A:$AR</v>
          </cell>
        </row>
        <row r="1585">
          <cell r="A1585" t="str">
            <v>'[Energy and CO2 Data.xls]hydro area'!$G$4</v>
          </cell>
        </row>
        <row r="1586">
          <cell r="A1586" t="str">
            <v>'[world forest.xls]FAWS-FNAWS'!$A:$H</v>
          </cell>
        </row>
        <row r="1587">
          <cell r="A1587" t="str">
            <v>'[world forest.xls]TBFRA table 8'!$A:$K</v>
          </cell>
        </row>
        <row r="1588">
          <cell r="A1588" t="str">
            <v>'[livestock.xls]stocks - camels'!$A:$AO</v>
          </cell>
        </row>
        <row r="1589">
          <cell r="A1589" t="str">
            <v>'[IEA CO2 - All Dimensions.xls]IEA CO2 Emissions'!$B:$AS</v>
          </cell>
        </row>
        <row r="1590">
          <cell r="A1590" t="str">
            <v>'[non-product data.xls]GFSM Table 2'!$a:$p</v>
          </cell>
        </row>
        <row r="1591">
          <cell r="A1591" t="str">
            <v>'[non-product data.xls]GFSM Table 4'!d:$I</v>
          </cell>
        </row>
        <row r="1592">
          <cell r="A1592" t="str">
            <v>'[non-product data.xls]GFSM Table 3'!$a:$L</v>
          </cell>
        </row>
        <row r="1593">
          <cell r="A1593" t="str">
            <v>'[non-product data.xls]GFSM Table 1'!$A:$I</v>
          </cell>
        </row>
        <row r="1594">
          <cell r="A1594" t="str">
            <v>[non-product data.xls]GFSM TBRF adjust</v>
          </cell>
        </row>
        <row r="1595">
          <cell r="A1595" t="str">
            <v>'[livestock.xls]all conversions'!$A:$D</v>
          </cell>
        </row>
        <row r="1712">
          <cell r="A1712" t="str">
            <v>XII. CONVERSION FACTOR LIBRARY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 Page"/>
      <sheetName val="Summary Results"/>
      <sheetName val="Conversion Factors"/>
      <sheetName val="EQ and Yield Factors"/>
      <sheetName val="CO2 Sequestration"/>
      <sheetName val="Land Use Matrix"/>
      <sheetName val="Main"/>
      <sheetName val="Old Main"/>
      <sheetName val="Tables_Basics"/>
      <sheetName val="aFAOSTAT_cntry_rawdata"/>
      <sheetName val="aFAOSTAT_wrld_rawdata"/>
      <sheetName val="CTImports"/>
      <sheetName val="CTExport"/>
      <sheetName val="CTPrices"/>
      <sheetName val="xCOMTRADE_names"/>
      <sheetName val="System"/>
      <sheetName val="SIC 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 2.7"/>
      <sheetName val="pop"/>
      <sheetName val="Sheet3"/>
      <sheetName val="trade"/>
      <sheetName val="Sheet1"/>
      <sheetName val="biocap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A1" t="str">
            <v>Country</v>
          </cell>
          <cell r="B1" t="str">
            <v>Year</v>
          </cell>
          <cell r="C1" t="str">
            <v>Record</v>
          </cell>
        </row>
        <row r="2">
          <cell r="A2" t="str">
            <v>Austria</v>
          </cell>
          <cell r="B2">
            <v>1961</v>
          </cell>
          <cell r="C2" t="str">
            <v>Biocap</v>
          </cell>
        </row>
        <row r="3">
          <cell r="A3" t="str">
            <v>Austria</v>
          </cell>
          <cell r="B3">
            <v>1962</v>
          </cell>
          <cell r="C3" t="str">
            <v>Biocap</v>
          </cell>
        </row>
        <row r="4">
          <cell r="A4" t="str">
            <v>Austria</v>
          </cell>
          <cell r="B4">
            <v>1963</v>
          </cell>
          <cell r="C4" t="str">
            <v>Biocap</v>
          </cell>
        </row>
        <row r="5">
          <cell r="A5" t="str">
            <v>Austria</v>
          </cell>
          <cell r="B5">
            <v>1964</v>
          </cell>
          <cell r="C5" t="str">
            <v>Biocap</v>
          </cell>
        </row>
        <row r="6">
          <cell r="A6" t="str">
            <v>Austria</v>
          </cell>
          <cell r="B6">
            <v>1965</v>
          </cell>
          <cell r="C6" t="str">
            <v>Biocap</v>
          </cell>
        </row>
        <row r="7">
          <cell r="A7" t="str">
            <v>Austria</v>
          </cell>
          <cell r="B7">
            <v>1966</v>
          </cell>
          <cell r="C7" t="str">
            <v>Biocap</v>
          </cell>
        </row>
        <row r="8">
          <cell r="A8" t="str">
            <v>Austria</v>
          </cell>
          <cell r="B8">
            <v>1967</v>
          </cell>
          <cell r="C8" t="str">
            <v>Biocap</v>
          </cell>
        </row>
        <row r="9">
          <cell r="A9" t="str">
            <v>Austria</v>
          </cell>
          <cell r="B9">
            <v>1968</v>
          </cell>
          <cell r="C9" t="str">
            <v>Biocap</v>
          </cell>
        </row>
        <row r="10">
          <cell r="A10" t="str">
            <v>Austria</v>
          </cell>
          <cell r="B10">
            <v>1969</v>
          </cell>
          <cell r="C10" t="str">
            <v>Biocap</v>
          </cell>
        </row>
        <row r="11">
          <cell r="A11" t="str">
            <v>Austria</v>
          </cell>
          <cell r="B11">
            <v>1970</v>
          </cell>
          <cell r="C11" t="str">
            <v>Biocap</v>
          </cell>
        </row>
        <row r="12">
          <cell r="A12" t="str">
            <v>Austria</v>
          </cell>
          <cell r="B12">
            <v>1971</v>
          </cell>
          <cell r="C12" t="str">
            <v>Biocap</v>
          </cell>
        </row>
        <row r="13">
          <cell r="A13" t="str">
            <v>Austria</v>
          </cell>
          <cell r="B13">
            <v>1972</v>
          </cell>
          <cell r="C13" t="str">
            <v>Biocap</v>
          </cell>
        </row>
        <row r="14">
          <cell r="A14" t="str">
            <v>Austria</v>
          </cell>
          <cell r="B14">
            <v>1973</v>
          </cell>
          <cell r="C14" t="str">
            <v>Biocap</v>
          </cell>
        </row>
        <row r="15">
          <cell r="A15" t="str">
            <v>Austria</v>
          </cell>
          <cell r="B15">
            <v>1974</v>
          </cell>
          <cell r="C15" t="str">
            <v>Biocap</v>
          </cell>
        </row>
        <row r="16">
          <cell r="A16" t="str">
            <v>Austria</v>
          </cell>
          <cell r="B16">
            <v>1975</v>
          </cell>
          <cell r="C16" t="str">
            <v>Biocap</v>
          </cell>
        </row>
        <row r="17">
          <cell r="A17" t="str">
            <v>Austria</v>
          </cell>
          <cell r="B17">
            <v>1976</v>
          </cell>
          <cell r="C17" t="str">
            <v>Biocap</v>
          </cell>
        </row>
        <row r="18">
          <cell r="A18" t="str">
            <v>Austria</v>
          </cell>
          <cell r="B18">
            <v>1977</v>
          </cell>
          <cell r="C18" t="str">
            <v>Biocap</v>
          </cell>
        </row>
        <row r="19">
          <cell r="A19" t="str">
            <v>Austria</v>
          </cell>
          <cell r="B19">
            <v>1978</v>
          </cell>
          <cell r="C19" t="str">
            <v>Biocap</v>
          </cell>
        </row>
        <row r="20">
          <cell r="A20" t="str">
            <v>Austria</v>
          </cell>
          <cell r="B20">
            <v>1979</v>
          </cell>
          <cell r="C20" t="str">
            <v>Biocap</v>
          </cell>
        </row>
        <row r="21">
          <cell r="A21" t="str">
            <v>Austria</v>
          </cell>
          <cell r="B21">
            <v>1980</v>
          </cell>
          <cell r="C21" t="str">
            <v>Biocap</v>
          </cell>
        </row>
        <row r="22">
          <cell r="A22" t="str">
            <v>Austria</v>
          </cell>
          <cell r="B22">
            <v>1981</v>
          </cell>
          <cell r="C22" t="str">
            <v>Biocap</v>
          </cell>
        </row>
        <row r="23">
          <cell r="A23" t="str">
            <v>Austria</v>
          </cell>
          <cell r="B23">
            <v>1982</v>
          </cell>
          <cell r="C23" t="str">
            <v>Biocap</v>
          </cell>
        </row>
        <row r="24">
          <cell r="A24" t="str">
            <v>Austria</v>
          </cell>
          <cell r="B24">
            <v>1983</v>
          </cell>
          <cell r="C24" t="str">
            <v>Biocap</v>
          </cell>
        </row>
        <row r="25">
          <cell r="A25" t="str">
            <v>Austria</v>
          </cell>
          <cell r="B25">
            <v>1984</v>
          </cell>
          <cell r="C25" t="str">
            <v>Biocap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ise and fall"/>
      <sheetName val="HPI 3 Lifeexp11"/>
      <sheetName val="HPI 3 Ineqadjladderlifexp"/>
    </sheetNames>
    <sheetDataSet>
      <sheetData sheetId="0">
        <row r="5">
          <cell r="B5" t="str">
            <v>Afghanistan</v>
          </cell>
          <cell r="C5">
            <v>4.7583808575972233</v>
          </cell>
          <cell r="D5">
            <v>4.3545121802432467</v>
          </cell>
          <cell r="E5">
            <v>48.7</v>
          </cell>
          <cell r="F5">
            <v>23.919026548672566</v>
          </cell>
          <cell r="G5">
            <v>0.76924520274881025</v>
          </cell>
          <cell r="H5">
            <v>37.462241373867059</v>
          </cell>
          <cell r="I5">
            <v>0.36394999224523711</v>
          </cell>
          <cell r="J5">
            <v>8.7053295269030002</v>
          </cell>
          <cell r="K5">
            <v>0.54033363999999995</v>
          </cell>
          <cell r="L5">
            <v>-5.9382911701646112E-4</v>
          </cell>
          <cell r="M5">
            <v>36.753657778004026</v>
          </cell>
          <cell r="N5">
            <v>20.373096206485997</v>
          </cell>
          <cell r="O5">
            <v>-0.76762390055562257</v>
          </cell>
          <cell r="P5">
            <v>109</v>
          </cell>
          <cell r="Q5">
            <v>112</v>
          </cell>
          <cell r="R5">
            <v>-3</v>
          </cell>
        </row>
        <row r="6">
          <cell r="B6" t="str">
            <v>Albania</v>
          </cell>
          <cell r="C6">
            <v>5.2689366041941135</v>
          </cell>
          <cell r="D6">
            <v>4.8951533887242968</v>
          </cell>
          <cell r="E6">
            <v>76.900000000000006</v>
          </cell>
          <cell r="F6">
            <v>68.250890868596883</v>
          </cell>
          <cell r="G6">
            <v>0.82030077740849927</v>
          </cell>
          <cell r="H6">
            <v>63.081129782713596</v>
          </cell>
          <cell r="I6">
            <v>0.41801411309334213</v>
          </cell>
          <cell r="J6">
            <v>28.529835614267011</v>
          </cell>
          <cell r="K6">
            <v>1.8119055930000001</v>
          </cell>
          <cell r="L6">
            <v>6.9309670387302486E-2</v>
          </cell>
          <cell r="M6">
            <v>54.051180370207987</v>
          </cell>
          <cell r="N6">
            <v>37.216748984195689</v>
          </cell>
          <cell r="O6">
            <v>-0.54772789085199347</v>
          </cell>
          <cell r="P6">
            <v>18</v>
          </cell>
          <cell r="Q6">
            <v>17</v>
          </cell>
          <cell r="R6">
            <v>1</v>
          </cell>
        </row>
        <row r="7">
          <cell r="B7" t="str">
            <v>Algeria</v>
          </cell>
          <cell r="C7">
            <v>5.236960707751896</v>
          </cell>
          <cell r="D7">
            <v>4.9022528493863753</v>
          </cell>
          <cell r="E7">
            <v>73.099999999999994</v>
          </cell>
          <cell r="F7">
            <v>62.457756563245816</v>
          </cell>
          <cell r="G7">
            <v>0.81710318776427759</v>
          </cell>
          <cell r="H7">
            <v>59.73024302556869</v>
          </cell>
          <cell r="I7">
            <v>0.41872405915954997</v>
          </cell>
          <cell r="J7">
            <v>26.152565354161311</v>
          </cell>
          <cell r="K7">
            <v>1.648142319</v>
          </cell>
          <cell r="L7">
            <v>3.5601510476724996E-2</v>
          </cell>
          <cell r="M7">
            <v>52.181297725301434</v>
          </cell>
          <cell r="N7">
            <v>36.003713464530975</v>
          </cell>
          <cell r="O7">
            <v>-0.56215538344677085</v>
          </cell>
          <cell r="P7">
            <v>26</v>
          </cell>
          <cell r="Q7">
            <v>20</v>
          </cell>
          <cell r="R7">
            <v>6</v>
          </cell>
        </row>
        <row r="8">
          <cell r="B8" t="str">
            <v>Angola</v>
          </cell>
          <cell r="C8">
            <v>4.2060916401661812</v>
          </cell>
          <cell r="D8">
            <v>3.7594122342501946</v>
          </cell>
          <cell r="E8">
            <v>51.1</v>
          </cell>
          <cell r="F8">
            <v>27.531428571428574</v>
          </cell>
          <cell r="G8">
            <v>0.71401628100570602</v>
          </cell>
          <cell r="H8">
            <v>36.486231959391581</v>
          </cell>
          <cell r="I8">
            <v>0.30443999764593188</v>
          </cell>
          <cell r="J8">
            <v>8.3816680494748574</v>
          </cell>
          <cell r="K8">
            <v>0.890610927</v>
          </cell>
          <cell r="L8">
            <v>8.4158551928496914E-4</v>
          </cell>
          <cell r="M8">
            <v>33.201432044433631</v>
          </cell>
          <cell r="N8">
            <v>17.017867650258122</v>
          </cell>
          <cell r="O8">
            <v>-0.77027860649454072</v>
          </cell>
          <cell r="P8">
            <v>127</v>
          </cell>
          <cell r="Q8">
            <v>127</v>
          </cell>
          <cell r="R8">
            <v>0</v>
          </cell>
        </row>
        <row r="9">
          <cell r="B9" t="str">
            <v>Argentina</v>
          </cell>
          <cell r="C9">
            <v>6.44106720496824</v>
          </cell>
          <cell r="D9">
            <v>5.9975421125292447</v>
          </cell>
          <cell r="E9">
            <v>75.900000000000006</v>
          </cell>
          <cell r="F9">
            <v>68.499319727891162</v>
          </cell>
          <cell r="G9">
            <v>0.93751383748591199</v>
          </cell>
          <cell r="H9">
            <v>71.157300265180723</v>
          </cell>
          <cell r="I9">
            <v>0.52825298547383692</v>
          </cell>
          <cell r="J9">
            <v>36.184970149185403</v>
          </cell>
          <cell r="K9">
            <v>2.7090712350000001</v>
          </cell>
          <cell r="L9">
            <v>1.8374902534076785E-3</v>
          </cell>
          <cell r="M9">
            <v>54.055041671154065</v>
          </cell>
          <cell r="N9">
            <v>37.010685374842737</v>
          </cell>
          <cell r="O9">
            <v>-0.49147915935068531</v>
          </cell>
          <cell r="P9">
            <v>17</v>
          </cell>
          <cell r="Q9">
            <v>18</v>
          </cell>
          <cell r="R9">
            <v>-1</v>
          </cell>
        </row>
        <row r="10">
          <cell r="B10" t="str">
            <v>Armenia</v>
          </cell>
          <cell r="C10">
            <v>4.3678112922033332</v>
          </cell>
          <cell r="D10">
            <v>3.8264177536313286</v>
          </cell>
          <cell r="E10">
            <v>74.2</v>
          </cell>
          <cell r="F10">
            <v>63.104672897196259</v>
          </cell>
          <cell r="G10">
            <v>0.73018824620942124</v>
          </cell>
          <cell r="H10">
            <v>54.179967868739055</v>
          </cell>
          <cell r="I10">
            <v>0.3111405495840453</v>
          </cell>
          <cell r="J10">
            <v>19.634422606555052</v>
          </cell>
          <cell r="K10">
            <v>1.733440557</v>
          </cell>
          <cell r="L10">
            <v>8.3200788941354159E-2</v>
          </cell>
          <cell r="M10">
            <v>46.003185798985733</v>
          </cell>
          <cell r="N10">
            <v>26.907610258793071</v>
          </cell>
          <cell r="O10">
            <v>-0.63760734125714047</v>
          </cell>
          <cell r="P10">
            <v>53</v>
          </cell>
          <cell r="Q10">
            <v>66</v>
          </cell>
          <cell r="R10">
            <v>-13</v>
          </cell>
        </row>
        <row r="11">
          <cell r="B11" t="str">
            <v>Australia</v>
          </cell>
          <cell r="C11">
            <v>7.405616148691907</v>
          </cell>
          <cell r="D11">
            <v>7.1011102410451592</v>
          </cell>
          <cell r="E11">
            <v>81.900000000000006</v>
          </cell>
          <cell r="F11">
            <v>78.123872950819674</v>
          </cell>
          <cell r="G11">
            <v>1.0339687318582786</v>
          </cell>
          <cell r="H11">
            <v>84.682039139193023</v>
          </cell>
          <cell r="I11">
            <v>0.6386097983254283</v>
          </cell>
          <cell r="J11">
            <v>49.890670749524332</v>
          </cell>
          <cell r="K11">
            <v>6.6849915900000001</v>
          </cell>
          <cell r="L11">
            <v>-6.7103299070334174E-2</v>
          </cell>
          <cell r="M11">
            <v>41.979811949416288</v>
          </cell>
          <cell r="N11">
            <v>26.330019781429527</v>
          </cell>
          <cell r="O11">
            <v>-0.41084707859339148</v>
          </cell>
          <cell r="P11">
            <v>76</v>
          </cell>
          <cell r="Q11">
            <v>69</v>
          </cell>
          <cell r="R11">
            <v>7</v>
          </cell>
        </row>
        <row r="12">
          <cell r="B12" t="str">
            <v>Austria</v>
          </cell>
          <cell r="C12">
            <v>7.3460359578062073</v>
          </cell>
          <cell r="D12">
            <v>7.0792377943379412</v>
          </cell>
          <cell r="E12">
            <v>80.900000000000006</v>
          </cell>
          <cell r="F12">
            <v>77.529166666666669</v>
          </cell>
          <cell r="G12">
            <v>1.0280107127697087</v>
          </cell>
          <cell r="H12">
            <v>83.166066663069444</v>
          </cell>
          <cell r="I12">
            <v>0.63642255365470657</v>
          </cell>
          <cell r="J12">
            <v>49.341310232721355</v>
          </cell>
          <cell r="K12">
            <v>5.2913456419999996</v>
          </cell>
          <cell r="L12">
            <v>0.12778754943580481</v>
          </cell>
          <cell r="M12">
            <v>47.085135201877826</v>
          </cell>
          <cell r="N12">
            <v>31.283540616336271</v>
          </cell>
          <cell r="O12">
            <v>-0.40671343238321311</v>
          </cell>
          <cell r="P12">
            <v>48</v>
          </cell>
          <cell r="Q12">
            <v>42</v>
          </cell>
          <cell r="R12">
            <v>6</v>
          </cell>
        </row>
        <row r="13">
          <cell r="B13" t="str">
            <v>Azerbaijan</v>
          </cell>
          <cell r="C13">
            <v>4.2186108228281523</v>
          </cell>
          <cell r="D13">
            <v>3.7499649515678262</v>
          </cell>
          <cell r="E13">
            <v>70.7</v>
          </cell>
          <cell r="F13">
            <v>56.206499999999998</v>
          </cell>
          <cell r="G13">
            <v>0.71526819927190322</v>
          </cell>
          <cell r="H13">
            <v>50.56946168852356</v>
          </cell>
          <cell r="I13">
            <v>0.30349526937769505</v>
          </cell>
          <cell r="J13">
            <v>17.058406858277415</v>
          </cell>
          <cell r="K13">
            <v>1.9688117999999999</v>
          </cell>
          <cell r="L13">
            <v>5.1636065060300489E-2</v>
          </cell>
          <cell r="M13">
            <v>40.884570027863006</v>
          </cell>
          <cell r="N13">
            <v>22.130472956865418</v>
          </cell>
          <cell r="O13">
            <v>-0.66267375034864728</v>
          </cell>
          <cell r="P13">
            <v>80</v>
          </cell>
          <cell r="Q13">
            <v>101</v>
          </cell>
          <cell r="R13">
            <v>-21</v>
          </cell>
        </row>
        <row r="14">
          <cell r="B14" t="str">
            <v>Bahrain</v>
          </cell>
          <cell r="C14">
            <v>4.5494658543010411</v>
          </cell>
          <cell r="D14">
            <v>4.1061777184323969</v>
          </cell>
          <cell r="E14">
            <v>75.099999999999994</v>
          </cell>
          <cell r="F14">
            <v>70.514400921658975</v>
          </cell>
          <cell r="G14">
            <v>0.74835370241919208</v>
          </cell>
          <cell r="H14">
            <v>56.201363051681319</v>
          </cell>
          <cell r="I14">
            <v>0.33911654606415209</v>
          </cell>
          <cell r="J14">
            <v>23.912600088335854</v>
          </cell>
          <cell r="K14">
            <v>6.6451304550000003</v>
          </cell>
          <cell r="L14">
            <v>7.9939049489420655E-2</v>
          </cell>
          <cell r="M14">
            <v>26.617849904157069</v>
          </cell>
          <cell r="N14">
            <v>13.157159582427234</v>
          </cell>
          <cell r="O14">
            <v>-0.57451921466128053</v>
          </cell>
          <cell r="P14">
            <v>146</v>
          </cell>
          <cell r="Q14">
            <v>142</v>
          </cell>
          <cell r="R14">
            <v>4</v>
          </cell>
        </row>
        <row r="15">
          <cell r="B15" t="str">
            <v>Bangladesh</v>
          </cell>
          <cell r="C15">
            <v>4.9856491839901915</v>
          </cell>
          <cell r="D15">
            <v>4.6025872956292133</v>
          </cell>
          <cell r="E15">
            <v>68.900000000000006</v>
          </cell>
          <cell r="F15">
            <v>52.924481865284974</v>
          </cell>
          <cell r="G15">
            <v>0.79197203538810712</v>
          </cell>
          <cell r="H15">
            <v>54.566873238240582</v>
          </cell>
          <cell r="I15">
            <v>0.38875750378383378</v>
          </cell>
          <cell r="J15">
            <v>20.574789459000964</v>
          </cell>
          <cell r="K15">
            <v>0.65655883699999995</v>
          </cell>
          <cell r="L15">
            <v>8.7888850853431247E-3</v>
          </cell>
          <cell r="M15">
            <v>56.292001178777944</v>
          </cell>
          <cell r="N15">
            <v>41.227123600044067</v>
          </cell>
          <cell r="O15">
            <v>-0.62294358760175206</v>
          </cell>
          <cell r="P15">
            <v>11</v>
          </cell>
          <cell r="Q15">
            <v>8</v>
          </cell>
          <cell r="R15">
            <v>3</v>
          </cell>
        </row>
        <row r="16">
          <cell r="B16" t="str">
            <v>Belarus</v>
          </cell>
          <cell r="C16">
            <v>5.5259234185495165</v>
          </cell>
          <cell r="D16">
            <v>5.1867750676429107</v>
          </cell>
          <cell r="E16">
            <v>70.3</v>
          </cell>
          <cell r="F16">
            <v>65.164735516372787</v>
          </cell>
          <cell r="G16">
            <v>0.8459994588440396</v>
          </cell>
          <cell r="H16">
            <v>59.473761956735984</v>
          </cell>
          <cell r="I16">
            <v>0.44717628098520346</v>
          </cell>
          <cell r="J16">
            <v>29.140124079595985</v>
          </cell>
          <cell r="K16">
            <v>3.987825725</v>
          </cell>
          <cell r="L16">
            <v>0.10530398739502728</v>
          </cell>
          <cell r="M16">
            <v>37.414602138316496</v>
          </cell>
          <cell r="N16">
            <v>23.301867616569297</v>
          </cell>
          <cell r="O16">
            <v>-0.51003395243781813</v>
          </cell>
          <cell r="P16">
            <v>103</v>
          </cell>
          <cell r="Q16">
            <v>90</v>
          </cell>
          <cell r="R16">
            <v>13</v>
          </cell>
        </row>
        <row r="17">
          <cell r="B17" t="str">
            <v>Belgium</v>
          </cell>
          <cell r="C17">
            <v>6.8535140840321782</v>
          </cell>
          <cell r="D17">
            <v>6.6098327833488222</v>
          </cell>
          <cell r="E17">
            <v>80</v>
          </cell>
          <cell r="F17">
            <v>76.451953537486801</v>
          </cell>
          <cell r="G17">
            <v>0.97875852539230579</v>
          </cell>
          <cell r="H17">
            <v>78.300682031384468</v>
          </cell>
          <cell r="I17">
            <v>0.58948205255579467</v>
          </cell>
          <cell r="J17">
            <v>45.067054493177963</v>
          </cell>
          <cell r="K17">
            <v>7.1105127100000001</v>
          </cell>
          <cell r="L17">
            <v>-1.3014431771230477E-2</v>
          </cell>
          <cell r="M17">
            <v>37.090527748566359</v>
          </cell>
          <cell r="N17">
            <v>22.712279806427524</v>
          </cell>
          <cell r="O17">
            <v>-0.42443599054329828</v>
          </cell>
          <cell r="P17">
            <v>107</v>
          </cell>
          <cell r="Q17">
            <v>96</v>
          </cell>
          <cell r="R17">
            <v>11</v>
          </cell>
        </row>
        <row r="18">
          <cell r="B18" t="str">
            <v>Belize</v>
          </cell>
          <cell r="C18">
            <v>6.4506443191746472</v>
          </cell>
          <cell r="D18">
            <v>6.0419471589718663</v>
          </cell>
          <cell r="E18">
            <v>76.099999999999994</v>
          </cell>
          <cell r="F18">
            <v>66.80271493212669</v>
          </cell>
          <cell r="G18">
            <v>0.93847154890655271</v>
          </cell>
          <cell r="H18">
            <v>71.417684871788651</v>
          </cell>
          <cell r="I18">
            <v>0.53269349011809908</v>
          </cell>
          <cell r="J18">
            <v>35.585371366559016</v>
          </cell>
          <cell r="K18">
            <v>2.1091700000000002</v>
          </cell>
          <cell r="L18" t="str">
            <v/>
          </cell>
          <cell r="M18">
            <v>59.289845246222619</v>
          </cell>
          <cell r="N18">
            <v>42.245909209715826</v>
          </cell>
          <cell r="O18">
            <v>-0.50172885846911686</v>
          </cell>
          <cell r="P18">
            <v>4</v>
          </cell>
          <cell r="Q18">
            <v>4</v>
          </cell>
          <cell r="R18">
            <v>0</v>
          </cell>
        </row>
        <row r="19">
          <cell r="B19" t="str">
            <v>Benin</v>
          </cell>
          <cell r="C19">
            <v>3.6671395463413892</v>
          </cell>
          <cell r="D19">
            <v>3.2476478191760783</v>
          </cell>
          <cell r="E19">
            <v>56.1</v>
          </cell>
          <cell r="F19">
            <v>33.521968365553612</v>
          </cell>
          <cell r="G19">
            <v>0.66012107162322686</v>
          </cell>
          <cell r="H19">
            <v>37.032792118063028</v>
          </cell>
          <cell r="I19">
            <v>0.25326355613852025</v>
          </cell>
          <cell r="J19">
            <v>8.4898929170230879</v>
          </cell>
          <cell r="K19">
            <v>1.3557197949999999</v>
          </cell>
          <cell r="L19">
            <v>4.1291292475448604E-2</v>
          </cell>
          <cell r="M19">
            <v>31.083208771040635</v>
          </cell>
          <cell r="N19">
            <v>14.533803849368942</v>
          </cell>
          <cell r="O19">
            <v>-0.77074661586529203</v>
          </cell>
          <cell r="P19">
            <v>132</v>
          </cell>
          <cell r="Q19">
            <v>139</v>
          </cell>
          <cell r="R19">
            <v>-7</v>
          </cell>
        </row>
        <row r="20">
          <cell r="B20" t="str">
            <v>Bolivia</v>
          </cell>
          <cell r="C20">
            <v>5.7806202885435987</v>
          </cell>
          <cell r="D20">
            <v>5.4742031737090677</v>
          </cell>
          <cell r="E20">
            <v>66.599999999999994</v>
          </cell>
          <cell r="F20">
            <v>49.836734693877553</v>
          </cell>
          <cell r="G20">
            <v>0.87146914584344781</v>
          </cell>
          <cell r="H20">
            <v>58.039845113173619</v>
          </cell>
          <cell r="I20">
            <v>0.47591909159181922</v>
          </cell>
          <cell r="J20">
            <v>23.718253503412704</v>
          </cell>
          <cell r="K20">
            <v>2.6060547289999998</v>
          </cell>
          <cell r="L20">
            <v>1.2474829761211833E-2</v>
          </cell>
          <cell r="M20">
            <v>43.577907910355542</v>
          </cell>
          <cell r="N20">
            <v>25.462067767776276</v>
          </cell>
          <cell r="O20">
            <v>-0.59134533427572422</v>
          </cell>
          <cell r="P20">
            <v>64</v>
          </cell>
          <cell r="Q20">
            <v>73</v>
          </cell>
          <cell r="R20">
            <v>-9</v>
          </cell>
        </row>
        <row r="21">
          <cell r="B21" t="str">
            <v>Bosnia and Herzegovina</v>
          </cell>
          <cell r="C21">
            <v>4.6685174094493727</v>
          </cell>
          <cell r="D21">
            <v>4.2121550626299014</v>
          </cell>
          <cell r="E21">
            <v>75.7</v>
          </cell>
          <cell r="F21">
            <v>68.457630979498873</v>
          </cell>
          <cell r="G21">
            <v>0.76025885793402526</v>
          </cell>
          <cell r="H21">
            <v>57.551595545605714</v>
          </cell>
          <cell r="I21">
            <v>0.34971428048390257</v>
          </cell>
          <cell r="J21">
            <v>23.940611161627967</v>
          </cell>
          <cell r="K21">
            <v>2.7387042940000002</v>
          </cell>
          <cell r="L21">
            <v>2.5364454556922662E-2</v>
          </cell>
          <cell r="M21">
            <v>42.354560028524013</v>
          </cell>
          <cell r="N21">
            <v>24.90698286616615</v>
          </cell>
          <cell r="O21">
            <v>-0.5840148142781435</v>
          </cell>
          <cell r="P21">
            <v>74</v>
          </cell>
          <cell r="Q21">
            <v>77</v>
          </cell>
          <cell r="R21">
            <v>-3</v>
          </cell>
        </row>
        <row r="22">
          <cell r="B22" t="str">
            <v>Botswana</v>
          </cell>
          <cell r="C22">
            <v>3.5530201459708346</v>
          </cell>
          <cell r="D22">
            <v>3.071989912203767</v>
          </cell>
          <cell r="E22">
            <v>53.2</v>
          </cell>
          <cell r="F22">
            <v>40.28145315487572</v>
          </cell>
          <cell r="G22">
            <v>0.64870913158617138</v>
          </cell>
          <cell r="H22">
            <v>34.51132580038432</v>
          </cell>
          <cell r="I22">
            <v>0.23569776544128912</v>
          </cell>
          <cell r="J22">
            <v>9.4942484973321726</v>
          </cell>
          <cell r="K22">
            <v>2.8428447619999999</v>
          </cell>
          <cell r="L22">
            <v>-0.23467393591011931</v>
          </cell>
          <cell r="M22">
            <v>22.59117372846735</v>
          </cell>
          <cell r="N22">
            <v>10.668304543588</v>
          </cell>
          <cell r="O22">
            <v>-0.72489470406765877</v>
          </cell>
          <cell r="P22">
            <v>151</v>
          </cell>
          <cell r="Q22">
            <v>150</v>
          </cell>
          <cell r="R22">
            <v>1</v>
          </cell>
        </row>
        <row r="23">
          <cell r="B23" t="str">
            <v>Brazil</v>
          </cell>
          <cell r="C23">
            <v>6.8373311855787771</v>
          </cell>
          <cell r="D23">
            <v>6.3118791422072009</v>
          </cell>
          <cell r="E23">
            <v>73.5</v>
          </cell>
          <cell r="F23">
            <v>62.962677725118489</v>
          </cell>
          <cell r="G23">
            <v>0.97714023554696561</v>
          </cell>
          <cell r="H23">
            <v>71.819807312701968</v>
          </cell>
          <cell r="I23">
            <v>0.5596866884416325</v>
          </cell>
          <cell r="J23">
            <v>35.239372591389305</v>
          </cell>
          <cell r="K23">
            <v>2.9347647289999998</v>
          </cell>
          <cell r="L23">
            <v>-9.1834118018695003E-3</v>
          </cell>
          <cell r="M23">
            <v>52.931996028243972</v>
          </cell>
          <cell r="N23">
            <v>34.310834746488844</v>
          </cell>
          <cell r="O23">
            <v>-0.50933629718668283</v>
          </cell>
          <cell r="P23">
            <v>21</v>
          </cell>
          <cell r="Q23">
            <v>31</v>
          </cell>
          <cell r="R23">
            <v>-10</v>
          </cell>
        </row>
        <row r="24">
          <cell r="B24" t="str">
            <v>Bulgaria</v>
          </cell>
          <cell r="C24">
            <v>4.2203674506418984</v>
          </cell>
          <cell r="D24">
            <v>3.7437920836328349</v>
          </cell>
          <cell r="E24">
            <v>73.400000000000006</v>
          </cell>
          <cell r="F24">
            <v>67.646555819477442</v>
          </cell>
          <cell r="G24">
            <v>0.71544386205327781</v>
          </cell>
          <cell r="H24">
            <v>52.513579474710596</v>
          </cell>
          <cell r="I24">
            <v>0.3028779825841959</v>
          </cell>
          <cell r="J24">
            <v>20.488652355372526</v>
          </cell>
          <cell r="K24">
            <v>3.5647744139999999</v>
          </cell>
          <cell r="L24">
            <v>0.10945290803322451</v>
          </cell>
          <cell r="M24">
            <v>34.145379420477987</v>
          </cell>
          <cell r="N24">
            <v>18.146268219880888</v>
          </cell>
          <cell r="O24">
            <v>-0.60984087239302709</v>
          </cell>
          <cell r="P24">
            <v>123</v>
          </cell>
          <cell r="Q24">
            <v>123</v>
          </cell>
          <cell r="R24">
            <v>0</v>
          </cell>
        </row>
        <row r="25">
          <cell r="B25" t="str">
            <v>Burkina Faso</v>
          </cell>
          <cell r="C25">
            <v>4.0355604417176894</v>
          </cell>
          <cell r="D25">
            <v>3.7742682538499777</v>
          </cell>
          <cell r="E25">
            <v>55.4</v>
          </cell>
          <cell r="F25">
            <v>32.308407871198561</v>
          </cell>
          <cell r="G25">
            <v>0.69696316116085688</v>
          </cell>
          <cell r="H25">
            <v>38.611759128311469</v>
          </cell>
          <cell r="I25">
            <v>0.3059255996059102</v>
          </cell>
          <cell r="J25">
            <v>9.8839690503087283</v>
          </cell>
          <cell r="K25">
            <v>1.5257862799999999</v>
          </cell>
          <cell r="L25">
            <v>1.3030387954102498E-2</v>
          </cell>
          <cell r="M25">
            <v>31.793850312174239</v>
          </cell>
          <cell r="N25">
            <v>15.620173918478613</v>
          </cell>
          <cell r="O25">
            <v>-0.74401660858125829</v>
          </cell>
          <cell r="P25">
            <v>129</v>
          </cell>
          <cell r="Q25">
            <v>133</v>
          </cell>
          <cell r="R25">
            <v>-4</v>
          </cell>
        </row>
        <row r="26">
          <cell r="B26" t="str">
            <v>Burundi</v>
          </cell>
          <cell r="C26">
            <v>3.7916807898816844</v>
          </cell>
          <cell r="D26">
            <v>3.4603524441664519</v>
          </cell>
          <cell r="E26">
            <v>50.4</v>
          </cell>
          <cell r="F26">
            <v>27.405000000000001</v>
          </cell>
          <cell r="G26">
            <v>0.67257519597725635</v>
          </cell>
          <cell r="H26">
            <v>33.897789877253722</v>
          </cell>
          <cell r="I26">
            <v>0.27453401863755761</v>
          </cell>
          <cell r="J26">
            <v>7.523604780762267</v>
          </cell>
          <cell r="K26">
            <v>0.84537754099999995</v>
          </cell>
          <cell r="L26">
            <v>1.0905686734881494E-4</v>
          </cell>
          <cell r="M26">
            <v>30.515012457670121</v>
          </cell>
          <cell r="N26">
            <v>15.864858224284264</v>
          </cell>
          <cell r="O26">
            <v>-0.77805028563792011</v>
          </cell>
          <cell r="P26">
            <v>135</v>
          </cell>
          <cell r="Q26">
            <v>131</v>
          </cell>
          <cell r="R26">
            <v>4</v>
          </cell>
        </row>
        <row r="27">
          <cell r="B27" t="str">
            <v>Cambodia</v>
          </cell>
          <cell r="C27">
            <v>4.1612253745716581</v>
          </cell>
          <cell r="D27">
            <v>3.9022337029328216</v>
          </cell>
          <cell r="E27">
            <v>63.1</v>
          </cell>
          <cell r="F27">
            <v>44.912352941176465</v>
          </cell>
          <cell r="G27">
            <v>0.70952965444625371</v>
          </cell>
          <cell r="H27">
            <v>44.771321195558613</v>
          </cell>
          <cell r="I27">
            <v>0.31872214451419456</v>
          </cell>
          <cell r="J27">
            <v>14.314561444590156</v>
          </cell>
          <cell r="K27">
            <v>1.1934211299999999</v>
          </cell>
          <cell r="L27">
            <v>3.7304448191436697E-2</v>
          </cell>
          <cell r="M27">
            <v>40.322920667841188</v>
          </cell>
          <cell r="N27">
            <v>24.07242772461915</v>
          </cell>
          <cell r="O27">
            <v>-0.68027386589587213</v>
          </cell>
          <cell r="P27">
            <v>85</v>
          </cell>
          <cell r="Q27">
            <v>87</v>
          </cell>
          <cell r="R27">
            <v>-2</v>
          </cell>
        </row>
        <row r="28">
          <cell r="B28" t="str">
            <v>Cameroon</v>
          </cell>
          <cell r="C28">
            <v>4.4338852037401715</v>
          </cell>
          <cell r="D28">
            <v>3.9671882417785183</v>
          </cell>
          <cell r="E28">
            <v>51.6</v>
          </cell>
          <cell r="F28">
            <v>29.367535070140278</v>
          </cell>
          <cell r="G28">
            <v>0.73679563736310505</v>
          </cell>
          <cell r="H28">
            <v>38.018654887936222</v>
          </cell>
          <cell r="I28">
            <v>0.32521759839876424</v>
          </cell>
          <cell r="J28">
            <v>9.5508392264025055</v>
          </cell>
          <cell r="K28">
            <v>1.087925193</v>
          </cell>
          <cell r="L28">
            <v>1.2086184591280757E-2</v>
          </cell>
          <cell r="M28">
            <v>33.686686101707586</v>
          </cell>
          <cell r="N28">
            <v>17.604875710057684</v>
          </cell>
          <cell r="O28">
            <v>-0.7487854513907829</v>
          </cell>
          <cell r="P28">
            <v>124</v>
          </cell>
          <cell r="Q28">
            <v>125</v>
          </cell>
          <cell r="R28">
            <v>-1</v>
          </cell>
        </row>
        <row r="29">
          <cell r="B29" t="str">
            <v>Canada</v>
          </cell>
          <cell r="C29">
            <v>7.6503462632391033</v>
          </cell>
          <cell r="D29">
            <v>7.3610367913059953</v>
          </cell>
          <cell r="E29">
            <v>81</v>
          </cell>
          <cell r="F29">
            <v>76.958419958419967</v>
          </cell>
          <cell r="G29">
            <v>1.0584417433129982</v>
          </cell>
          <cell r="H29">
            <v>85.733781208352852</v>
          </cell>
          <cell r="I29">
            <v>0.66460245335151191</v>
          </cell>
          <cell r="J29">
            <v>51.146754710421867</v>
          </cell>
          <cell r="K29">
            <v>6.4285376760000004</v>
          </cell>
          <cell r="L29">
            <v>-4.1869824918922133E-2</v>
          </cell>
          <cell r="M29">
            <v>43.559838988633814</v>
          </cell>
          <cell r="N29">
            <v>27.82661133291062</v>
          </cell>
          <cell r="O29">
            <v>-0.40342355149222381</v>
          </cell>
          <cell r="P29">
            <v>65</v>
          </cell>
          <cell r="Q29">
            <v>58</v>
          </cell>
          <cell r="R29">
            <v>7</v>
          </cell>
        </row>
        <row r="30">
          <cell r="B30" t="str">
            <v>Central African Republic</v>
          </cell>
          <cell r="C30">
            <v>3.5678924590970063</v>
          </cell>
          <cell r="D30">
            <v>3.2708217318737125</v>
          </cell>
          <cell r="E30">
            <v>48.4</v>
          </cell>
          <cell r="F30">
            <v>26.144642857142856</v>
          </cell>
          <cell r="G30">
            <v>0.65019636289878857</v>
          </cell>
          <cell r="H30">
            <v>31.469503964301367</v>
          </cell>
          <cell r="I30">
            <v>0.25558094740828369</v>
          </cell>
          <cell r="J30">
            <v>6.6820725910797876</v>
          </cell>
          <cell r="K30">
            <v>1.3566049609999999</v>
          </cell>
          <cell r="L30">
            <v>-1.6060091377364513E-2</v>
          </cell>
          <cell r="M30">
            <v>25.25646080564891</v>
          </cell>
          <cell r="N30">
            <v>11.9737461102926</v>
          </cell>
          <cell r="O30">
            <v>-0.78766514404993948</v>
          </cell>
          <cell r="P30">
            <v>148</v>
          </cell>
          <cell r="Q30">
            <v>147</v>
          </cell>
          <cell r="R30">
            <v>1</v>
          </cell>
        </row>
        <row r="31">
          <cell r="B31" t="str">
            <v>Chad</v>
          </cell>
          <cell r="C31">
            <v>3.7428711459671558</v>
          </cell>
          <cell r="D31">
            <v>3.4766814288835115</v>
          </cell>
          <cell r="E31">
            <v>49.6</v>
          </cell>
          <cell r="F31">
            <v>23.842060085836909</v>
          </cell>
          <cell r="G31">
            <v>0.66769423158580354</v>
          </cell>
          <cell r="H31">
            <v>33.117633886655859</v>
          </cell>
          <cell r="I31">
            <v>0.27616691710926355</v>
          </cell>
          <cell r="J31">
            <v>6.5843882314394024</v>
          </cell>
          <cell r="K31">
            <v>1.8914177700000001</v>
          </cell>
          <cell r="L31">
            <v>-1.3898292685049265E-4</v>
          </cell>
          <cell r="M31">
            <v>24.68189756157815</v>
          </cell>
          <cell r="N31">
            <v>10.046111635088119</v>
          </cell>
          <cell r="O31">
            <v>-0.80118180380958737</v>
          </cell>
          <cell r="P31">
            <v>150</v>
          </cell>
          <cell r="Q31">
            <v>151</v>
          </cell>
          <cell r="R31">
            <v>-1</v>
          </cell>
        </row>
        <row r="32">
          <cell r="B32" t="str">
            <v>Chile</v>
          </cell>
          <cell r="C32">
            <v>6.6356556959248927</v>
          </cell>
          <cell r="D32">
            <v>6.1835259236891362</v>
          </cell>
          <cell r="E32">
            <v>79.099999999999994</v>
          </cell>
          <cell r="F32">
            <v>73.922854077253206</v>
          </cell>
          <cell r="G32">
            <v>0.95697268658157719</v>
          </cell>
          <cell r="H32">
            <v>75.696539508602754</v>
          </cell>
          <cell r="I32">
            <v>0.54685136658982603</v>
          </cell>
          <cell r="J32">
            <v>40.424813774366207</v>
          </cell>
          <cell r="K32">
            <v>3.2377863320000002</v>
          </cell>
          <cell r="L32">
            <v>1.8524672239122651E-2</v>
          </cell>
          <cell r="M32">
            <v>53.883337568837831</v>
          </cell>
          <cell r="N32">
            <v>36.68876794603392</v>
          </cell>
          <cell r="O32">
            <v>-0.46596219540825889</v>
          </cell>
          <cell r="P32">
            <v>19</v>
          </cell>
          <cell r="Q32">
            <v>19</v>
          </cell>
          <cell r="R32">
            <v>0</v>
          </cell>
        </row>
        <row r="33">
          <cell r="B33" t="str">
            <v>China</v>
          </cell>
          <cell r="C33">
            <v>4.6527366391058518</v>
          </cell>
          <cell r="D33">
            <v>4.222677539547429</v>
          </cell>
          <cell r="E33">
            <v>73.5</v>
          </cell>
          <cell r="F33">
            <v>63.647686832740213</v>
          </cell>
          <cell r="G33">
            <v>0.75868078089967317</v>
          </cell>
          <cell r="H33">
            <v>55.763037396125981</v>
          </cell>
          <cell r="I33">
            <v>0.35076652817565535</v>
          </cell>
          <cell r="J33">
            <v>22.325478136731657</v>
          </cell>
          <cell r="K33">
            <v>2.1302892820000001</v>
          </cell>
          <cell r="L33">
            <v>9.3861719971494964E-2</v>
          </cell>
          <cell r="M33">
            <v>44.66073793374219</v>
          </cell>
          <cell r="N33">
            <v>27.104625908197967</v>
          </cell>
          <cell r="O33">
            <v>-0.59963661989684447</v>
          </cell>
          <cell r="P33">
            <v>60</v>
          </cell>
          <cell r="Q33">
            <v>65</v>
          </cell>
          <cell r="R33">
            <v>-5</v>
          </cell>
        </row>
        <row r="34">
          <cell r="B34" t="str">
            <v>Colombia</v>
          </cell>
          <cell r="C34">
            <v>6.408113705557601</v>
          </cell>
          <cell r="D34">
            <v>5.7140105896187361</v>
          </cell>
          <cell r="E34">
            <v>73.7</v>
          </cell>
          <cell r="F34">
            <v>63.606493506493507</v>
          </cell>
          <cell r="G34">
            <v>0.93421848754484804</v>
          </cell>
          <cell r="H34">
            <v>68.851902532055306</v>
          </cell>
          <cell r="I34">
            <v>0.49989983318278608</v>
          </cell>
          <cell r="J34">
            <v>31.796875493238069</v>
          </cell>
          <cell r="K34">
            <v>1.8010677909999999</v>
          </cell>
          <cell r="L34">
            <v>-4.6547274110156651E-3</v>
          </cell>
          <cell r="M34">
            <v>59.75102255913027</v>
          </cell>
          <cell r="N34">
            <v>41.356906790633531</v>
          </cell>
          <cell r="O34">
            <v>-0.53818450436522891</v>
          </cell>
          <cell r="P34">
            <v>3</v>
          </cell>
          <cell r="Q34">
            <v>7</v>
          </cell>
          <cell r="R34">
            <v>-4</v>
          </cell>
        </row>
        <row r="35">
          <cell r="B35" t="str">
            <v>Comoros</v>
          </cell>
          <cell r="C35">
            <v>3.9235129599284342</v>
          </cell>
          <cell r="D35">
            <v>3.6267208113752556</v>
          </cell>
          <cell r="E35">
            <v>61.1</v>
          </cell>
          <cell r="F35">
            <v>41.204783950617283</v>
          </cell>
          <cell r="G35">
            <v>0.68575841298193141</v>
          </cell>
          <cell r="H35">
            <v>41.89983903319601</v>
          </cell>
          <cell r="I35">
            <v>0.29117085535843801</v>
          </cell>
          <cell r="J35">
            <v>11.997632187760873</v>
          </cell>
          <cell r="K35">
            <v>1.3042800000000001</v>
          </cell>
          <cell r="L35" t="str">
            <v/>
          </cell>
          <cell r="M35">
            <v>36.504475145592096</v>
          </cell>
          <cell r="N35">
            <v>19.834192630181072</v>
          </cell>
          <cell r="O35">
            <v>-0.71365922961528561</v>
          </cell>
          <cell r="P35">
            <v>112</v>
          </cell>
          <cell r="Q35">
            <v>115</v>
          </cell>
          <cell r="R35">
            <v>-3</v>
          </cell>
        </row>
        <row r="36">
          <cell r="B36" t="str">
            <v>Congo</v>
          </cell>
          <cell r="C36">
            <v>3.8197922130663073</v>
          </cell>
          <cell r="D36">
            <v>3.3972111945621917</v>
          </cell>
          <cell r="E36">
            <v>57.4</v>
          </cell>
          <cell r="F36">
            <v>36.09389830508475</v>
          </cell>
          <cell r="G36">
            <v>0.6753863382957187</v>
          </cell>
          <cell r="H36">
            <v>38.767175818174252</v>
          </cell>
          <cell r="I36">
            <v>0.26821989367713162</v>
          </cell>
          <cell r="J36">
            <v>9.6811015657830328</v>
          </cell>
          <cell r="K36">
            <v>1.0818162010000001</v>
          </cell>
          <cell r="L36">
            <v>2.17715705215017E-2</v>
          </cell>
          <cell r="M36">
            <v>34.547037133578854</v>
          </cell>
          <cell r="N36">
            <v>17.847014901553656</v>
          </cell>
          <cell r="O36">
            <v>-0.75027581036108182</v>
          </cell>
          <cell r="P36">
            <v>121</v>
          </cell>
          <cell r="Q36">
            <v>124</v>
          </cell>
          <cell r="R36">
            <v>-3</v>
          </cell>
        </row>
        <row r="37">
          <cell r="B37" t="str">
            <v>Congo, Dem. Rep. of the</v>
          </cell>
          <cell r="C37">
            <v>3.9838485653200078</v>
          </cell>
          <cell r="D37">
            <v>3.6073401456093075</v>
          </cell>
          <cell r="E37">
            <v>48.4</v>
          </cell>
          <cell r="F37">
            <v>24.2</v>
          </cell>
          <cell r="G37">
            <v>0.69179197352108868</v>
          </cell>
          <cell r="H37">
            <v>33.482731518420692</v>
          </cell>
          <cell r="I37">
            <v>0.28923278878184316</v>
          </cell>
          <cell r="J37">
            <v>6.9994334885206042</v>
          </cell>
          <cell r="K37">
            <v>0.75814880900000003</v>
          </cell>
          <cell r="L37">
            <v>-1.2468438463306216E-2</v>
          </cell>
          <cell r="M37">
            <v>30.547717932139744</v>
          </cell>
          <cell r="N37">
            <v>15.515018334827699</v>
          </cell>
          <cell r="O37">
            <v>-0.79095392845503565</v>
          </cell>
          <cell r="P37">
            <v>134</v>
          </cell>
          <cell r="Q37">
            <v>136</v>
          </cell>
          <cell r="R37">
            <v>-2</v>
          </cell>
        </row>
        <row r="38">
          <cell r="B38" t="str">
            <v>Costa Rica</v>
          </cell>
          <cell r="C38">
            <v>7.2710538073814597</v>
          </cell>
          <cell r="D38">
            <v>6.9370954446043234</v>
          </cell>
          <cell r="E38">
            <v>79.3</v>
          </cell>
          <cell r="F38">
            <v>73.115277777777777</v>
          </cell>
          <cell r="G38">
            <v>1.020512497727234</v>
          </cell>
          <cell r="H38">
            <v>80.926641069769644</v>
          </cell>
          <cell r="I38">
            <v>0.62220831868134474</v>
          </cell>
          <cell r="J38">
            <v>45.492934056030599</v>
          </cell>
          <cell r="K38">
            <v>2.5200277789999999</v>
          </cell>
          <cell r="L38">
            <v>1.706036627737283E-2</v>
          </cell>
          <cell r="M38">
            <v>64.035925810580295</v>
          </cell>
          <cell r="N38">
            <v>48.174140307810113</v>
          </cell>
          <cell r="O38">
            <v>-0.43784971852705989</v>
          </cell>
          <cell r="P38">
            <v>1</v>
          </cell>
          <cell r="Q38">
            <v>1</v>
          </cell>
          <cell r="R38">
            <v>0</v>
          </cell>
        </row>
        <row r="39">
          <cell r="B39" t="str">
            <v>Cote d'Ivoire</v>
          </cell>
          <cell r="C39">
            <v>4.1971815178470475</v>
          </cell>
          <cell r="D39">
            <v>3.9205168100773364</v>
          </cell>
          <cell r="E39">
            <v>55.4</v>
          </cell>
          <cell r="F39">
            <v>34.451254480286735</v>
          </cell>
          <cell r="G39">
            <v>0.71312526877379268</v>
          </cell>
          <cell r="H39">
            <v>39.50713989006811</v>
          </cell>
          <cell r="I39">
            <v>0.32055045522864606</v>
          </cell>
          <cell r="J39">
            <v>11.043365306853845</v>
          </cell>
          <cell r="K39">
            <v>0.99459343099999997</v>
          </cell>
          <cell r="L39">
            <v>-1.0766172055165788E-2</v>
          </cell>
          <cell r="M39">
            <v>35.933729024950125</v>
          </cell>
          <cell r="N39">
            <v>20.626517671407271</v>
          </cell>
          <cell r="O39">
            <v>-0.7204716580956525</v>
          </cell>
          <cell r="P39">
            <v>113</v>
          </cell>
          <cell r="Q39">
            <v>111</v>
          </cell>
          <cell r="R39">
            <v>2</v>
          </cell>
        </row>
        <row r="40">
          <cell r="B40" t="str">
            <v>Croatia</v>
          </cell>
          <cell r="C40">
            <v>5.5955752198981425</v>
          </cell>
          <cell r="D40">
            <v>5.1909374082120214</v>
          </cell>
          <cell r="E40">
            <v>76.599999999999994</v>
          </cell>
          <cell r="F40">
            <v>72.39686450167973</v>
          </cell>
          <cell r="G40">
            <v>0.85296463897890218</v>
          </cell>
          <cell r="H40">
            <v>65.337091345783904</v>
          </cell>
          <cell r="I40">
            <v>0.44759251504211461</v>
          </cell>
          <cell r="J40">
            <v>32.404294663470019</v>
          </cell>
          <cell r="K40">
            <v>4.1935854299999997</v>
          </cell>
          <cell r="L40">
            <v>0.14505770514812064</v>
          </cell>
          <cell r="M40">
            <v>40.623722604898106</v>
          </cell>
          <cell r="N40">
            <v>24.8534507105906</v>
          </cell>
          <cell r="O40">
            <v>-0.50404442566969254</v>
          </cell>
          <cell r="P40">
            <v>82</v>
          </cell>
          <cell r="Q40">
            <v>78</v>
          </cell>
          <cell r="R40">
            <v>4</v>
          </cell>
        </row>
        <row r="41">
          <cell r="B41" t="str">
            <v>Cuba</v>
          </cell>
          <cell r="C41">
            <v>5.4178684787581197</v>
          </cell>
          <cell r="D41">
            <v>4.8947209663794133</v>
          </cell>
          <cell r="E41">
            <v>79.099999999999994</v>
          </cell>
          <cell r="F41">
            <v>74.860986066452298</v>
          </cell>
          <cell r="G41">
            <v>0.83519396486489994</v>
          </cell>
          <cell r="H41">
            <v>66.063842620813574</v>
          </cell>
          <cell r="I41">
            <v>0.41797087085885376</v>
          </cell>
          <cell r="J41">
            <v>31.289711539547586</v>
          </cell>
          <cell r="K41">
            <v>1.895394735</v>
          </cell>
          <cell r="L41">
            <v>3.1496499099978169E-2</v>
          </cell>
          <cell r="M41">
            <v>56.186148034929133</v>
          </cell>
          <cell r="N41">
            <v>39.647358757189785</v>
          </cell>
          <cell r="O41">
            <v>-0.52637160815574957</v>
          </cell>
          <cell r="P41">
            <v>12</v>
          </cell>
          <cell r="Q41">
            <v>10</v>
          </cell>
          <cell r="R41">
            <v>2</v>
          </cell>
        </row>
        <row r="42">
          <cell r="B42" t="str">
            <v>Cyprus</v>
          </cell>
          <cell r="C42">
            <v>6.386546111316413</v>
          </cell>
          <cell r="D42">
            <v>5.890581712851171</v>
          </cell>
          <cell r="E42">
            <v>79.599999999999994</v>
          </cell>
          <cell r="F42">
            <v>76.297446808510642</v>
          </cell>
          <cell r="G42">
            <v>0.93206172812072929</v>
          </cell>
          <cell r="H42">
            <v>74.192113558410043</v>
          </cell>
          <cell r="I42">
            <v>0.51755694550602949</v>
          </cell>
          <cell r="J42">
            <v>39.488273520121524</v>
          </cell>
          <cell r="K42">
            <v>4.4418460079999997</v>
          </cell>
          <cell r="L42">
            <v>4.5374366051448789E-2</v>
          </cell>
          <cell r="M42">
            <v>45.50854976885033</v>
          </cell>
          <cell r="N42">
            <v>28.77911944070522</v>
          </cell>
          <cell r="O42">
            <v>-0.46775645515162262</v>
          </cell>
          <cell r="P42">
            <v>59</v>
          </cell>
          <cell r="Q42">
            <v>53</v>
          </cell>
          <cell r="R42">
            <v>6</v>
          </cell>
        </row>
        <row r="43">
          <cell r="B43" t="str">
            <v>Czech Republic</v>
          </cell>
          <cell r="C43">
            <v>6.152203607605971</v>
          </cell>
          <cell r="D43">
            <v>5.7766754140213612</v>
          </cell>
          <cell r="E43">
            <v>77.7</v>
          </cell>
          <cell r="F43">
            <v>74.626153846153841</v>
          </cell>
          <cell r="G43">
            <v>0.908627477749685</v>
          </cell>
          <cell r="H43">
            <v>70.60035502115052</v>
          </cell>
          <cell r="I43">
            <v>0.50616631562304859</v>
          </cell>
          <cell r="J43">
            <v>37.773245341426488</v>
          </cell>
          <cell r="K43">
            <v>5.2739654319999998</v>
          </cell>
          <cell r="L43">
            <v>0.11592750313487006</v>
          </cell>
          <cell r="M43">
            <v>39.353487172510732</v>
          </cell>
          <cell r="N43">
            <v>24.266335876419614</v>
          </cell>
          <cell r="O43">
            <v>-0.46497088675955889</v>
          </cell>
          <cell r="P43">
            <v>92</v>
          </cell>
          <cell r="Q43">
            <v>83</v>
          </cell>
          <cell r="R43">
            <v>9</v>
          </cell>
        </row>
        <row r="44">
          <cell r="B44" t="str">
            <v>Denmark</v>
          </cell>
          <cell r="C44">
            <v>7.7705152845076144</v>
          </cell>
          <cell r="D44">
            <v>7.5741733906582711</v>
          </cell>
          <cell r="E44">
            <v>78.8</v>
          </cell>
          <cell r="F44">
            <v>75.318534482758608</v>
          </cell>
          <cell r="G44">
            <v>1.0704586454398495</v>
          </cell>
          <cell r="H44">
            <v>84.352141260660133</v>
          </cell>
          <cell r="I44">
            <v>0.68591611328673951</v>
          </cell>
          <cell r="J44">
            <v>51.662196430867048</v>
          </cell>
          <cell r="K44">
            <v>8.2536367449999997</v>
          </cell>
          <cell r="L44">
            <v>1.1743742328287723E-2</v>
          </cell>
          <cell r="M44">
            <v>36.61236884938431</v>
          </cell>
          <cell r="N44">
            <v>22.917356476343276</v>
          </cell>
          <cell r="O44">
            <v>-0.38754137525420368</v>
          </cell>
          <cell r="P44">
            <v>110</v>
          </cell>
          <cell r="Q44">
            <v>93</v>
          </cell>
          <cell r="R44">
            <v>17</v>
          </cell>
        </row>
        <row r="45">
          <cell r="B45" t="str">
            <v>Djibouti</v>
          </cell>
          <cell r="C45">
            <v>5.0058108714222582</v>
          </cell>
          <cell r="D45">
            <v>4.5178133480198079</v>
          </cell>
          <cell r="E45">
            <v>57.9</v>
          </cell>
          <cell r="F45">
            <v>36.502173913043478</v>
          </cell>
          <cell r="G45">
            <v>0.79398820413131377</v>
          </cell>
          <cell r="H45">
            <v>45.971917019203069</v>
          </cell>
          <cell r="I45">
            <v>0.38028010902289322</v>
          </cell>
          <cell r="J45">
            <v>13.881050675224783</v>
          </cell>
          <cell r="K45">
            <v>1.8491200000000001</v>
          </cell>
          <cell r="L45" t="str">
            <v/>
          </cell>
          <cell r="M45">
            <v>37.238462459280314</v>
          </cell>
          <cell r="N45">
            <v>19.029497609819689</v>
          </cell>
          <cell r="O45">
            <v>-0.69805369070368573</v>
          </cell>
          <cell r="P45">
            <v>106</v>
          </cell>
          <cell r="Q45">
            <v>120</v>
          </cell>
          <cell r="R45">
            <v>-14</v>
          </cell>
        </row>
        <row r="46">
          <cell r="B46" t="str">
            <v>Dominican Republic</v>
          </cell>
          <cell r="C46">
            <v>4.7350212259262969</v>
          </cell>
          <cell r="D46">
            <v>3.7516168604331899</v>
          </cell>
          <cell r="E46">
            <v>73.400000000000006</v>
          </cell>
          <cell r="F46">
            <v>61.631591448931125</v>
          </cell>
          <cell r="G46">
            <v>0.76690923958171764</v>
          </cell>
          <cell r="H46">
            <v>56.291138185298081</v>
          </cell>
          <cell r="I46">
            <v>0.30366046026423144</v>
          </cell>
          <cell r="J46">
            <v>18.715077426199496</v>
          </cell>
          <cell r="K46">
            <v>1.422579552</v>
          </cell>
          <cell r="L46">
            <v>-2.6817362502058375E-3</v>
          </cell>
          <cell r="M46">
            <v>50.650114211803277</v>
          </cell>
          <cell r="N46">
            <v>28.361948900991585</v>
          </cell>
          <cell r="O46">
            <v>-0.66753066238253045</v>
          </cell>
          <cell r="P46">
            <v>33</v>
          </cell>
          <cell r="Q46">
            <v>54</v>
          </cell>
          <cell r="R46">
            <v>-21</v>
          </cell>
        </row>
        <row r="47">
          <cell r="B47" t="str">
            <v>Ecuador</v>
          </cell>
          <cell r="C47">
            <v>5.8380515093436083</v>
          </cell>
          <cell r="D47">
            <v>5.4510630148191828</v>
          </cell>
          <cell r="E47">
            <v>75.599999999999994</v>
          </cell>
          <cell r="F47">
            <v>64.910832383124287</v>
          </cell>
          <cell r="G47">
            <v>0.87721226792344875</v>
          </cell>
          <cell r="H47">
            <v>66.317247455012719</v>
          </cell>
          <cell r="I47">
            <v>0.47360507570283072</v>
          </cell>
          <cell r="J47">
            <v>30.742099684743334</v>
          </cell>
          <cell r="K47">
            <v>2.3677016790000001</v>
          </cell>
          <cell r="L47">
            <v>3.9905840826236834E-2</v>
          </cell>
          <cell r="M47">
            <v>52.481365148736273</v>
          </cell>
          <cell r="N47">
            <v>34.402459465119648</v>
          </cell>
          <cell r="O47">
            <v>-0.53643884714006429</v>
          </cell>
          <cell r="P47">
            <v>23</v>
          </cell>
          <cell r="Q47">
            <v>28</v>
          </cell>
          <cell r="R47">
            <v>-5</v>
          </cell>
        </row>
        <row r="48">
          <cell r="B48" t="str">
            <v>Egypt</v>
          </cell>
          <cell r="C48">
            <v>3.8769224719550399</v>
          </cell>
          <cell r="D48">
            <v>3.4087810992244822</v>
          </cell>
          <cell r="E48">
            <v>73.2</v>
          </cell>
          <cell r="F48">
            <v>63.004285714285722</v>
          </cell>
          <cell r="G48">
            <v>0.68109936418459194</v>
          </cell>
          <cell r="H48">
            <v>49.856473458312131</v>
          </cell>
          <cell r="I48">
            <v>0.26937688414336064</v>
          </cell>
          <cell r="J48">
            <v>16.971898173392336</v>
          </cell>
          <cell r="K48">
            <v>2.0594643719999999</v>
          </cell>
          <cell r="L48">
            <v>5.1718726313008313E-2</v>
          </cell>
          <cell r="M48">
            <v>39.644641914045074</v>
          </cell>
          <cell r="N48">
            <v>21.489921295201448</v>
          </cell>
          <cell r="O48">
            <v>-0.65958486438910446</v>
          </cell>
          <cell r="P48">
            <v>91</v>
          </cell>
          <cell r="Q48">
            <v>107</v>
          </cell>
          <cell r="R48">
            <v>-16</v>
          </cell>
        </row>
        <row r="49">
          <cell r="B49" t="str">
            <v>El Salvador</v>
          </cell>
          <cell r="C49">
            <v>6.7399111512597196</v>
          </cell>
          <cell r="D49">
            <v>6.2823430460434402</v>
          </cell>
          <cell r="E49">
            <v>72.2</v>
          </cell>
          <cell r="F49">
            <v>61.23402187120292</v>
          </cell>
          <cell r="G49">
            <v>0.96739823211505993</v>
          </cell>
          <cell r="H49">
            <v>69.846152358707329</v>
          </cell>
          <cell r="I49">
            <v>0.55673307882525647</v>
          </cell>
          <cell r="J49">
            <v>34.091005525207891</v>
          </cell>
          <cell r="K49">
            <v>1.9932619149999999</v>
          </cell>
          <cell r="L49">
            <v>5.1418468681497485E-2</v>
          </cell>
          <cell r="M49">
            <v>58.886975487747854</v>
          </cell>
          <cell r="N49">
            <v>41.848493445739315</v>
          </cell>
          <cell r="O49">
            <v>-0.51191290609499185</v>
          </cell>
          <cell r="P49">
            <v>5</v>
          </cell>
          <cell r="Q49">
            <v>6</v>
          </cell>
          <cell r="R49">
            <v>-1</v>
          </cell>
        </row>
        <row r="50">
          <cell r="B50" t="str">
            <v>Estonia</v>
          </cell>
          <cell r="C50">
            <v>5.137738837815685</v>
          </cell>
          <cell r="D50">
            <v>4.7604138731489885</v>
          </cell>
          <cell r="E50">
            <v>74.8</v>
          </cell>
          <cell r="F50">
            <v>70.303352601156064</v>
          </cell>
          <cell r="G50">
            <v>0.80718100077065646</v>
          </cell>
          <cell r="H50">
            <v>60.3771388576451</v>
          </cell>
          <cell r="I50">
            <v>0.40454016153581129</v>
          </cell>
          <cell r="J50">
            <v>28.440529617780772</v>
          </cell>
          <cell r="K50">
            <v>4.7347137100000003</v>
          </cell>
          <cell r="L50">
            <v>-0.15340127414987786</v>
          </cell>
          <cell r="M50">
            <v>34.945345365693555</v>
          </cell>
          <cell r="N50">
            <v>20.108781877968983</v>
          </cell>
          <cell r="O50">
            <v>-0.52895201468826203</v>
          </cell>
          <cell r="P50">
            <v>117</v>
          </cell>
          <cell r="Q50">
            <v>113</v>
          </cell>
          <cell r="R50">
            <v>4</v>
          </cell>
        </row>
        <row r="51">
          <cell r="B51" t="str">
            <v>Ethiopia</v>
          </cell>
          <cell r="C51">
            <v>4.3700439336408863</v>
          </cell>
          <cell r="D51">
            <v>4.0028118049799017</v>
          </cell>
          <cell r="E51">
            <v>59.3</v>
          </cell>
          <cell r="F51">
            <v>38.319870759289174</v>
          </cell>
          <cell r="G51">
            <v>0.73041151035317653</v>
          </cell>
          <cell r="H51">
            <v>43.313402563943363</v>
          </cell>
          <cell r="I51">
            <v>0.32877995471890259</v>
          </cell>
          <cell r="J51">
            <v>12.598805373073294</v>
          </cell>
          <cell r="K51">
            <v>1.132291282</v>
          </cell>
          <cell r="L51">
            <v>-4.4636245872084273E-4</v>
          </cell>
          <cell r="M51">
            <v>39.181999907134937</v>
          </cell>
          <cell r="N51">
            <v>21.980659410637028</v>
          </cell>
          <cell r="O51">
            <v>-0.70912455204890124</v>
          </cell>
          <cell r="P51">
            <v>94</v>
          </cell>
          <cell r="Q51">
            <v>103</v>
          </cell>
          <cell r="R51">
            <v>-9</v>
          </cell>
        </row>
        <row r="52">
          <cell r="B52" t="str">
            <v>Finland</v>
          </cell>
          <cell r="C52">
            <v>7.3932642072291239</v>
          </cell>
          <cell r="D52">
            <v>7.1258681339004566</v>
          </cell>
          <cell r="E52">
            <v>80</v>
          </cell>
          <cell r="F52">
            <v>76.871035940803395</v>
          </cell>
          <cell r="G52">
            <v>1.0327335377120004</v>
          </cell>
          <cell r="H52">
            <v>82.618683016960034</v>
          </cell>
          <cell r="I52">
            <v>0.64108558761095813</v>
          </cell>
          <cell r="J52">
            <v>49.280913246373025</v>
          </cell>
          <cell r="K52">
            <v>6.2111726880000004</v>
          </cell>
          <cell r="L52">
            <v>0.12624718796600534</v>
          </cell>
          <cell r="M52">
            <v>42.687145997131381</v>
          </cell>
          <cell r="N52">
            <v>27.588472569249817</v>
          </cell>
          <cell r="O52">
            <v>-0.40351369149449406</v>
          </cell>
          <cell r="P52">
            <v>70</v>
          </cell>
          <cell r="Q52">
            <v>59</v>
          </cell>
          <cell r="R52">
            <v>11</v>
          </cell>
        </row>
        <row r="53">
          <cell r="B53" t="str">
            <v>France</v>
          </cell>
          <cell r="C53">
            <v>6.7979011124533741</v>
          </cell>
          <cell r="D53">
            <v>6.5199900422297548</v>
          </cell>
          <cell r="E53">
            <v>81.5</v>
          </cell>
          <cell r="F53">
            <v>78.058702368692082</v>
          </cell>
          <cell r="G53">
            <v>0.97319722823442534</v>
          </cell>
          <cell r="H53">
            <v>79.315574101105668</v>
          </cell>
          <cell r="I53">
            <v>0.58049777844388795</v>
          </cell>
          <cell r="J53">
            <v>45.312903313238408</v>
          </cell>
          <cell r="K53">
            <v>4.9109207589999997</v>
          </cell>
          <cell r="L53">
            <v>-2.0566415885955997E-2</v>
          </cell>
          <cell r="M53">
            <v>46.523476158893317</v>
          </cell>
          <cell r="N53">
            <v>30.490828715426719</v>
          </cell>
          <cell r="O53">
            <v>-0.42870106121306206</v>
          </cell>
          <cell r="P53">
            <v>50</v>
          </cell>
          <cell r="Q53">
            <v>47</v>
          </cell>
          <cell r="R53">
            <v>3</v>
          </cell>
        </row>
        <row r="54">
          <cell r="B54" t="str">
            <v>Georgia</v>
          </cell>
          <cell r="C54">
            <v>4.1018370855375794</v>
          </cell>
          <cell r="D54">
            <v>3.6587650367843079</v>
          </cell>
          <cell r="E54">
            <v>73.7</v>
          </cell>
          <cell r="F54">
            <v>62.575471698113212</v>
          </cell>
          <cell r="G54">
            <v>0.70359082554284591</v>
          </cell>
          <cell r="H54">
            <v>51.854643842507748</v>
          </cell>
          <cell r="I54">
            <v>0.2943752778993432</v>
          </cell>
          <cell r="J54">
            <v>18.420671870814562</v>
          </cell>
          <cell r="K54">
            <v>1.433689035</v>
          </cell>
          <cell r="L54">
            <v>8.1293849548665351E-2</v>
          </cell>
          <cell r="M54">
            <v>45.972139968481315</v>
          </cell>
          <cell r="N54">
            <v>27.853836992536539</v>
          </cell>
          <cell r="O54">
            <v>-0.64476331325769798</v>
          </cell>
          <cell r="P54">
            <v>55</v>
          </cell>
          <cell r="Q54">
            <v>57</v>
          </cell>
          <cell r="R54">
            <v>-2</v>
          </cell>
        </row>
        <row r="55">
          <cell r="B55" t="str">
            <v>Germany</v>
          </cell>
          <cell r="C55">
            <v>6.724530956451698</v>
          </cell>
          <cell r="D55">
            <v>6.3969269812115304</v>
          </cell>
          <cell r="E55">
            <v>80.400000000000006</v>
          </cell>
          <cell r="F55">
            <v>77.19412381951733</v>
          </cell>
          <cell r="G55">
            <v>0.9658602126342577</v>
          </cell>
          <cell r="H55">
            <v>77.655161095794327</v>
          </cell>
          <cell r="I55">
            <v>0.56819147234206546</v>
          </cell>
          <cell r="J55">
            <v>43.861042869167257</v>
          </cell>
          <cell r="K55">
            <v>4.5662733639999997</v>
          </cell>
          <cell r="L55">
            <v>3.058797063178011E-2</v>
          </cell>
          <cell r="M55">
            <v>47.200384566255508</v>
          </cell>
          <cell r="N55">
            <v>31.190467776158684</v>
          </cell>
          <cell r="O55">
            <v>-0.43518187007479281</v>
          </cell>
          <cell r="P55">
            <v>46</v>
          </cell>
          <cell r="Q55">
            <v>43</v>
          </cell>
          <cell r="R55">
            <v>3</v>
          </cell>
        </row>
        <row r="56">
          <cell r="B56" t="str">
            <v>Ghana</v>
          </cell>
          <cell r="C56">
            <v>4.6062518247745112</v>
          </cell>
          <cell r="D56">
            <v>4.1828291222298413</v>
          </cell>
          <cell r="E56">
            <v>64.2</v>
          </cell>
          <cell r="F56">
            <v>46.540401146131813</v>
          </cell>
          <cell r="G56">
            <v>0.75403229946653905</v>
          </cell>
          <cell r="H56">
            <v>48.408873625751809</v>
          </cell>
          <cell r="I56">
            <v>0.34678168644389656</v>
          </cell>
          <cell r="J56">
            <v>16.139358797231047</v>
          </cell>
          <cell r="K56">
            <v>1.7391539220000001</v>
          </cell>
          <cell r="L56">
            <v>3.2014154887692485E-2</v>
          </cell>
          <cell r="M56">
            <v>40.298139395211116</v>
          </cell>
          <cell r="N56">
            <v>22.479535581687127</v>
          </cell>
          <cell r="O56">
            <v>-0.66660329835384813</v>
          </cell>
          <cell r="P56">
            <v>86</v>
          </cell>
          <cell r="Q56">
            <v>98</v>
          </cell>
          <cell r="R56">
            <v>-12</v>
          </cell>
        </row>
        <row r="57">
          <cell r="B57" t="str">
            <v>Greece</v>
          </cell>
          <cell r="C57">
            <v>5.8395586413539551</v>
          </cell>
          <cell r="D57">
            <v>5.234106384496009</v>
          </cell>
          <cell r="E57">
            <v>79.900000000000006</v>
          </cell>
          <cell r="F57">
            <v>76.095238095238102</v>
          </cell>
          <cell r="G57">
            <v>0.87736298112448341</v>
          </cell>
          <cell r="H57">
            <v>70.10130219184623</v>
          </cell>
          <cell r="I57">
            <v>0.45190941267051332</v>
          </cell>
          <cell r="J57">
            <v>34.388154354641919</v>
          </cell>
          <cell r="K57">
            <v>4.9207485389999999</v>
          </cell>
          <cell r="L57">
            <v>-6.8495736950326975E-3</v>
          </cell>
          <cell r="M57">
            <v>40.525119327042276</v>
          </cell>
          <cell r="N57">
            <v>23.383558671943188</v>
          </cell>
          <cell r="O57">
            <v>-0.50945056255115118</v>
          </cell>
          <cell r="P57">
            <v>83</v>
          </cell>
          <cell r="Q57">
            <v>89</v>
          </cell>
          <cell r="R57">
            <v>-6</v>
          </cell>
        </row>
        <row r="58">
          <cell r="B58" t="str">
            <v>Guatemala</v>
          </cell>
          <cell r="C58">
            <v>6.2897487145934212</v>
          </cell>
          <cell r="D58">
            <v>5.6811292465549297</v>
          </cell>
          <cell r="E58">
            <v>71.2</v>
          </cell>
          <cell r="F58">
            <v>57.965799256505576</v>
          </cell>
          <cell r="G58">
            <v>0.92238198844843011</v>
          </cell>
          <cell r="H58">
            <v>65.673597577528227</v>
          </cell>
          <cell r="I58">
            <v>0.49661169887640544</v>
          </cell>
          <cell r="J58">
            <v>28.786494045501914</v>
          </cell>
          <cell r="K58">
            <v>1.7796102970000001</v>
          </cell>
          <cell r="L58">
            <v>2.0410637008371157E-2</v>
          </cell>
          <cell r="M58">
            <v>56.861199558606081</v>
          </cell>
          <cell r="N58">
            <v>37.885678324111403</v>
          </cell>
          <cell r="O58">
            <v>-0.5616732582447731</v>
          </cell>
          <cell r="P58">
            <v>10</v>
          </cell>
          <cell r="Q58">
            <v>15</v>
          </cell>
          <cell r="R58">
            <v>-5</v>
          </cell>
        </row>
        <row r="59">
          <cell r="B59" t="str">
            <v>Guinea</v>
          </cell>
          <cell r="C59">
            <v>4.0445697225141073</v>
          </cell>
          <cell r="D59">
            <v>3.6309465927920166</v>
          </cell>
          <cell r="E59">
            <v>54.1</v>
          </cell>
          <cell r="F59">
            <v>30.971747211895909</v>
          </cell>
          <cell r="G59">
            <v>0.6978640892404987</v>
          </cell>
          <cell r="H59">
            <v>37.75444722791098</v>
          </cell>
          <cell r="I59">
            <v>0.29159343350011407</v>
          </cell>
          <cell r="J59">
            <v>9.0311581110143138</v>
          </cell>
          <cell r="K59">
            <v>1.715641433</v>
          </cell>
          <cell r="L59">
            <v>2.0564084865473824E-2</v>
          </cell>
          <cell r="M59">
            <v>29.959929051859955</v>
          </cell>
          <cell r="N59">
            <v>13.661056688437954</v>
          </cell>
          <cell r="O59">
            <v>-0.76079220398867897</v>
          </cell>
          <cell r="P59">
            <v>137</v>
          </cell>
          <cell r="Q59">
            <v>141</v>
          </cell>
          <cell r="R59">
            <v>-4</v>
          </cell>
        </row>
        <row r="60">
          <cell r="B60" t="str">
            <v>Guyana</v>
          </cell>
          <cell r="C60">
            <v>5.9928264729396661</v>
          </cell>
          <cell r="D60">
            <v>5.6645522648702977</v>
          </cell>
          <cell r="E60">
            <v>69.900000000000006</v>
          </cell>
          <cell r="F60">
            <v>54.71207115628971</v>
          </cell>
          <cell r="G60">
            <v>0.89268976428305458</v>
          </cell>
          <cell r="H60">
            <v>62.399014523385517</v>
          </cell>
          <cell r="I60">
            <v>0.49495400070794215</v>
          </cell>
          <cell r="J60">
            <v>27.0799585058232</v>
          </cell>
          <cell r="K60">
            <v>2.08081</v>
          </cell>
          <cell r="L60" t="str">
            <v/>
          </cell>
          <cell r="M60">
            <v>51.169151045711253</v>
          </cell>
          <cell r="N60">
            <v>32.879820340833604</v>
          </cell>
          <cell r="O60">
            <v>-0.56601945218743255</v>
          </cell>
          <cell r="P60">
            <v>31</v>
          </cell>
          <cell r="Q60">
            <v>37</v>
          </cell>
          <cell r="R60">
            <v>-6</v>
          </cell>
        </row>
        <row r="61">
          <cell r="B61" t="str">
            <v>Haiti</v>
          </cell>
          <cell r="C61">
            <v>3.7659987266655417</v>
          </cell>
          <cell r="D61">
            <v>3.4523551414486016</v>
          </cell>
          <cell r="E61">
            <v>62.1</v>
          </cell>
          <cell r="F61">
            <v>42.927560240963857</v>
          </cell>
          <cell r="G61">
            <v>0.67000698965564209</v>
          </cell>
          <cell r="H61">
            <v>41.607434057615372</v>
          </cell>
          <cell r="I61">
            <v>0.27373428836577257</v>
          </cell>
          <cell r="J61">
            <v>11.750745153839073</v>
          </cell>
          <cell r="K61">
            <v>0.59845590500000001</v>
          </cell>
          <cell r="L61">
            <v>4.350315760766727E-3</v>
          </cell>
          <cell r="M61">
            <v>41.322898203307702</v>
          </cell>
          <cell r="N61">
            <v>25.60533690800278</v>
          </cell>
          <cell r="O61">
            <v>-0.71758063384616855</v>
          </cell>
          <cell r="P61">
            <v>78</v>
          </cell>
          <cell r="Q61">
            <v>72</v>
          </cell>
          <cell r="R61">
            <v>6</v>
          </cell>
        </row>
        <row r="62">
          <cell r="B62" t="str">
            <v>Honduras</v>
          </cell>
          <cell r="C62">
            <v>5.8661315119315596</v>
          </cell>
          <cell r="D62">
            <v>5.1221898016988749</v>
          </cell>
          <cell r="E62">
            <v>73.099999999999994</v>
          </cell>
          <cell r="F62">
            <v>60.451431980906918</v>
          </cell>
          <cell r="G62">
            <v>0.88002026818224388</v>
          </cell>
          <cell r="H62">
            <v>64.329481604122023</v>
          </cell>
          <cell r="I62">
            <v>0.44071775439079997</v>
          </cell>
          <cell r="J62">
            <v>26.642019352333485</v>
          </cell>
          <cell r="K62">
            <v>1.732866614</v>
          </cell>
          <cell r="L62">
            <v>1.8281276754088676E-2</v>
          </cell>
          <cell r="M62">
            <v>55.975606815019596</v>
          </cell>
          <cell r="N62">
            <v>35.715753481190525</v>
          </cell>
          <cell r="O62">
            <v>-0.58585055113165485</v>
          </cell>
          <cell r="P62">
            <v>13</v>
          </cell>
          <cell r="Q62">
            <v>23</v>
          </cell>
          <cell r="R62">
            <v>-10</v>
          </cell>
        </row>
        <row r="63">
          <cell r="B63" t="str">
            <v>Hong Kong</v>
          </cell>
          <cell r="C63">
            <v>5.6428345992175553</v>
          </cell>
          <cell r="D63">
            <v>5.3114633148432695</v>
          </cell>
          <cell r="E63">
            <v>82.8</v>
          </cell>
          <cell r="F63">
            <v>80.374545454545441</v>
          </cell>
          <cell r="G63">
            <v>0.85769057691084349</v>
          </cell>
          <cell r="H63">
            <v>71.016779768217845</v>
          </cell>
          <cell r="I63">
            <v>0.45964510570523942</v>
          </cell>
          <cell r="J63">
            <v>36.943766441465108</v>
          </cell>
          <cell r="K63">
            <v>5.8111100000000002</v>
          </cell>
          <cell r="L63" t="str">
            <v/>
          </cell>
          <cell r="M63">
            <v>37.525536575077119</v>
          </cell>
          <cell r="N63">
            <v>22.046193429410156</v>
          </cell>
          <cell r="O63">
            <v>-0.47978820551930235</v>
          </cell>
          <cell r="P63">
            <v>102</v>
          </cell>
          <cell r="Q63">
            <v>102</v>
          </cell>
          <cell r="R63">
            <v>0</v>
          </cell>
        </row>
        <row r="64">
          <cell r="B64" t="str">
            <v>Hungary</v>
          </cell>
          <cell r="C64">
            <v>4.7251326968761758</v>
          </cell>
          <cell r="D64">
            <v>4.2625661856911217</v>
          </cell>
          <cell r="E64">
            <v>74.400000000000006</v>
          </cell>
          <cell r="F64">
            <v>70.151048951048963</v>
          </cell>
          <cell r="G64">
            <v>0.76592038667670548</v>
          </cell>
          <cell r="H64">
            <v>56.984476768746894</v>
          </cell>
          <cell r="I64">
            <v>0.3547553927900246</v>
          </cell>
          <cell r="J64">
            <v>24.886462925261618</v>
          </cell>
          <cell r="K64">
            <v>3.591028697</v>
          </cell>
          <cell r="L64">
            <v>2.8387182737962161E-2</v>
          </cell>
          <cell r="M64">
            <v>37.400910297153786</v>
          </cell>
          <cell r="N64">
            <v>21.619806262666692</v>
          </cell>
          <cell r="O64">
            <v>-0.56327645112448266</v>
          </cell>
          <cell r="P64">
            <v>104</v>
          </cell>
          <cell r="Q64">
            <v>106</v>
          </cell>
          <cell r="R64">
            <v>-2</v>
          </cell>
        </row>
        <row r="65">
          <cell r="B65" t="str">
            <v>Iceland</v>
          </cell>
          <cell r="C65">
            <v>6.888284166891844</v>
          </cell>
          <cell r="D65">
            <v>6.5037992162874083</v>
          </cell>
          <cell r="E65">
            <v>81.8</v>
          </cell>
          <cell r="F65">
            <v>79.283076923076919</v>
          </cell>
          <cell r="G65">
            <v>0.98223553367827232</v>
          </cell>
          <cell r="H65">
            <v>80.346866654882675</v>
          </cell>
          <cell r="I65">
            <v>0.57887869584965324</v>
          </cell>
          <cell r="J65">
            <v>45.895284172178506</v>
          </cell>
          <cell r="K65">
            <v>6.5392999999999999</v>
          </cell>
          <cell r="L65" t="str">
            <v/>
          </cell>
          <cell r="M65">
            <v>40.155425097010678</v>
          </cell>
          <cell r="N65">
            <v>24.72680604944043</v>
          </cell>
          <cell r="O65">
            <v>-0.42878563803471664</v>
          </cell>
          <cell r="P65">
            <v>88</v>
          </cell>
          <cell r="Q65">
            <v>80</v>
          </cell>
          <cell r="R65">
            <v>8</v>
          </cell>
        </row>
        <row r="66">
          <cell r="B66" t="str">
            <v>India</v>
          </cell>
          <cell r="C66">
            <v>4.9892774028082014</v>
          </cell>
          <cell r="D66">
            <v>4.5714229639589279</v>
          </cell>
          <cell r="E66">
            <v>65.400000000000006</v>
          </cell>
          <cell r="F66">
            <v>47.613389121338919</v>
          </cell>
          <cell r="G66">
            <v>0.79233485726990804</v>
          </cell>
          <cell r="H66">
            <v>51.818699665451987</v>
          </cell>
          <cell r="I66">
            <v>0.38564107061680519</v>
          </cell>
          <cell r="J66">
            <v>18.361678356447687</v>
          </cell>
          <cell r="K66">
            <v>0.86974378200000002</v>
          </cell>
          <cell r="L66">
            <v>1.4296522207087775E-2</v>
          </cell>
          <cell r="M66">
            <v>50.865481501936529</v>
          </cell>
          <cell r="N66">
            <v>33.998851016997122</v>
          </cell>
          <cell r="O66">
            <v>-0.64565536235002075</v>
          </cell>
          <cell r="P66">
            <v>32</v>
          </cell>
          <cell r="Q66">
            <v>34</v>
          </cell>
          <cell r="R66">
            <v>-2</v>
          </cell>
        </row>
        <row r="67">
          <cell r="B67" t="str">
            <v>Indonesia</v>
          </cell>
          <cell r="C67">
            <v>5.4572994140226392</v>
          </cell>
          <cell r="D67">
            <v>5.177096630207461</v>
          </cell>
          <cell r="E67">
            <v>69.400000000000006</v>
          </cell>
          <cell r="F67">
            <v>57.729396662387678</v>
          </cell>
          <cell r="G67">
            <v>0.83913705839135189</v>
          </cell>
          <cell r="H67">
            <v>58.236111852359826</v>
          </cell>
          <cell r="I67">
            <v>0.44620843724165848</v>
          </cell>
          <cell r="J67">
            <v>25.75934386762782</v>
          </cell>
          <cell r="K67">
            <v>1.12749177</v>
          </cell>
          <cell r="L67">
            <v>-3.8874146546338212E-3</v>
          </cell>
          <cell r="M67">
            <v>55.481810906641797</v>
          </cell>
          <cell r="N67">
            <v>42.161282641060595</v>
          </cell>
          <cell r="O67">
            <v>-0.55767404367700746</v>
          </cell>
          <cell r="P67">
            <v>14</v>
          </cell>
          <cell r="Q67">
            <v>5</v>
          </cell>
          <cell r="R67">
            <v>9</v>
          </cell>
        </row>
        <row r="68">
          <cell r="B68" t="str">
            <v>Iran</v>
          </cell>
          <cell r="C68">
            <v>4.7675068602487043</v>
          </cell>
          <cell r="D68">
            <v>4.1228375184975814</v>
          </cell>
          <cell r="E68">
            <v>73</v>
          </cell>
          <cell r="F68">
            <v>61.211722488038276</v>
          </cell>
          <cell r="G68">
            <v>0.77015780301395842</v>
          </cell>
          <cell r="H68">
            <v>56.221519620018967</v>
          </cell>
          <cell r="I68">
            <v>0.34078252607067056</v>
          </cell>
          <cell r="J68">
            <v>20.859885414610556</v>
          </cell>
          <cell r="K68">
            <v>2.660012933</v>
          </cell>
          <cell r="L68">
            <v>8.7678145996302456E-2</v>
          </cell>
          <cell r="M68">
            <v>41.69332708871584</v>
          </cell>
          <cell r="N68">
            <v>22.3252752846311</v>
          </cell>
          <cell r="O68">
            <v>-0.62896973337620499</v>
          </cell>
          <cell r="P68">
            <v>77</v>
          </cell>
          <cell r="Q68">
            <v>99</v>
          </cell>
          <cell r="R68">
            <v>-22</v>
          </cell>
        </row>
        <row r="69">
          <cell r="B69" t="str">
            <v>Iraq</v>
          </cell>
          <cell r="C69">
            <v>5.0169208107563916</v>
          </cell>
          <cell r="D69">
            <v>4.6787361600293824</v>
          </cell>
          <cell r="E69">
            <v>69</v>
          </cell>
          <cell r="F69">
            <v>55.003875968992247</v>
          </cell>
          <cell r="G69">
            <v>0.79509919806472706</v>
          </cell>
          <cell r="H69">
            <v>54.861844666466169</v>
          </cell>
          <cell r="I69">
            <v>0.39637239022385068</v>
          </cell>
          <cell r="J69">
            <v>21.802017789405678</v>
          </cell>
          <cell r="K69">
            <v>1.4203392319999999</v>
          </cell>
          <cell r="L69">
            <v>-1.880369310162332E-3</v>
          </cell>
          <cell r="M69">
            <v>49.190336884661583</v>
          </cell>
          <cell r="N69">
            <v>32.656061300593691</v>
          </cell>
          <cell r="O69">
            <v>-0.60260144510357716</v>
          </cell>
          <cell r="P69">
            <v>36</v>
          </cell>
          <cell r="Q69">
            <v>38</v>
          </cell>
          <cell r="R69">
            <v>-2</v>
          </cell>
        </row>
        <row r="70">
          <cell r="B70" t="str">
            <v>Ireland</v>
          </cell>
          <cell r="C70">
            <v>7.2573896443076897</v>
          </cell>
          <cell r="D70">
            <v>6.9154722473644865</v>
          </cell>
          <cell r="E70">
            <v>80.599999999999994</v>
          </cell>
          <cell r="F70">
            <v>77.224083769633509</v>
          </cell>
          <cell r="G70">
            <v>1.019146081419857</v>
          </cell>
          <cell r="H70">
            <v>82.143174162440459</v>
          </cell>
          <cell r="I70">
            <v>0.62004599895736112</v>
          </cell>
          <cell r="J70">
            <v>47.88248416450935</v>
          </cell>
          <cell r="K70">
            <v>6.2150107549999998</v>
          </cell>
          <cell r="L70">
            <v>8.3270071466981968E-2</v>
          </cell>
          <cell r="M70">
            <v>42.402164028858948</v>
          </cell>
          <cell r="N70">
            <v>26.819904187612543</v>
          </cell>
          <cell r="O70">
            <v>-0.41708505115932848</v>
          </cell>
          <cell r="P70">
            <v>73</v>
          </cell>
          <cell r="Q70">
            <v>67</v>
          </cell>
          <cell r="R70">
            <v>6</v>
          </cell>
        </row>
        <row r="71">
          <cell r="B71" t="str">
            <v>Israel</v>
          </cell>
          <cell r="C71">
            <v>7.358916104302339</v>
          </cell>
          <cell r="D71">
            <v>7.1366220004683258</v>
          </cell>
          <cell r="E71">
            <v>81.599999999999994</v>
          </cell>
          <cell r="F71">
            <v>78.409876543209876</v>
          </cell>
          <cell r="G71">
            <v>1.0292987274193219</v>
          </cell>
          <cell r="H71">
            <v>83.990776157416661</v>
          </cell>
          <cell r="I71">
            <v>0.64216097426774499</v>
          </cell>
          <cell r="J71">
            <v>50.351762713201261</v>
          </cell>
          <cell r="K71">
            <v>3.9581684899999998</v>
          </cell>
          <cell r="L71">
            <v>-3.3620111279823259E-3</v>
          </cell>
          <cell r="M71">
            <v>55.203541862113404</v>
          </cell>
          <cell r="N71">
            <v>39.491280571420894</v>
          </cell>
          <cell r="O71">
            <v>-0.40050842465330599</v>
          </cell>
          <cell r="P71">
            <v>15</v>
          </cell>
          <cell r="Q71">
            <v>11</v>
          </cell>
          <cell r="R71">
            <v>4</v>
          </cell>
        </row>
        <row r="72">
          <cell r="B72" t="str">
            <v>Italy</v>
          </cell>
          <cell r="C72">
            <v>6.3542379758892471</v>
          </cell>
          <cell r="D72">
            <v>5.9395535053528095</v>
          </cell>
          <cell r="E72">
            <v>81.900000000000006</v>
          </cell>
          <cell r="F72">
            <v>78.711270491803276</v>
          </cell>
          <cell r="G72">
            <v>0.9288309145780127</v>
          </cell>
          <cell r="H72">
            <v>76.071251903939242</v>
          </cell>
          <cell r="I72">
            <v>0.52245412475619335</v>
          </cell>
          <cell r="J72">
            <v>41.123027933243073</v>
          </cell>
          <cell r="K72">
            <v>4.5248130120000001</v>
          </cell>
          <cell r="L72">
            <v>1.6587305839993825E-2</v>
          </cell>
          <cell r="M72">
            <v>46.351937331207388</v>
          </cell>
          <cell r="N72">
            <v>29.516655202952879</v>
          </cell>
          <cell r="O72">
            <v>-0.45941433979327512</v>
          </cell>
          <cell r="P72">
            <v>51</v>
          </cell>
          <cell r="Q72">
            <v>51</v>
          </cell>
          <cell r="R72">
            <v>0</v>
          </cell>
        </row>
        <row r="73">
          <cell r="B73" t="str">
            <v>Jamaica</v>
          </cell>
          <cell r="C73">
            <v>6.2078819547942121</v>
          </cell>
          <cell r="D73">
            <v>5.8587312896978556</v>
          </cell>
          <cell r="E73">
            <v>73.099999999999994</v>
          </cell>
          <cell r="F73">
            <v>61.9343675417661</v>
          </cell>
          <cell r="G73">
            <v>0.91419531246850916</v>
          </cell>
          <cell r="H73">
            <v>66.827677341448009</v>
          </cell>
          <cell r="I73">
            <v>0.51437190319069803</v>
          </cell>
          <cell r="J73">
            <v>31.857298505370423</v>
          </cell>
          <cell r="K73">
            <v>1.7219220369999999</v>
          </cell>
          <cell r="L73">
            <v>2.6170047098864013E-2</v>
          </cell>
          <cell r="M73">
            <v>58.533877021878155</v>
          </cell>
          <cell r="N73">
            <v>42.405021533359239</v>
          </cell>
          <cell r="O73">
            <v>-0.52329184893559333</v>
          </cell>
          <cell r="P73">
            <v>6</v>
          </cell>
          <cell r="Q73">
            <v>3</v>
          </cell>
          <cell r="R73">
            <v>3</v>
          </cell>
        </row>
        <row r="74">
          <cell r="B74" t="str">
            <v>Japan</v>
          </cell>
          <cell r="C74">
            <v>6.0567525899703529</v>
          </cell>
          <cell r="D74">
            <v>5.668950955584152</v>
          </cell>
          <cell r="E74">
            <v>83.4</v>
          </cell>
          <cell r="F74">
            <v>80.481000000000009</v>
          </cell>
          <cell r="G74">
            <v>0.89908237598612328</v>
          </cell>
          <cell r="H74">
            <v>74.983470157242692</v>
          </cell>
          <cell r="I74">
            <v>0.49539386977932764</v>
          </cell>
          <cell r="J74">
            <v>39.869794033710072</v>
          </cell>
          <cell r="K74">
            <v>4.1704271119999996</v>
          </cell>
          <cell r="L74">
            <v>-3.3379859113675851E-2</v>
          </cell>
          <cell r="M74">
            <v>47.508171514768854</v>
          </cell>
          <cell r="N74">
            <v>30.400560451570986</v>
          </cell>
          <cell r="O74">
            <v>-0.46828555746884132</v>
          </cell>
          <cell r="P74">
            <v>45</v>
          </cell>
          <cell r="Q74">
            <v>48</v>
          </cell>
          <cell r="R74">
            <v>-3</v>
          </cell>
        </row>
        <row r="75">
          <cell r="B75" t="str">
            <v>Jordan</v>
          </cell>
          <cell r="C75">
            <v>5.6961805632002669</v>
          </cell>
          <cell r="D75">
            <v>5.2657236477668503</v>
          </cell>
          <cell r="E75">
            <v>73.400000000000006</v>
          </cell>
          <cell r="F75">
            <v>63.81092636579573</v>
          </cell>
          <cell r="G75">
            <v>0.86302517330911466</v>
          </cell>
          <cell r="H75">
            <v>63.346047720889018</v>
          </cell>
          <cell r="I75">
            <v>0.45507113899759744</v>
          </cell>
          <cell r="J75">
            <v>29.038510941774483</v>
          </cell>
          <cell r="K75">
            <v>2.1304977749999998</v>
          </cell>
          <cell r="L75">
            <v>7.978420759167934E-2</v>
          </cell>
          <cell r="M75">
            <v>51.652225591630526</v>
          </cell>
          <cell r="N75">
            <v>34.648608221188695</v>
          </cell>
          <cell r="O75">
            <v>-0.54158922321844027</v>
          </cell>
          <cell r="P75">
            <v>27</v>
          </cell>
          <cell r="Q75">
            <v>26</v>
          </cell>
          <cell r="R75">
            <v>1</v>
          </cell>
        </row>
        <row r="76">
          <cell r="B76" t="str">
            <v>Kazakhstan</v>
          </cell>
          <cell r="C76">
            <v>5.5142865768787388</v>
          </cell>
          <cell r="D76">
            <v>5.1863022681351936</v>
          </cell>
          <cell r="E76">
            <v>67</v>
          </cell>
          <cell r="F76">
            <v>56.074123989218329</v>
          </cell>
          <cell r="G76">
            <v>0.8448357746769618</v>
          </cell>
          <cell r="H76">
            <v>56.603996903356439</v>
          </cell>
          <cell r="I76">
            <v>0.44712900103443176</v>
          </cell>
          <cell r="J76">
            <v>25.072367043180058</v>
          </cell>
          <cell r="K76">
            <v>4.144991342</v>
          </cell>
          <cell r="L76">
            <v>0.26647610681932671</v>
          </cell>
          <cell r="M76">
            <v>34.703784811925019</v>
          </cell>
          <cell r="N76">
            <v>19.687838176534367</v>
          </cell>
          <cell r="O76">
            <v>-0.5570565964451647</v>
          </cell>
          <cell r="P76">
            <v>119</v>
          </cell>
          <cell r="Q76">
            <v>117</v>
          </cell>
          <cell r="R76">
            <v>2</v>
          </cell>
        </row>
        <row r="77">
          <cell r="B77" t="str">
            <v>Kenya</v>
          </cell>
          <cell r="C77">
            <v>4.2558591459308381</v>
          </cell>
          <cell r="D77">
            <v>3.9476957437976115</v>
          </cell>
          <cell r="E77">
            <v>57.1</v>
          </cell>
          <cell r="F77">
            <v>37.611945392491471</v>
          </cell>
          <cell r="G77">
            <v>0.71899303158217176</v>
          </cell>
          <cell r="H77">
            <v>41.05450210334201</v>
          </cell>
          <cell r="I77">
            <v>0.32326834860067355</v>
          </cell>
          <cell r="J77">
            <v>12.15875147468943</v>
          </cell>
          <cell r="K77">
            <v>0.94680258500000003</v>
          </cell>
          <cell r="L77">
            <v>-1.6235929976910438E-2</v>
          </cell>
          <cell r="M77">
            <v>37.999641984361887</v>
          </cell>
          <cell r="N77">
            <v>22.83285784606624</v>
          </cell>
          <cell r="O77">
            <v>-0.70383877889729274</v>
          </cell>
          <cell r="P77">
            <v>98</v>
          </cell>
          <cell r="Q77">
            <v>95</v>
          </cell>
          <cell r="R77">
            <v>3</v>
          </cell>
        </row>
        <row r="78">
          <cell r="B78" t="str">
            <v>Korea</v>
          </cell>
          <cell r="C78">
            <v>6.1160244121695992</v>
          </cell>
          <cell r="D78">
            <v>5.7347638958977436</v>
          </cell>
          <cell r="E78">
            <v>80.599999999999994</v>
          </cell>
          <cell r="F78">
            <v>77.227615062761515</v>
          </cell>
          <cell r="G78">
            <v>0.90500955820604789</v>
          </cell>
          <cell r="H78">
            <v>72.943770391407455</v>
          </cell>
          <cell r="I78">
            <v>0.50197516381068674</v>
          </cell>
          <cell r="J78">
            <v>38.766344721838372</v>
          </cell>
          <cell r="K78">
            <v>4.6188368850000003</v>
          </cell>
          <cell r="L78">
            <v>7.2931883428042479E-2</v>
          </cell>
          <cell r="M78">
            <v>43.78088160765202</v>
          </cell>
          <cell r="N78">
            <v>27.476896206372057</v>
          </cell>
          <cell r="O78">
            <v>-0.46854481864835268</v>
          </cell>
          <cell r="P78">
            <v>63</v>
          </cell>
          <cell r="Q78">
            <v>60</v>
          </cell>
          <cell r="R78">
            <v>3</v>
          </cell>
        </row>
        <row r="79">
          <cell r="B79" t="str">
            <v>Kuwait</v>
          </cell>
          <cell r="C79">
            <v>6.5811645750630463</v>
          </cell>
          <cell r="D79">
            <v>6.4582432805684</v>
          </cell>
          <cell r="E79">
            <v>74.599999999999994</v>
          </cell>
          <cell r="F79">
            <v>69.574680603948906</v>
          </cell>
          <cell r="G79">
            <v>0.9515235744953926</v>
          </cell>
          <cell r="H79">
            <v>70.983658657356287</v>
          </cell>
          <cell r="I79">
            <v>0.57432310227775241</v>
          </cell>
          <cell r="J79">
            <v>39.958346404443702</v>
          </cell>
          <cell r="K79">
            <v>9.7199259750000007</v>
          </cell>
          <cell r="L79">
            <v>0.39775644835971025</v>
          </cell>
          <cell r="M79">
            <v>27.111677777577906</v>
          </cell>
          <cell r="N79">
            <v>15.589979478978131</v>
          </cell>
          <cell r="O79">
            <v>-0.43707682640978274</v>
          </cell>
          <cell r="P79">
            <v>143</v>
          </cell>
          <cell r="Q79">
            <v>134</v>
          </cell>
          <cell r="R79">
            <v>9</v>
          </cell>
        </row>
        <row r="80">
          <cell r="B80" t="str">
            <v>Kyrgyzstan</v>
          </cell>
          <cell r="C80">
            <v>4.9964108124078237</v>
          </cell>
          <cell r="D80">
            <v>4.7362033935649537</v>
          </cell>
          <cell r="E80">
            <v>67.7</v>
          </cell>
          <cell r="F80">
            <v>54.303851261620188</v>
          </cell>
          <cell r="G80">
            <v>0.79304819822987027</v>
          </cell>
          <cell r="H80">
            <v>53.689363020162219</v>
          </cell>
          <cell r="I80">
            <v>0.40211911357740782</v>
          </cell>
          <cell r="J80">
            <v>21.836616533162108</v>
          </cell>
          <cell r="K80">
            <v>1.289603429</v>
          </cell>
          <cell r="L80">
            <v>-5.7074943869532331E-2</v>
          </cell>
          <cell r="M80">
            <v>49.082275255442106</v>
          </cell>
          <cell r="N80">
            <v>34.160546605564434</v>
          </cell>
          <cell r="O80">
            <v>-0.59327853219339366</v>
          </cell>
          <cell r="P80">
            <v>38</v>
          </cell>
          <cell r="Q80">
            <v>33</v>
          </cell>
          <cell r="R80">
            <v>5</v>
          </cell>
        </row>
        <row r="81">
          <cell r="B81" t="str">
            <v>Laos</v>
          </cell>
          <cell r="C81">
            <v>5.0440989722524794</v>
          </cell>
          <cell r="D81">
            <v>4.906472368489168</v>
          </cell>
          <cell r="E81">
            <v>67.5</v>
          </cell>
          <cell r="F81">
            <v>52.810413885180239</v>
          </cell>
          <cell r="G81">
            <v>0.79781701421433593</v>
          </cell>
          <cell r="H81">
            <v>53.852648459467673</v>
          </cell>
          <cell r="I81">
            <v>0.41914601106982924</v>
          </cell>
          <cell r="J81">
            <v>22.135274322920019</v>
          </cell>
          <cell r="K81">
            <v>1.3040324510000001</v>
          </cell>
          <cell r="L81">
            <v>-7.0573702733519872E-3</v>
          </cell>
          <cell r="M81">
            <v>49.130229879420824</v>
          </cell>
          <cell r="N81">
            <v>34.423194536345946</v>
          </cell>
          <cell r="O81">
            <v>-0.58896591057020742</v>
          </cell>
          <cell r="P81">
            <v>37</v>
          </cell>
          <cell r="Q81">
            <v>27</v>
          </cell>
          <cell r="R81">
            <v>10</v>
          </cell>
        </row>
        <row r="82">
          <cell r="B82" t="str">
            <v>Latvia</v>
          </cell>
          <cell r="C82">
            <v>4.6689104164157049</v>
          </cell>
          <cell r="D82">
            <v>4.2554712939060568</v>
          </cell>
          <cell r="E82">
            <v>73.3</v>
          </cell>
          <cell r="F82">
            <v>68.157669441141493</v>
          </cell>
          <cell r="G82">
            <v>0.76029815863065842</v>
          </cell>
          <cell r="H82">
            <v>55.729855027627259</v>
          </cell>
          <cell r="I82">
            <v>0.35404590361151811</v>
          </cell>
          <cell r="J82">
            <v>24.130943665344095</v>
          </cell>
          <cell r="K82">
            <v>3.9538419679999999</v>
          </cell>
          <cell r="L82">
            <v>0.14647477269725528</v>
          </cell>
          <cell r="M82">
            <v>34.869518621386128</v>
          </cell>
          <cell r="N82">
            <v>19.64630752857143</v>
          </cell>
          <cell r="O82">
            <v>-0.5670014994049144</v>
          </cell>
          <cell r="P82">
            <v>118</v>
          </cell>
          <cell r="Q82">
            <v>118</v>
          </cell>
          <cell r="R82">
            <v>0</v>
          </cell>
        </row>
        <row r="83">
          <cell r="B83" t="str">
            <v>Lebanon</v>
          </cell>
          <cell r="C83">
            <v>5.1816762660973144</v>
          </cell>
          <cell r="D83">
            <v>4.6411600494310408</v>
          </cell>
          <cell r="E83">
            <v>72.599999999999994</v>
          </cell>
          <cell r="F83">
            <v>62.803373493975904</v>
          </cell>
          <cell r="G83">
            <v>0.81157474359881943</v>
          </cell>
          <cell r="H83">
            <v>58.920326385274286</v>
          </cell>
          <cell r="I83">
            <v>0.39261477916401649</v>
          </cell>
          <cell r="J83">
            <v>24.657532615092595</v>
          </cell>
          <cell r="K83">
            <v>2.8477597459999999</v>
          </cell>
          <cell r="L83">
            <v>-1.2194474472880999E-2</v>
          </cell>
          <cell r="M83">
            <v>42.852911264951224</v>
          </cell>
          <cell r="N83">
            <v>24.979694928933185</v>
          </cell>
          <cell r="O83">
            <v>-0.58151059018479645</v>
          </cell>
          <cell r="P83">
            <v>69</v>
          </cell>
          <cell r="Q83">
            <v>76</v>
          </cell>
          <cell r="R83">
            <v>-7</v>
          </cell>
        </row>
        <row r="84">
          <cell r="B84" t="str">
            <v>Liberia</v>
          </cell>
          <cell r="C84">
            <v>4.1960631664799983</v>
          </cell>
          <cell r="D84">
            <v>3.8570217349690652</v>
          </cell>
          <cell r="E84">
            <v>56.8</v>
          </cell>
          <cell r="F84">
            <v>35.451034482758622</v>
          </cell>
          <cell r="G84">
            <v>0.7130134336370878</v>
          </cell>
          <cell r="H84">
            <v>40.499163030586587</v>
          </cell>
          <cell r="I84">
            <v>0.31420094771781892</v>
          </cell>
          <cell r="J84">
            <v>11.138748632059837</v>
          </cell>
          <cell r="K84">
            <v>1.279882578</v>
          </cell>
          <cell r="L84">
            <v>7.7477609951125091E-3</v>
          </cell>
          <cell r="M84">
            <v>35.176055963341938</v>
          </cell>
          <cell r="N84">
            <v>18.753521509816533</v>
          </cell>
          <cell r="O84">
            <v>-0.72496348569852154</v>
          </cell>
          <cell r="P84">
            <v>116</v>
          </cell>
          <cell r="Q84">
            <v>122</v>
          </cell>
          <cell r="R84">
            <v>-6</v>
          </cell>
        </row>
        <row r="85">
          <cell r="B85" t="str">
            <v>Libya</v>
          </cell>
          <cell r="C85">
            <v>4.9206923036661854</v>
          </cell>
          <cell r="D85">
            <v>4.4830409087188494</v>
          </cell>
          <cell r="E85">
            <v>74.8</v>
          </cell>
          <cell r="F85">
            <v>67.61435185185185</v>
          </cell>
          <cell r="G85">
            <v>0.78547634735570648</v>
          </cell>
          <cell r="H85">
            <v>58.753630782206841</v>
          </cell>
          <cell r="I85">
            <v>0.37680286509279737</v>
          </cell>
          <cell r="J85">
            <v>25.477281499170267</v>
          </cell>
          <cell r="K85">
            <v>3.1872997189999999</v>
          </cell>
          <cell r="L85">
            <v>4.6887543392975482E-2</v>
          </cell>
          <cell r="M85">
            <v>40.798951924264379</v>
          </cell>
          <cell r="N85">
            <v>23.944696705354417</v>
          </cell>
          <cell r="O85">
            <v>-0.56637094320839998</v>
          </cell>
          <cell r="P85">
            <v>81</v>
          </cell>
          <cell r="Q85">
            <v>88</v>
          </cell>
          <cell r="R85">
            <v>-7</v>
          </cell>
        </row>
        <row r="86">
          <cell r="B86" t="str">
            <v>Lithuania</v>
          </cell>
          <cell r="C86">
            <v>5.0658249043738426</v>
          </cell>
          <cell r="D86">
            <v>4.6044793006774061</v>
          </cell>
          <cell r="E86">
            <v>72.2</v>
          </cell>
          <cell r="F86">
            <v>67.03033980582525</v>
          </cell>
          <cell r="G86">
            <v>0.79998960742647218</v>
          </cell>
          <cell r="H86">
            <v>57.759249656191294</v>
          </cell>
          <cell r="I86">
            <v>0.38894670428865302</v>
          </cell>
          <cell r="J86">
            <v>26.071229754824241</v>
          </cell>
          <cell r="K86">
            <v>4.3837155159999996</v>
          </cell>
          <cell r="L86">
            <v>0.14291119251731019</v>
          </cell>
          <cell r="M86">
            <v>34.550492251934401</v>
          </cell>
          <cell r="N86">
            <v>19.611497912765572</v>
          </cell>
          <cell r="O86">
            <v>-0.54862243000018562</v>
          </cell>
          <cell r="P86">
            <v>120</v>
          </cell>
          <cell r="Q86">
            <v>119</v>
          </cell>
          <cell r="R86">
            <v>1</v>
          </cell>
        </row>
        <row r="87">
          <cell r="B87" t="str">
            <v>Luxembourg</v>
          </cell>
          <cell r="C87">
            <v>7.097251764156856</v>
          </cell>
          <cell r="D87">
            <v>6.8442389735641527</v>
          </cell>
          <cell r="E87">
            <v>80</v>
          </cell>
          <cell r="F87">
            <v>77.209302325581405</v>
          </cell>
          <cell r="G87">
            <v>1.0031322934047735</v>
          </cell>
          <cell r="H87">
            <v>80.250583472381877</v>
          </cell>
          <cell r="I87">
            <v>0.61292267157732772</v>
          </cell>
          <cell r="J87">
            <v>47.323331852016935</v>
          </cell>
          <cell r="K87">
            <v>10.72424</v>
          </cell>
          <cell r="L87" t="str">
            <v/>
          </cell>
          <cell r="M87">
            <v>28.994418565431744</v>
          </cell>
          <cell r="N87">
            <v>16.851376622020418</v>
          </cell>
          <cell r="O87">
            <v>-0.41030544820520598</v>
          </cell>
          <cell r="P87">
            <v>138</v>
          </cell>
          <cell r="Q87">
            <v>128</v>
          </cell>
          <cell r="R87">
            <v>10</v>
          </cell>
        </row>
        <row r="88">
          <cell r="B88" t="str">
            <v>Macedonia</v>
          </cell>
          <cell r="C88">
            <v>4.1802018627372064</v>
          </cell>
          <cell r="D88">
            <v>3.6321410684986004</v>
          </cell>
          <cell r="E88">
            <v>74.8</v>
          </cell>
          <cell r="F88">
            <v>67.795606936416178</v>
          </cell>
          <cell r="G88">
            <v>0.71142730326280856</v>
          </cell>
          <cell r="H88">
            <v>53.214762284058075</v>
          </cell>
          <cell r="I88">
            <v>0.29171288107077248</v>
          </cell>
          <cell r="J88">
            <v>19.776851823363611</v>
          </cell>
          <cell r="K88">
            <v>5.3644223279999999</v>
          </cell>
          <cell r="L88">
            <v>0.40250074832661775</v>
          </cell>
          <cell r="M88">
            <v>28.274140000480326</v>
          </cell>
          <cell r="N88">
            <v>13.056776065938511</v>
          </cell>
          <cell r="O88">
            <v>-0.62835779068605746</v>
          </cell>
          <cell r="P88">
            <v>140</v>
          </cell>
          <cell r="Q88">
            <v>143</v>
          </cell>
          <cell r="R88">
            <v>-3</v>
          </cell>
        </row>
        <row r="89">
          <cell r="B89" t="str">
            <v>Madagascar</v>
          </cell>
          <cell r="C89">
            <v>4.6400789227442933</v>
          </cell>
          <cell r="D89">
            <v>4.4199711208001959</v>
          </cell>
          <cell r="E89">
            <v>66.7</v>
          </cell>
          <cell r="F89">
            <v>49.595115332428769</v>
          </cell>
          <cell r="G89">
            <v>0.75741500926351724</v>
          </cell>
          <cell r="H89">
            <v>50.519581117876605</v>
          </cell>
          <cell r="I89">
            <v>0.370495886300932</v>
          </cell>
          <cell r="J89">
            <v>18.374786211285137</v>
          </cell>
          <cell r="K89">
            <v>1.1562993939999999</v>
          </cell>
          <cell r="L89">
            <v>-5.9359167663761694E-3</v>
          </cell>
          <cell r="M89">
            <v>46.826085125111163</v>
          </cell>
          <cell r="N89">
            <v>30.541744419869428</v>
          </cell>
          <cell r="O89">
            <v>-0.63628387637633987</v>
          </cell>
          <cell r="P89">
            <v>49</v>
          </cell>
          <cell r="Q89">
            <v>46</v>
          </cell>
          <cell r="R89">
            <v>3</v>
          </cell>
        </row>
        <row r="90">
          <cell r="B90" t="str">
            <v>Malawi</v>
          </cell>
          <cell r="C90">
            <v>5.1482395020912692</v>
          </cell>
          <cell r="D90">
            <v>4.5074642327068126</v>
          </cell>
          <cell r="E90">
            <v>54.2</v>
          </cell>
          <cell r="F90">
            <v>32.520000000000003</v>
          </cell>
          <cell r="G90">
            <v>0.80823106719821491</v>
          </cell>
          <cell r="H90">
            <v>43.806123842143251</v>
          </cell>
          <cell r="I90">
            <v>0.37924519749159369</v>
          </cell>
          <cell r="J90">
            <v>12.333053822426628</v>
          </cell>
          <cell r="K90">
            <v>0.77580378800000005</v>
          </cell>
          <cell r="L90">
            <v>6.0118232875276646E-4</v>
          </cell>
          <cell r="M90">
            <v>42.462570136922587</v>
          </cell>
          <cell r="N90">
            <v>24.750737974159577</v>
          </cell>
          <cell r="O90">
            <v>-0.71846279148392178</v>
          </cell>
          <cell r="P90">
            <v>72</v>
          </cell>
          <cell r="Q90">
            <v>79</v>
          </cell>
          <cell r="R90">
            <v>-7</v>
          </cell>
        </row>
        <row r="91">
          <cell r="B91" t="str">
            <v>Malaysia</v>
          </cell>
          <cell r="C91">
            <v>5.5802816011842546</v>
          </cell>
          <cell r="D91">
            <v>5.3409018275071407</v>
          </cell>
          <cell r="E91">
            <v>74.2</v>
          </cell>
          <cell r="F91">
            <v>69.25333333333333</v>
          </cell>
          <cell r="G91">
            <v>0.85143527710751343</v>
          </cell>
          <cell r="H91">
            <v>63.176497561377502</v>
          </cell>
          <cell r="I91">
            <v>0.4625889569716265</v>
          </cell>
          <cell r="J91">
            <v>32.03582723347504</v>
          </cell>
          <cell r="K91">
            <v>3.9004032579999999</v>
          </cell>
          <cell r="L91">
            <v>0.19047370288106363</v>
          </cell>
          <cell r="M91">
            <v>40.49452943887885</v>
          </cell>
          <cell r="N91">
            <v>25.885273236335379</v>
          </cell>
          <cell r="O91">
            <v>-0.49291542788753911</v>
          </cell>
          <cell r="P91">
            <v>84</v>
          </cell>
          <cell r="Q91">
            <v>70</v>
          </cell>
          <cell r="R91">
            <v>14</v>
          </cell>
        </row>
        <row r="92">
          <cell r="B92" t="str">
            <v>Mali</v>
          </cell>
          <cell r="C92">
            <v>3.7623049764245917</v>
          </cell>
          <cell r="D92">
            <v>3.43051805280908</v>
          </cell>
          <cell r="E92">
            <v>51.4</v>
          </cell>
          <cell r="F92">
            <v>27.565322580645166</v>
          </cell>
          <cell r="G92">
            <v>0.66963761463154714</v>
          </cell>
          <cell r="H92">
            <v>34.419373392061523</v>
          </cell>
          <cell r="I92">
            <v>0.27155057950182043</v>
          </cell>
          <cell r="J92">
            <v>7.4853793209288106</v>
          </cell>
          <cell r="K92">
            <v>1.864940544</v>
          </cell>
          <cell r="L92">
            <v>2.5069471004142984E-2</v>
          </cell>
          <cell r="M92">
            <v>26.037924501488437</v>
          </cell>
          <cell r="N92">
            <v>11.211201461754035</v>
          </cell>
          <cell r="O92">
            <v>-0.78252424192431003</v>
          </cell>
          <cell r="P92">
            <v>147</v>
          </cell>
          <cell r="Q92">
            <v>149</v>
          </cell>
          <cell r="R92">
            <v>-2</v>
          </cell>
        </row>
        <row r="93">
          <cell r="B93" t="str">
            <v>Malta</v>
          </cell>
          <cell r="C93">
            <v>5.773874815410645</v>
          </cell>
          <cell r="D93">
            <v>5.2150390554300223</v>
          </cell>
          <cell r="E93">
            <v>79.599999999999994</v>
          </cell>
          <cell r="F93">
            <v>75.455047821466522</v>
          </cell>
          <cell r="G93">
            <v>0.8707945985301524</v>
          </cell>
          <cell r="H93">
            <v>69.31525004300012</v>
          </cell>
          <cell r="I93">
            <v>0.45000267976391461</v>
          </cell>
          <cell r="J93">
            <v>33.954973721374259</v>
          </cell>
          <cell r="K93">
            <v>4.25509</v>
          </cell>
          <cell r="L93" t="str">
            <v/>
          </cell>
          <cell r="M93">
            <v>43.100929481711198</v>
          </cell>
          <cell r="N93">
            <v>25.709815487849532</v>
          </cell>
          <cell r="O93">
            <v>-0.51013703766039808</v>
          </cell>
          <cell r="P93">
            <v>66</v>
          </cell>
          <cell r="Q93">
            <v>71</v>
          </cell>
          <cell r="R93">
            <v>-5</v>
          </cell>
        </row>
        <row r="94">
          <cell r="B94" t="str">
            <v>Mauritania</v>
          </cell>
          <cell r="C94">
            <v>4.9741691403612007</v>
          </cell>
          <cell r="D94">
            <v>4.6497526535288971</v>
          </cell>
          <cell r="E94">
            <v>58.6</v>
          </cell>
          <cell r="F94">
            <v>37.430870279146141</v>
          </cell>
          <cell r="G94">
            <v>0.79082403102520804</v>
          </cell>
          <cell r="H94">
            <v>46.342288218077194</v>
          </cell>
          <cell r="I94">
            <v>0.39347403957380211</v>
          </cell>
          <cell r="J94">
            <v>14.728075733498603</v>
          </cell>
          <cell r="K94">
            <v>2.8645122519999999</v>
          </cell>
          <cell r="L94">
            <v>1.2296343365229166E-2</v>
          </cell>
          <cell r="M94">
            <v>32.329171775408447</v>
          </cell>
          <cell r="N94">
            <v>15.542501950161675</v>
          </cell>
          <cell r="O94">
            <v>-0.68218928542778612</v>
          </cell>
          <cell r="P94">
            <v>128</v>
          </cell>
          <cell r="Q94">
            <v>135</v>
          </cell>
          <cell r="R94">
            <v>-7</v>
          </cell>
        </row>
        <row r="95">
          <cell r="B95" t="str">
            <v>Mauritius</v>
          </cell>
          <cell r="C95">
            <v>5.4770729758978112</v>
          </cell>
          <cell r="D95">
            <v>5.055277629135043</v>
          </cell>
          <cell r="E95">
            <v>73.400000000000006</v>
          </cell>
          <cell r="F95">
            <v>66.251781472684087</v>
          </cell>
          <cell r="G95">
            <v>0.84111441457886904</v>
          </cell>
          <cell r="H95">
            <v>61.737798030088996</v>
          </cell>
          <cell r="I95">
            <v>0.43402653713441675</v>
          </cell>
          <cell r="J95">
            <v>28.755031291575182</v>
          </cell>
          <cell r="K95">
            <v>4.5511817050000003</v>
          </cell>
          <cell r="L95">
            <v>0.16077732705442682</v>
          </cell>
          <cell r="M95">
            <v>36.577960127550917</v>
          </cell>
          <cell r="N95">
            <v>20.919751149740936</v>
          </cell>
          <cell r="O95">
            <v>-0.53423944149156544</v>
          </cell>
          <cell r="P95">
            <v>111</v>
          </cell>
          <cell r="Q95">
            <v>109</v>
          </cell>
          <cell r="R95">
            <v>2</v>
          </cell>
        </row>
        <row r="96">
          <cell r="B96" t="str">
            <v>Mexico</v>
          </cell>
          <cell r="C96">
            <v>6.8023886343788771</v>
          </cell>
          <cell r="D96">
            <v>6.3305381170038224</v>
          </cell>
          <cell r="E96">
            <v>77</v>
          </cell>
          <cell r="F96">
            <v>68.682628062360806</v>
          </cell>
          <cell r="G96">
            <v>0.9736459804269757</v>
          </cell>
          <cell r="H96">
            <v>74.970740492877127</v>
          </cell>
          <cell r="I96">
            <v>0.56155258592129464</v>
          </cell>
          <cell r="J96">
            <v>38.568907396289191</v>
          </cell>
          <cell r="K96">
            <v>3.2979086870000001</v>
          </cell>
          <cell r="L96">
            <v>3.9540824767402338E-2</v>
          </cell>
          <cell r="M96">
            <v>52.894029508529293</v>
          </cell>
          <cell r="N96">
            <v>34.649135862988068</v>
          </cell>
          <cell r="O96">
            <v>-0.48554719957776632</v>
          </cell>
          <cell r="P96">
            <v>22</v>
          </cell>
          <cell r="Q96">
            <v>25</v>
          </cell>
          <cell r="R96">
            <v>-3</v>
          </cell>
        </row>
        <row r="97">
          <cell r="B97" t="str">
            <v>Moldova</v>
          </cell>
          <cell r="C97">
            <v>5.5897366129072541</v>
          </cell>
          <cell r="D97">
            <v>5.153378492580206</v>
          </cell>
          <cell r="E97">
            <v>69.3</v>
          </cell>
          <cell r="F97">
            <v>61.550514138817476</v>
          </cell>
          <cell r="G97">
            <v>0.8523807782798134</v>
          </cell>
          <cell r="H97">
            <v>59.069987934791065</v>
          </cell>
          <cell r="I97">
            <v>0.44383662347893305</v>
          </cell>
          <cell r="J97">
            <v>27.318372368765075</v>
          </cell>
          <cell r="K97">
            <v>2.096280342</v>
          </cell>
          <cell r="L97">
            <v>7.8369193892088324E-2</v>
          </cell>
          <cell r="M97">
            <v>47.960822409343116</v>
          </cell>
          <cell r="N97">
            <v>33.014316294717972</v>
          </cell>
          <cell r="O97">
            <v>-0.53752534368345306</v>
          </cell>
          <cell r="P97">
            <v>40</v>
          </cell>
          <cell r="Q97">
            <v>36</v>
          </cell>
          <cell r="R97">
            <v>4</v>
          </cell>
        </row>
        <row r="98">
          <cell r="B98" t="str">
            <v>Mongolia</v>
          </cell>
          <cell r="C98">
            <v>4.5855235015492468</v>
          </cell>
          <cell r="D98">
            <v>4.2318429220674529</v>
          </cell>
          <cell r="E98">
            <v>68.5</v>
          </cell>
          <cell r="F98">
            <v>55.695424836601305</v>
          </cell>
          <cell r="G98">
            <v>0.75195946714401263</v>
          </cell>
          <cell r="H98">
            <v>51.509223499364865</v>
          </cell>
          <cell r="I98">
            <v>0.35168306642765773</v>
          </cell>
          <cell r="J98">
            <v>19.587137792527074</v>
          </cell>
          <cell r="K98">
            <v>5.5307296309999998</v>
          </cell>
          <cell r="L98">
            <v>-1.1347900163168618E-3</v>
          </cell>
          <cell r="M98">
            <v>26.766450751816915</v>
          </cell>
          <cell r="N98">
            <v>12.641992546535402</v>
          </cell>
          <cell r="O98">
            <v>-0.61973533161942163</v>
          </cell>
          <cell r="P98">
            <v>145</v>
          </cell>
          <cell r="Q98">
            <v>146</v>
          </cell>
          <cell r="R98">
            <v>-1</v>
          </cell>
        </row>
        <row r="99">
          <cell r="B99" t="str">
            <v>Morocco</v>
          </cell>
          <cell r="C99">
            <v>4.3832473442848672</v>
          </cell>
          <cell r="D99">
            <v>4.1011119431255141</v>
          </cell>
          <cell r="E99">
            <v>72.2</v>
          </cell>
          <cell r="F99">
            <v>60.093560145808027</v>
          </cell>
          <cell r="G99">
            <v>0.73173185141757469</v>
          </cell>
          <cell r="H99">
            <v>52.831039672348894</v>
          </cell>
          <cell r="I99">
            <v>0.33860996853346381</v>
          </cell>
          <cell r="J99">
            <v>20.348278510035872</v>
          </cell>
          <cell r="K99">
            <v>1.3235443419999999</v>
          </cell>
          <cell r="L99">
            <v>3.0097293285539832E-2</v>
          </cell>
          <cell r="M99">
            <v>47.886980065642703</v>
          </cell>
          <cell r="N99">
            <v>31.642529519289607</v>
          </cell>
          <cell r="O99">
            <v>-0.614842360925827</v>
          </cell>
          <cell r="P99">
            <v>42</v>
          </cell>
          <cell r="Q99">
            <v>40</v>
          </cell>
          <cell r="R99">
            <v>2</v>
          </cell>
        </row>
        <row r="100">
          <cell r="B100" t="str">
            <v>Mozambique</v>
          </cell>
          <cell r="C100">
            <v>4.6535832379090136</v>
          </cell>
          <cell r="D100">
            <v>4.3854575506636673</v>
          </cell>
          <cell r="E100">
            <v>50.2</v>
          </cell>
          <cell r="F100">
            <v>29.677987421383648</v>
          </cell>
          <cell r="G100">
            <v>0.75876544077998931</v>
          </cell>
          <cell r="H100">
            <v>38.090025127155464</v>
          </cell>
          <cell r="I100">
            <v>0.36704452928727915</v>
          </cell>
          <cell r="J100">
            <v>10.893142923275553</v>
          </cell>
          <cell r="K100">
            <v>0.78431038099999995</v>
          </cell>
          <cell r="L100">
            <v>-5.827614885108137E-3</v>
          </cell>
          <cell r="M100">
            <v>35.748470457056357</v>
          </cell>
          <cell r="N100">
            <v>22.149036917318945</v>
          </cell>
          <cell r="O100">
            <v>-0.71401586407698314</v>
          </cell>
          <cell r="P100">
            <v>114</v>
          </cell>
          <cell r="Q100">
            <v>100</v>
          </cell>
          <cell r="R100">
            <v>14</v>
          </cell>
        </row>
        <row r="101">
          <cell r="B101" t="str">
            <v>Myanmar</v>
          </cell>
          <cell r="C101">
            <v>5.3219769443758542</v>
          </cell>
          <cell r="D101">
            <v>5.0843266570677788</v>
          </cell>
          <cell r="E101">
            <v>65.2</v>
          </cell>
          <cell r="F101">
            <v>48.739971949509126</v>
          </cell>
          <cell r="G101">
            <v>0.82560481142667341</v>
          </cell>
          <cell r="H101">
            <v>53.829433705019106</v>
          </cell>
          <cell r="I101">
            <v>0.43693143992769035</v>
          </cell>
          <cell r="J101">
            <v>21.296026125934258</v>
          </cell>
          <cell r="K101">
            <v>1.935682715</v>
          </cell>
          <cell r="L101">
            <v>8.8792020467961308E-2</v>
          </cell>
          <cell r="M101">
            <v>44.197842967328505</v>
          </cell>
          <cell r="N101">
            <v>27.357383122115387</v>
          </cell>
          <cell r="O101">
            <v>-0.60437952510080761</v>
          </cell>
          <cell r="P101">
            <v>61</v>
          </cell>
          <cell r="Q101">
            <v>63</v>
          </cell>
          <cell r="R101">
            <v>-2</v>
          </cell>
        </row>
        <row r="102">
          <cell r="B102" t="str">
            <v>Namibia</v>
          </cell>
          <cell r="C102">
            <v>4.8855871221227929</v>
          </cell>
          <cell r="D102">
            <v>4.6026234021193577</v>
          </cell>
          <cell r="E102">
            <v>62.5</v>
          </cell>
          <cell r="F102">
            <v>49.253731343283583</v>
          </cell>
          <cell r="G102">
            <v>0.78196582920136726</v>
          </cell>
          <cell r="H102">
            <v>48.872864325085452</v>
          </cell>
          <cell r="I102">
            <v>0.38876111443284822</v>
          </cell>
          <cell r="J102">
            <v>19.147935486991031</v>
          </cell>
          <cell r="K102">
            <v>2.0337217010000002</v>
          </cell>
          <cell r="L102">
            <v>1.5839374903778211E-3</v>
          </cell>
          <cell r="M102">
            <v>38.882912230999587</v>
          </cell>
          <cell r="N102">
            <v>24.150478256971407</v>
          </cell>
          <cell r="O102">
            <v>-0.60820926394603025</v>
          </cell>
          <cell r="P102">
            <v>96</v>
          </cell>
          <cell r="Q102">
            <v>86</v>
          </cell>
          <cell r="R102">
            <v>10</v>
          </cell>
        </row>
        <row r="103">
          <cell r="B103" t="str">
            <v>Nepal</v>
          </cell>
          <cell r="C103">
            <v>3.8094446592416449</v>
          </cell>
          <cell r="D103">
            <v>3.4530850531427673</v>
          </cell>
          <cell r="E103">
            <v>68.8</v>
          </cell>
          <cell r="F103">
            <v>55.397402597402589</v>
          </cell>
          <cell r="G103">
            <v>0.67435158291325248</v>
          </cell>
          <cell r="H103">
            <v>46.395388904431769</v>
          </cell>
          <cell r="I103">
            <v>0.27380727953518913</v>
          </cell>
          <cell r="J103">
            <v>15.168212098510423</v>
          </cell>
          <cell r="K103">
            <v>0.75944637400000004</v>
          </cell>
          <cell r="L103">
            <v>-1.1187528436438514E-2</v>
          </cell>
          <cell r="M103">
            <v>45.621832478085992</v>
          </cell>
          <cell r="N103">
            <v>29.922363768464692</v>
          </cell>
          <cell r="O103">
            <v>-0.67306638748615966</v>
          </cell>
          <cell r="P103">
            <v>58</v>
          </cell>
          <cell r="Q103">
            <v>50</v>
          </cell>
          <cell r="R103">
            <v>8</v>
          </cell>
        </row>
        <row r="104">
          <cell r="B104" t="str">
            <v>Netherlands</v>
          </cell>
          <cell r="C104">
            <v>7.5018758358992974</v>
          </cell>
          <cell r="D104">
            <v>7.3293394638266482</v>
          </cell>
          <cell r="E104">
            <v>80.7</v>
          </cell>
          <cell r="F104">
            <v>77.246242171189991</v>
          </cell>
          <cell r="G104">
            <v>1.0435947005790176</v>
          </cell>
          <cell r="H104">
            <v>84.218092336726727</v>
          </cell>
          <cell r="I104">
            <v>0.66143272060357727</v>
          </cell>
          <cell r="J104">
            <v>51.093192115692979</v>
          </cell>
          <cell r="K104">
            <v>6.3355315440000002</v>
          </cell>
          <cell r="L104">
            <v>6.6026495944591299E-2</v>
          </cell>
          <cell r="M104">
            <v>43.08831402644158</v>
          </cell>
          <cell r="N104">
            <v>28.12239140224181</v>
          </cell>
          <cell r="O104">
            <v>-0.39332285144374241</v>
          </cell>
          <cell r="P104">
            <v>67</v>
          </cell>
          <cell r="Q104">
            <v>55</v>
          </cell>
          <cell r="R104">
            <v>12</v>
          </cell>
        </row>
        <row r="105">
          <cell r="B105" t="str">
            <v>New Zealand</v>
          </cell>
          <cell r="C105">
            <v>7.2237563973075343</v>
          </cell>
          <cell r="D105">
            <v>6.9785379199315472</v>
          </cell>
          <cell r="E105">
            <v>80.7</v>
          </cell>
          <cell r="F105">
            <v>76.483699059561133</v>
          </cell>
          <cell r="G105">
            <v>1.0157827567198414</v>
          </cell>
          <cell r="H105">
            <v>81.973668467291205</v>
          </cell>
          <cell r="I105">
            <v>0.6263525662140671</v>
          </cell>
          <cell r="J105">
            <v>47.905761179500544</v>
          </cell>
          <cell r="K105">
            <v>4.3131626059999997</v>
          </cell>
          <cell r="L105">
            <v>-0.19519257942647544</v>
          </cell>
          <cell r="M105">
            <v>51.557032831272316</v>
          </cell>
          <cell r="N105">
            <v>35.396356327412796</v>
          </cell>
          <cell r="O105">
            <v>-0.41559573854358239</v>
          </cell>
          <cell r="P105">
            <v>28</v>
          </cell>
          <cell r="Q105">
            <v>24</v>
          </cell>
          <cell r="R105">
            <v>4</v>
          </cell>
        </row>
        <row r="106">
          <cell r="B106" t="str">
            <v>Nicaragua</v>
          </cell>
          <cell r="C106">
            <v>5.6866993539995567</v>
          </cell>
          <cell r="D106">
            <v>5.00964898337054</v>
          </cell>
          <cell r="E106">
            <v>74</v>
          </cell>
          <cell r="F106">
            <v>63.751173708920184</v>
          </cell>
          <cell r="G106">
            <v>0.86207705238904364</v>
          </cell>
          <cell r="H106">
            <v>63.793701876789228</v>
          </cell>
          <cell r="I106">
            <v>0.42946367255796647</v>
          </cell>
          <cell r="J106">
            <v>27.378813190913739</v>
          </cell>
          <cell r="K106">
            <v>1.5598466010000001</v>
          </cell>
          <cell r="L106">
            <v>-1.6479338420764832E-2</v>
          </cell>
          <cell r="M106">
            <v>57.063404476806532</v>
          </cell>
          <cell r="N106">
            <v>38.619085344603832</v>
          </cell>
          <cell r="O106">
            <v>-0.57082263004907574</v>
          </cell>
          <cell r="P106">
            <v>8</v>
          </cell>
          <cell r="Q106">
            <v>13</v>
          </cell>
          <cell r="R106">
            <v>-5</v>
          </cell>
        </row>
        <row r="107">
          <cell r="B107" t="str">
            <v>Niger</v>
          </cell>
          <cell r="C107">
            <v>4.1010161894285213</v>
          </cell>
          <cell r="D107">
            <v>3.9036356457789632</v>
          </cell>
          <cell r="E107">
            <v>54.7</v>
          </cell>
          <cell r="F107">
            <v>31.4</v>
          </cell>
          <cell r="G107">
            <v>0.70350873593194008</v>
          </cell>
          <cell r="H107">
            <v>38.481927855477124</v>
          </cell>
          <cell r="I107">
            <v>0.31886233879880876</v>
          </cell>
          <cell r="J107">
            <v>10.012277438282595</v>
          </cell>
          <cell r="K107">
            <v>2.5892983940000001</v>
          </cell>
          <cell r="L107">
            <v>4.3868614721747162E-2</v>
          </cell>
          <cell r="M107">
            <v>26.833261214032781</v>
          </cell>
          <cell r="N107">
            <v>11.826190583966957</v>
          </cell>
          <cell r="O107">
            <v>-0.73981871501124519</v>
          </cell>
          <cell r="P107">
            <v>144</v>
          </cell>
          <cell r="Q107">
            <v>148</v>
          </cell>
          <cell r="R107">
            <v>-4</v>
          </cell>
        </row>
        <row r="108">
          <cell r="B108" t="str">
            <v>Nigeria</v>
          </cell>
          <cell r="C108">
            <v>4.7602757943361382</v>
          </cell>
          <cell r="D108">
            <v>4.289112651716084</v>
          </cell>
          <cell r="E108">
            <v>51.9</v>
          </cell>
          <cell r="F108">
            <v>29.200198807157054</v>
          </cell>
          <cell r="G108">
            <v>0.76943469642270179</v>
          </cell>
          <cell r="H108">
            <v>39.933660744338219</v>
          </cell>
          <cell r="I108">
            <v>0.35741003939252081</v>
          </cell>
          <cell r="J108">
            <v>10.436444205935443</v>
          </cell>
          <cell r="K108">
            <v>1.440481412</v>
          </cell>
          <cell r="L108">
            <v>2.1323991899544335E-2</v>
          </cell>
          <cell r="M108">
            <v>33.622920108087513</v>
          </cell>
          <cell r="N108">
            <v>16.811749490462493</v>
          </cell>
          <cell r="O108">
            <v>-0.73865545979490199</v>
          </cell>
          <cell r="P108">
            <v>125</v>
          </cell>
          <cell r="Q108">
            <v>129</v>
          </cell>
          <cell r="R108">
            <v>-4</v>
          </cell>
        </row>
        <row r="109">
          <cell r="B109" t="str">
            <v>Norway</v>
          </cell>
          <cell r="C109">
            <v>7.6322875522397986</v>
          </cell>
          <cell r="D109">
            <v>7.4288802830530392</v>
          </cell>
          <cell r="E109">
            <v>81.099999999999994</v>
          </cell>
          <cell r="F109">
            <v>78.071369294605816</v>
          </cell>
          <cell r="G109">
            <v>1.0566358722130678</v>
          </cell>
          <cell r="H109">
            <v>85.69316923647979</v>
          </cell>
          <cell r="I109">
            <v>0.6713868025262163</v>
          </cell>
          <cell r="J109">
            <v>52.416086999548824</v>
          </cell>
          <cell r="K109">
            <v>4.7693941070000001</v>
          </cell>
          <cell r="L109">
            <v>-5.4251978465654105E-2</v>
          </cell>
          <cell r="M109">
            <v>51.428580000840242</v>
          </cell>
          <cell r="N109">
            <v>35.86324450439421</v>
          </cell>
          <cell r="O109">
            <v>-0.38832829423193782</v>
          </cell>
          <cell r="P109">
            <v>29</v>
          </cell>
          <cell r="Q109">
            <v>22</v>
          </cell>
          <cell r="R109">
            <v>7</v>
          </cell>
        </row>
        <row r="110">
          <cell r="B110" t="str">
            <v>Pakistan</v>
          </cell>
          <cell r="C110">
            <v>5.2671861414808925</v>
          </cell>
          <cell r="D110">
            <v>4.8979808971679581</v>
          </cell>
          <cell r="E110">
            <v>65.400000000000006</v>
          </cell>
          <cell r="F110">
            <v>44.238493723849381</v>
          </cell>
          <cell r="G110">
            <v>0.82012573113717724</v>
          </cell>
          <cell r="H110">
            <v>53.636222816371394</v>
          </cell>
          <cell r="I110">
            <v>0.41829686393770826</v>
          </cell>
          <cell r="J110">
            <v>18.504823190014186</v>
          </cell>
          <cell r="K110">
            <v>0.75368157099999999</v>
          </cell>
          <cell r="L110">
            <v>1.0429171544173627E-2</v>
          </cell>
          <cell r="M110">
            <v>54.139711485783877</v>
          </cell>
          <cell r="N110">
            <v>35.896630524650853</v>
          </cell>
          <cell r="O110">
            <v>-0.65499391608228696</v>
          </cell>
          <cell r="P110">
            <v>16</v>
          </cell>
          <cell r="Q110">
            <v>21</v>
          </cell>
          <cell r="R110">
            <v>-5</v>
          </cell>
        </row>
        <row r="111">
          <cell r="B111" t="str">
            <v>Palestine</v>
          </cell>
          <cell r="C111">
            <v>4.8452163823009631</v>
          </cell>
          <cell r="D111">
            <v>4.3171538714484328</v>
          </cell>
          <cell r="E111">
            <v>72.8</v>
          </cell>
          <cell r="F111">
            <v>63.361344537815128</v>
          </cell>
          <cell r="G111">
            <v>0.77792875521918425</v>
          </cell>
          <cell r="H111">
            <v>56.633213379956608</v>
          </cell>
          <cell r="I111">
            <v>0.36021416136575568</v>
          </cell>
          <cell r="J111">
            <v>22.82365358569578</v>
          </cell>
          <cell r="K111">
            <v>1.4012199999999999</v>
          </cell>
          <cell r="L111" t="str">
            <v/>
          </cell>
          <cell r="M111">
            <v>51.192328881440318</v>
          </cell>
          <cell r="N111">
            <v>34.284144209988021</v>
          </cell>
          <cell r="O111">
            <v>-0.5969917258169668</v>
          </cell>
          <cell r="P111">
            <v>30</v>
          </cell>
          <cell r="Q111">
            <v>32</v>
          </cell>
          <cell r="R111">
            <v>-2</v>
          </cell>
        </row>
        <row r="112">
          <cell r="B112" t="str">
            <v>Panama</v>
          </cell>
          <cell r="C112">
            <v>7.3214674900311207</v>
          </cell>
          <cell r="D112">
            <v>6.9709933404727957</v>
          </cell>
          <cell r="E112">
            <v>76.099999999999994</v>
          </cell>
          <cell r="F112">
            <v>66.727231638418075</v>
          </cell>
          <cell r="G112">
            <v>1.0255538659922001</v>
          </cell>
          <cell r="H112">
            <v>78.044649202006426</v>
          </cell>
          <cell r="I112">
            <v>0.62559810826819195</v>
          </cell>
          <cell r="J112">
            <v>41.744429882967793</v>
          </cell>
          <cell r="K112">
            <v>2.9655423070000002</v>
          </cell>
          <cell r="L112">
            <v>0.10634007553381596</v>
          </cell>
          <cell r="M112">
            <v>57.798586730235627</v>
          </cell>
          <cell r="N112">
            <v>40.069483122550793</v>
          </cell>
          <cell r="O112">
            <v>-0.46512117986565826</v>
          </cell>
          <cell r="P112">
            <v>7</v>
          </cell>
          <cell r="Q112">
            <v>9</v>
          </cell>
          <cell r="R112">
            <v>-2</v>
          </cell>
        </row>
        <row r="113">
          <cell r="B113" t="str">
            <v>Paraguay</v>
          </cell>
          <cell r="C113">
            <v>5.8411741162179718</v>
          </cell>
          <cell r="D113">
            <v>5.4562787770654237</v>
          </cell>
          <cell r="E113">
            <v>72.5</v>
          </cell>
          <cell r="F113">
            <v>59.541062801932377</v>
          </cell>
          <cell r="G113">
            <v>0.87752452861088515</v>
          </cell>
          <cell r="H113">
            <v>63.620528324289175</v>
          </cell>
          <cell r="I113">
            <v>0.47412665192745485</v>
          </cell>
          <cell r="J113">
            <v>28.230004758482522</v>
          </cell>
          <cell r="K113">
            <v>2.9948224309999998</v>
          </cell>
          <cell r="L113">
            <v>-0.12535638594266502</v>
          </cell>
          <cell r="M113">
            <v>45.825615674357167</v>
          </cell>
          <cell r="N113">
            <v>27.45564382551769</v>
          </cell>
          <cell r="O113">
            <v>-0.55627522276163155</v>
          </cell>
          <cell r="P113">
            <v>57</v>
          </cell>
          <cell r="Q113">
            <v>61</v>
          </cell>
          <cell r="R113">
            <v>-4</v>
          </cell>
        </row>
        <row r="114">
          <cell r="B114" t="str">
            <v>Peru</v>
          </cell>
          <cell r="C114">
            <v>5.6127852006425574</v>
          </cell>
          <cell r="D114">
            <v>5.1560902572397884</v>
          </cell>
          <cell r="E114">
            <v>74</v>
          </cell>
          <cell r="F114">
            <v>63.056338028169009</v>
          </cell>
          <cell r="G114">
            <v>0.85468563705334366</v>
          </cell>
          <cell r="H114">
            <v>63.246737141947428</v>
          </cell>
          <cell r="I114">
            <v>0.44410779994489125</v>
          </cell>
          <cell r="J114">
            <v>28.003811554271522</v>
          </cell>
          <cell r="K114">
            <v>2.0299349879999999</v>
          </cell>
          <cell r="L114">
            <v>2.2540029385544485E-2</v>
          </cell>
          <cell r="M114">
            <v>52.369014392969348</v>
          </cell>
          <cell r="N114">
            <v>34.401735722990409</v>
          </cell>
          <cell r="O114">
            <v>-0.5572291501548714</v>
          </cell>
          <cell r="P114">
            <v>24</v>
          </cell>
          <cell r="Q114">
            <v>29</v>
          </cell>
          <cell r="R114">
            <v>-5</v>
          </cell>
        </row>
        <row r="115">
          <cell r="B115" t="str">
            <v>Philippines</v>
          </cell>
          <cell r="C115">
            <v>4.9415141413680548</v>
          </cell>
          <cell r="D115">
            <v>4.3894499024007105</v>
          </cell>
          <cell r="E115">
            <v>68.7</v>
          </cell>
          <cell r="F115">
            <v>58.247594278283486</v>
          </cell>
          <cell r="G115">
            <v>0.78755853112589347</v>
          </cell>
          <cell r="H115">
            <v>54.105271088348886</v>
          </cell>
          <cell r="I115">
            <v>0.36744376446098348</v>
          </cell>
          <cell r="J115">
            <v>21.402715312408528</v>
          </cell>
          <cell r="K115">
            <v>0.98272699699999999</v>
          </cell>
          <cell r="L115">
            <v>-1.8244378756768136E-2</v>
          </cell>
          <cell r="M115">
            <v>52.354273473662239</v>
          </cell>
          <cell r="N115">
            <v>37.448164522634372</v>
          </cell>
          <cell r="O115">
            <v>-0.60442458041731495</v>
          </cell>
          <cell r="P115">
            <v>25</v>
          </cell>
          <cell r="Q115">
            <v>16</v>
          </cell>
          <cell r="R115">
            <v>9</v>
          </cell>
        </row>
        <row r="116">
          <cell r="B116" t="str">
            <v>Poland</v>
          </cell>
          <cell r="C116">
            <v>5.7803301676405141</v>
          </cell>
          <cell r="D116">
            <v>5.3616615725499921</v>
          </cell>
          <cell r="E116">
            <v>76.099999999999994</v>
          </cell>
          <cell r="F116">
            <v>71.714576271186431</v>
          </cell>
          <cell r="G116">
            <v>0.87144013375313933</v>
          </cell>
          <cell r="H116">
            <v>66.316594178613897</v>
          </cell>
          <cell r="I116">
            <v>0.46466493147591159</v>
          </cell>
          <cell r="J116">
            <v>33.323248668874875</v>
          </cell>
          <cell r="K116">
            <v>3.9376813159999999</v>
          </cell>
          <cell r="L116">
            <v>7.6076953590637666E-2</v>
          </cell>
          <cell r="M116">
            <v>42.580043521245493</v>
          </cell>
          <cell r="N116">
            <v>26.691143572925785</v>
          </cell>
          <cell r="O116">
            <v>-0.49751266509369202</v>
          </cell>
          <cell r="P116">
            <v>71</v>
          </cell>
          <cell r="Q116">
            <v>68</v>
          </cell>
          <cell r="R116">
            <v>3</v>
          </cell>
        </row>
        <row r="117">
          <cell r="B117" t="str">
            <v>Portugal</v>
          </cell>
          <cell r="C117">
            <v>4.8727207659263208</v>
          </cell>
          <cell r="D117">
            <v>4.3582359147818073</v>
          </cell>
          <cell r="E117">
            <v>79.5</v>
          </cell>
          <cell r="F117">
            <v>75.686034115138597</v>
          </cell>
          <cell r="G117">
            <v>0.78067919358172</v>
          </cell>
          <cell r="H117">
            <v>62.063995889746742</v>
          </cell>
          <cell r="I117">
            <v>0.36432236569909315</v>
          </cell>
          <cell r="J117">
            <v>27.574114999209563</v>
          </cell>
          <cell r="K117">
            <v>4.116788519</v>
          </cell>
          <cell r="L117">
            <v>-5.9953566663535802E-2</v>
          </cell>
          <cell r="M117">
            <v>38.677568970010675</v>
          </cell>
          <cell r="N117">
            <v>21.62690643133622</v>
          </cell>
          <cell r="O117">
            <v>-0.5557147972200589</v>
          </cell>
          <cell r="P117">
            <v>97</v>
          </cell>
          <cell r="Q117">
            <v>105</v>
          </cell>
          <cell r="R117">
            <v>-8</v>
          </cell>
        </row>
        <row r="118">
          <cell r="B118" t="str">
            <v>Qatar</v>
          </cell>
          <cell r="C118">
            <v>6.5916039964128252</v>
          </cell>
          <cell r="D118">
            <v>6.062596675013717</v>
          </cell>
          <cell r="E118">
            <v>78.400000000000006</v>
          </cell>
          <cell r="F118">
            <v>72.696634093376773</v>
          </cell>
          <cell r="G118">
            <v>0.95256751663037043</v>
          </cell>
          <cell r="H118">
            <v>74.68129330382105</v>
          </cell>
          <cell r="I118">
            <v>0.53475844172228415</v>
          </cell>
          <cell r="J118">
            <v>38.875138766229234</v>
          </cell>
          <cell r="K118">
            <v>11.67622398</v>
          </cell>
          <cell r="L118">
            <v>0.52809475008632256</v>
          </cell>
          <cell r="M118">
            <v>25.192452282497165</v>
          </cell>
          <cell r="N118">
            <v>12.955507634073662</v>
          </cell>
          <cell r="O118">
            <v>-0.4794527913693723</v>
          </cell>
          <cell r="P118">
            <v>149</v>
          </cell>
          <cell r="Q118">
            <v>144</v>
          </cell>
          <cell r="R118">
            <v>5</v>
          </cell>
        </row>
        <row r="119">
          <cell r="B119" t="str">
            <v>Romania</v>
          </cell>
          <cell r="C119">
            <v>4.909165950546754</v>
          </cell>
          <cell r="D119">
            <v>4.2659461390755817</v>
          </cell>
          <cell r="E119">
            <v>74</v>
          </cell>
          <cell r="F119">
            <v>66.956521739130437</v>
          </cell>
          <cell r="G119">
            <v>0.78432371204376339</v>
          </cell>
          <cell r="H119">
            <v>58.039954691238492</v>
          </cell>
          <cell r="I119">
            <v>0.35509338812847058</v>
          </cell>
          <cell r="J119">
            <v>23.775818161645422</v>
          </cell>
          <cell r="K119">
            <v>2.8373217780000002</v>
          </cell>
          <cell r="L119">
            <v>6.5010333678179003E-2</v>
          </cell>
          <cell r="M119">
            <v>42.182448808488644</v>
          </cell>
          <cell r="N119">
            <v>24.203059318785836</v>
          </cell>
          <cell r="O119">
            <v>-0.59035429493134095</v>
          </cell>
          <cell r="P119">
            <v>75</v>
          </cell>
          <cell r="Q119">
            <v>84</v>
          </cell>
          <cell r="R119">
            <v>-9</v>
          </cell>
        </row>
        <row r="120">
          <cell r="B120" t="str">
            <v>Russia</v>
          </cell>
          <cell r="C120">
            <v>5.4647791070119736</v>
          </cell>
          <cell r="D120">
            <v>5.0531223112717765</v>
          </cell>
          <cell r="E120">
            <v>68.8</v>
          </cell>
          <cell r="F120">
            <v>61.383896103896106</v>
          </cell>
          <cell r="G120">
            <v>0.83988502769028528</v>
          </cell>
          <cell r="H120">
            <v>57.784089905091626</v>
          </cell>
          <cell r="I120">
            <v>0.43381100534809003</v>
          </cell>
          <cell r="J120">
            <v>26.629009681013876</v>
          </cell>
          <cell r="K120">
            <v>4.396228614</v>
          </cell>
          <cell r="L120">
            <v>9.1086400339971646E-2</v>
          </cell>
          <cell r="M120">
            <v>34.518250710968481</v>
          </cell>
          <cell r="N120">
            <v>19.962724321285119</v>
          </cell>
          <cell r="O120">
            <v>-0.53916363959783553</v>
          </cell>
          <cell r="P120">
            <v>122</v>
          </cell>
          <cell r="Q120">
            <v>114</v>
          </cell>
          <cell r="R120">
            <v>8</v>
          </cell>
        </row>
        <row r="121">
          <cell r="B121" t="str">
            <v>Rwanda</v>
          </cell>
          <cell r="C121">
            <v>4.029761885900272</v>
          </cell>
          <cell r="D121">
            <v>3.7108898458875306</v>
          </cell>
          <cell r="E121">
            <v>55.4</v>
          </cell>
          <cell r="F121">
            <v>32.50661896243291</v>
          </cell>
          <cell r="G121">
            <v>0.6963833055791151</v>
          </cell>
          <cell r="H121">
            <v>38.579635129082973</v>
          </cell>
          <cell r="I121">
            <v>0.29958775880966548</v>
          </cell>
          <cell r="J121">
            <v>9.7385851214350492</v>
          </cell>
          <cell r="K121">
            <v>0.70908004700000005</v>
          </cell>
          <cell r="L121">
            <v>4.4256810583704793E-3</v>
          </cell>
          <cell r="M121">
            <v>36.853996472375719</v>
          </cell>
          <cell r="N121">
            <v>20.775576971396255</v>
          </cell>
          <cell r="O121">
            <v>-0.74757187078491338</v>
          </cell>
          <cell r="P121">
            <v>108</v>
          </cell>
          <cell r="Q121">
            <v>110</v>
          </cell>
          <cell r="R121">
            <v>-2</v>
          </cell>
        </row>
        <row r="122">
          <cell r="B122" t="str">
            <v>Saudi Arabia</v>
          </cell>
          <cell r="C122">
            <v>6.7269183139761637</v>
          </cell>
          <cell r="D122">
            <v>6.2928033787565454</v>
          </cell>
          <cell r="E122">
            <v>73.900000000000006</v>
          </cell>
          <cell r="F122">
            <v>65.46670588235294</v>
          </cell>
          <cell r="G122">
            <v>0.96609894838670429</v>
          </cell>
          <cell r="H122">
            <v>71.394712285777459</v>
          </cell>
          <cell r="I122">
            <v>0.55777911209656694</v>
          </cell>
          <cell r="J122">
            <v>36.515961078945921</v>
          </cell>
          <cell r="K122">
            <v>3.9884965050000001</v>
          </cell>
          <cell r="L122">
            <v>0.19808930166276481</v>
          </cell>
          <cell r="M122">
            <v>45.965382855053541</v>
          </cell>
          <cell r="N122">
            <v>28.85561935324812</v>
          </cell>
          <cell r="O122">
            <v>-0.48853409573554279</v>
          </cell>
          <cell r="P122">
            <v>56</v>
          </cell>
          <cell r="Q122">
            <v>52</v>
          </cell>
          <cell r="R122">
            <v>4</v>
          </cell>
        </row>
        <row r="123">
          <cell r="B123" t="str">
            <v>Senegal</v>
          </cell>
          <cell r="C123">
            <v>3.8342014871888499</v>
          </cell>
          <cell r="D123">
            <v>3.4456134907962843</v>
          </cell>
          <cell r="E123">
            <v>59.3</v>
          </cell>
          <cell r="F123">
            <v>41.127419354838707</v>
          </cell>
          <cell r="G123">
            <v>0.67682726570797291</v>
          </cell>
          <cell r="H123">
            <v>40.135856856482789</v>
          </cell>
          <cell r="I123">
            <v>0.27306012330054086</v>
          </cell>
          <cell r="J123">
            <v>11.230258200065308</v>
          </cell>
          <cell r="K123">
            <v>1.531239791</v>
          </cell>
          <cell r="L123">
            <v>-1.1173090966711329E-2</v>
          </cell>
          <cell r="M123">
            <v>33.312415477568621</v>
          </cell>
          <cell r="N123">
            <v>17.3920303821121</v>
          </cell>
          <cell r="O123">
            <v>-0.72019388448034627</v>
          </cell>
          <cell r="P123">
            <v>126</v>
          </cell>
          <cell r="Q123">
            <v>126</v>
          </cell>
          <cell r="R123">
            <v>0</v>
          </cell>
        </row>
        <row r="124">
          <cell r="B124" t="str">
            <v>Serbia</v>
          </cell>
          <cell r="C124">
            <v>4.4613044070136025</v>
          </cell>
          <cell r="D124">
            <v>3.9849017769588149</v>
          </cell>
          <cell r="E124">
            <v>74.5</v>
          </cell>
          <cell r="F124">
            <v>68.262790697674419</v>
          </cell>
          <cell r="G124">
            <v>0.73953755769044816</v>
          </cell>
          <cell r="H124">
            <v>55.095548047938387</v>
          </cell>
          <cell r="I124">
            <v>0.32698895191679389</v>
          </cell>
          <cell r="J124">
            <v>22.321178385148027</v>
          </cell>
          <cell r="K124">
            <v>2.5673227679999999</v>
          </cell>
          <cell r="L124" t="str">
            <v/>
          </cell>
          <cell r="M124">
            <v>41.276146231884496</v>
          </cell>
          <cell r="N124">
            <v>24.288646339634671</v>
          </cell>
          <cell r="O124">
            <v>-0.59486420997706624</v>
          </cell>
          <cell r="P124">
            <v>79</v>
          </cell>
          <cell r="Q124">
            <v>82</v>
          </cell>
          <cell r="R124">
            <v>-3</v>
          </cell>
        </row>
        <row r="125">
          <cell r="B125" t="str">
            <v>Sierra Leone</v>
          </cell>
          <cell r="C125">
            <v>4.133956056534398</v>
          </cell>
          <cell r="D125">
            <v>3.4579009525855606</v>
          </cell>
          <cell r="E125">
            <v>47.8</v>
          </cell>
          <cell r="F125">
            <v>26.191780821917806</v>
          </cell>
          <cell r="G125">
            <v>0.70680272264252775</v>
          </cell>
          <cell r="H125">
            <v>33.785170142312822</v>
          </cell>
          <cell r="I125">
            <v>0.27428886947946851</v>
          </cell>
          <cell r="J125">
            <v>7.18411395129786</v>
          </cell>
          <cell r="K125">
            <v>1.1317432999999999</v>
          </cell>
          <cell r="L125">
            <v>-5.0516574528131825E-2</v>
          </cell>
          <cell r="M125">
            <v>28.808162682378239</v>
          </cell>
          <cell r="N125">
            <v>13.710340913515779</v>
          </cell>
          <cell r="O125">
            <v>-0.78735895302476466</v>
          </cell>
          <cell r="P125">
            <v>139</v>
          </cell>
          <cell r="Q125">
            <v>140</v>
          </cell>
          <cell r="R125">
            <v>-1</v>
          </cell>
        </row>
        <row r="126">
          <cell r="B126" t="str">
            <v>Singapore</v>
          </cell>
          <cell r="C126">
            <v>6.5314017990073623</v>
          </cell>
          <cell r="D126">
            <v>6.3341993281271183</v>
          </cell>
          <cell r="E126">
            <v>81.099999999999994</v>
          </cell>
          <cell r="F126">
            <v>78.744398340248964</v>
          </cell>
          <cell r="G126">
            <v>0.9465472968898242</v>
          </cell>
          <cell r="H126">
            <v>76.764985777764736</v>
          </cell>
          <cell r="I126">
            <v>0.56191870703362423</v>
          </cell>
          <cell r="J126">
            <v>44.247950501493364</v>
          </cell>
          <cell r="K126">
            <v>6.1009238640000003</v>
          </cell>
          <cell r="L126">
            <v>0.15018278056496834</v>
          </cell>
          <cell r="M126">
            <v>39.781932985437038</v>
          </cell>
          <cell r="N126">
            <v>25.223476188583717</v>
          </cell>
          <cell r="O126">
            <v>-0.42359201850708939</v>
          </cell>
          <cell r="P126">
            <v>90</v>
          </cell>
          <cell r="Q126">
            <v>74</v>
          </cell>
          <cell r="R126">
            <v>16</v>
          </cell>
        </row>
        <row r="127">
          <cell r="B127" t="str">
            <v>Slovakia</v>
          </cell>
          <cell r="C127">
            <v>6.0522231417869419</v>
          </cell>
          <cell r="D127">
            <v>5.6925303586745599</v>
          </cell>
          <cell r="E127">
            <v>75.400000000000006</v>
          </cell>
          <cell r="F127">
            <v>71.09142857142858</v>
          </cell>
          <cell r="G127">
            <v>0.89862943116778216</v>
          </cell>
          <cell r="H127">
            <v>67.756659110050776</v>
          </cell>
          <cell r="I127">
            <v>0.49775181008836844</v>
          </cell>
          <cell r="J127">
            <v>35.385887253196529</v>
          </cell>
          <cell r="K127">
            <v>4.6608142170000004</v>
          </cell>
          <cell r="L127">
            <v>0.11031523165649751</v>
          </cell>
          <cell r="M127">
            <v>40.132382888095641</v>
          </cell>
          <cell r="N127">
            <v>25.018853952622571</v>
          </cell>
          <cell r="O127">
            <v>-0.47775041275688407</v>
          </cell>
          <cell r="P127">
            <v>89</v>
          </cell>
          <cell r="Q127">
            <v>75</v>
          </cell>
          <cell r="R127">
            <v>14</v>
          </cell>
        </row>
        <row r="128">
          <cell r="B128" t="str">
            <v>Slovenia</v>
          </cell>
          <cell r="C128">
            <v>6.082555188772262</v>
          </cell>
          <cell r="D128">
            <v>5.6164880622466287</v>
          </cell>
          <cell r="E128">
            <v>79.3</v>
          </cell>
          <cell r="F128">
            <v>76.080555555555549</v>
          </cell>
          <cell r="G128">
            <v>0.90166263586631412</v>
          </cell>
          <cell r="H128">
            <v>71.50184702419871</v>
          </cell>
          <cell r="I128">
            <v>0.49014758044557527</v>
          </cell>
          <cell r="J128">
            <v>37.290700224510722</v>
          </cell>
          <cell r="K128">
            <v>5.2114239610000004</v>
          </cell>
          <cell r="L128">
            <v>0.14819995873953098</v>
          </cell>
          <cell r="M128">
            <v>40.174398239142612</v>
          </cell>
          <cell r="N128">
            <v>24.188969906555482</v>
          </cell>
          <cell r="O128">
            <v>-0.47846521766227584</v>
          </cell>
          <cell r="P128">
            <v>87</v>
          </cell>
          <cell r="Q128">
            <v>85</v>
          </cell>
          <cell r="R128">
            <v>2</v>
          </cell>
        </row>
        <row r="129">
          <cell r="B129" t="str">
            <v>South Africa</v>
          </cell>
          <cell r="C129">
            <v>4.6524285829112113</v>
          </cell>
          <cell r="D129">
            <v>4.2530310492837922</v>
          </cell>
          <cell r="E129">
            <v>52.8</v>
          </cell>
          <cell r="F129">
            <v>37.787234042553187</v>
          </cell>
          <cell r="G129">
            <v>0.75864997528020905</v>
          </cell>
          <cell r="H129">
            <v>40.056718694795038</v>
          </cell>
          <cell r="I129">
            <v>0.35380187914929162</v>
          </cell>
          <cell r="J129">
            <v>13.369194412109401</v>
          </cell>
          <cell r="K129">
            <v>2.5892608319999999</v>
          </cell>
          <cell r="L129">
            <v>1.9153796295073973E-2</v>
          </cell>
          <cell r="M129">
            <v>28.190112358769358</v>
          </cell>
          <cell r="N129">
            <v>15.190747824388609</v>
          </cell>
          <cell r="O129">
            <v>-0.66624339567168311</v>
          </cell>
          <cell r="P129">
            <v>142</v>
          </cell>
          <cell r="Q129">
            <v>137</v>
          </cell>
          <cell r="R129">
            <v>5</v>
          </cell>
        </row>
        <row r="130">
          <cell r="B130" t="str">
            <v>Spain</v>
          </cell>
          <cell r="C130">
            <v>6.1882626529902094</v>
          </cell>
          <cell r="D130">
            <v>5.7711401376763192</v>
          </cell>
          <cell r="E130">
            <v>81.400000000000006</v>
          </cell>
          <cell r="F130">
            <v>78.039834881320957</v>
          </cell>
          <cell r="G130">
            <v>0.91223338228810891</v>
          </cell>
          <cell r="H130">
            <v>74.255797318252064</v>
          </cell>
          <cell r="I130">
            <v>0.50561278798854437</v>
          </cell>
          <cell r="J130">
            <v>39.457938488510344</v>
          </cell>
          <cell r="K130">
            <v>4.74012615</v>
          </cell>
          <cell r="L130">
            <v>5.2119870786268068E-3</v>
          </cell>
          <cell r="M130">
            <v>44.062793355974932</v>
          </cell>
          <cell r="N130">
            <v>27.414699015781821</v>
          </cell>
          <cell r="O130">
            <v>-0.46862144218318713</v>
          </cell>
          <cell r="P130">
            <v>62</v>
          </cell>
          <cell r="Q130">
            <v>62</v>
          </cell>
          <cell r="R130">
            <v>0</v>
          </cell>
        </row>
        <row r="131">
          <cell r="B131" t="str">
            <v>Sri Lanka</v>
          </cell>
          <cell r="C131">
            <v>4.1805692617266166</v>
          </cell>
          <cell r="D131">
            <v>3.780083734354406</v>
          </cell>
          <cell r="E131">
            <v>74.900000000000006</v>
          </cell>
          <cell r="F131">
            <v>67.816032295271057</v>
          </cell>
          <cell r="G131">
            <v>0.7114640431617496</v>
          </cell>
          <cell r="H131">
            <v>53.28865683281505</v>
          </cell>
          <cell r="I131">
            <v>0.30650714765635301</v>
          </cell>
          <cell r="J131">
            <v>20.786098624194651</v>
          </cell>
          <cell r="K131">
            <v>1.206348983</v>
          </cell>
          <cell r="L131">
            <v>1.4151511821914866E-3</v>
          </cell>
          <cell r="M131">
            <v>49.382588117368179</v>
          </cell>
          <cell r="N131">
            <v>33.594326475640926</v>
          </cell>
          <cell r="O131">
            <v>-0.60993389851412783</v>
          </cell>
          <cell r="P131">
            <v>35</v>
          </cell>
          <cell r="Q131">
            <v>35</v>
          </cell>
          <cell r="R131">
            <v>0</v>
          </cell>
        </row>
        <row r="132">
          <cell r="B132" t="str">
            <v>Sudan</v>
          </cell>
          <cell r="C132">
            <v>4.3750971402595455</v>
          </cell>
          <cell r="D132">
            <v>3.9748543217780501</v>
          </cell>
          <cell r="E132">
            <v>61.5</v>
          </cell>
          <cell r="F132">
            <v>41.188073394495412</v>
          </cell>
          <cell r="G132">
            <v>0.73091683101504246</v>
          </cell>
          <cell r="H132">
            <v>44.951385107425111</v>
          </cell>
          <cell r="I132">
            <v>0.32598420639871745</v>
          </cell>
          <cell r="J132">
            <v>13.426661418596716</v>
          </cell>
          <cell r="K132">
            <v>1.63033454</v>
          </cell>
          <cell r="L132">
            <v>-4.6659582073696531E-3</v>
          </cell>
          <cell r="M132">
            <v>37.573653791112214</v>
          </cell>
          <cell r="N132">
            <v>19.71163308223958</v>
          </cell>
          <cell r="O132">
            <v>-0.70130705902588775</v>
          </cell>
          <cell r="P132">
            <v>101</v>
          </cell>
          <cell r="Q132">
            <v>116</v>
          </cell>
          <cell r="R132">
            <v>-15</v>
          </cell>
        </row>
        <row r="133">
          <cell r="B133" t="str">
            <v>Sweden</v>
          </cell>
          <cell r="C133">
            <v>7.4960190636397357</v>
          </cell>
          <cell r="D133">
            <v>7.268234877777247</v>
          </cell>
          <cell r="E133">
            <v>81.400000000000006</v>
          </cell>
          <cell r="F133">
            <v>78.711867905056778</v>
          </cell>
          <cell r="G133">
            <v>1.0430090233530616</v>
          </cell>
          <cell r="H133">
            <v>84.900934500939215</v>
          </cell>
          <cell r="I133">
            <v>0.65532226199863708</v>
          </cell>
          <cell r="J133">
            <v>51.581639321679731</v>
          </cell>
          <cell r="K133">
            <v>5.7083559660000001</v>
          </cell>
          <cell r="L133">
            <v>7.2596065008860122E-2</v>
          </cell>
          <cell r="M133">
            <v>46.172372550841786</v>
          </cell>
          <cell r="N133">
            <v>30.802654190592119</v>
          </cell>
          <cell r="O133">
            <v>-0.39244909817678025</v>
          </cell>
          <cell r="P133">
            <v>52</v>
          </cell>
          <cell r="Q133">
            <v>45</v>
          </cell>
          <cell r="R133">
            <v>7</v>
          </cell>
        </row>
        <row r="134">
          <cell r="B134" t="str">
            <v>Switzerland</v>
          </cell>
          <cell r="C134">
            <v>7.524520636017261</v>
          </cell>
          <cell r="D134">
            <v>7.3138618996494289</v>
          </cell>
          <cell r="E134">
            <v>82.3</v>
          </cell>
          <cell r="F134">
            <v>78.951068158697865</v>
          </cell>
          <cell r="G134">
            <v>1.045859180590814</v>
          </cell>
          <cell r="H134">
            <v>86.074210562623989</v>
          </cell>
          <cell r="I134">
            <v>0.65988496418585529</v>
          </cell>
          <cell r="J134">
            <v>52.098622784337358</v>
          </cell>
          <cell r="K134">
            <v>5.013066566</v>
          </cell>
          <cell r="L134">
            <v>0.11502586513041513</v>
          </cell>
          <cell r="M134">
            <v>50.338647103313704</v>
          </cell>
          <cell r="N134">
            <v>34.348502753479359</v>
          </cell>
          <cell r="O134">
            <v>-0.39472436117862986</v>
          </cell>
          <cell r="P134">
            <v>34</v>
          </cell>
          <cell r="Q134">
            <v>30</v>
          </cell>
          <cell r="R134">
            <v>4</v>
          </cell>
        </row>
        <row r="135">
          <cell r="B135" t="str">
            <v>Syria</v>
          </cell>
          <cell r="C135">
            <v>4.0658242760517851</v>
          </cell>
          <cell r="D135">
            <v>3.37313514340542</v>
          </cell>
          <cell r="E135">
            <v>75.900000000000006</v>
          </cell>
          <cell r="F135">
            <v>68.31861520998865</v>
          </cell>
          <cell r="G135">
            <v>0.69998954459426643</v>
          </cell>
          <cell r="H135">
            <v>53.129206434704827</v>
          </cell>
          <cell r="I135">
            <v>0.26581228856145445</v>
          </cell>
          <cell r="J135">
            <v>18.159927460316474</v>
          </cell>
          <cell r="K135">
            <v>1.454490753</v>
          </cell>
          <cell r="L135">
            <v>-3.2614702591042016E-2</v>
          </cell>
          <cell r="M135">
            <v>47.119818759577996</v>
          </cell>
          <cell r="N135">
            <v>27.309960980741543</v>
          </cell>
          <cell r="O135">
            <v>-0.65819313558475956</v>
          </cell>
          <cell r="P135">
            <v>47</v>
          </cell>
          <cell r="Q135">
            <v>64</v>
          </cell>
          <cell r="R135">
            <v>-17</v>
          </cell>
        </row>
        <row r="136">
          <cell r="B136" t="str">
            <v>Tajikistan</v>
          </cell>
          <cell r="C136">
            <v>4.380636329763993</v>
          </cell>
          <cell r="D136">
            <v>4.1872347710181455</v>
          </cell>
          <cell r="E136">
            <v>67.5</v>
          </cell>
          <cell r="F136">
            <v>49.140000000000008</v>
          </cell>
          <cell r="G136">
            <v>0.73147074996548722</v>
          </cell>
          <cell r="H136">
            <v>49.374275622670389</v>
          </cell>
          <cell r="I136">
            <v>0.34722225132272699</v>
          </cell>
          <cell r="J136">
            <v>17.062501429998807</v>
          </cell>
          <cell r="K136">
            <v>0.90064272499999998</v>
          </cell>
          <cell r="L136">
            <v>2.5451627410695288E-2</v>
          </cell>
          <cell r="M136">
            <v>47.789312727843743</v>
          </cell>
          <cell r="N136">
            <v>31.420722003873912</v>
          </cell>
          <cell r="O136">
            <v>-0.65442528088119434</v>
          </cell>
          <cell r="P136">
            <v>43</v>
          </cell>
          <cell r="Q136">
            <v>41</v>
          </cell>
          <cell r="R136">
            <v>2</v>
          </cell>
        </row>
        <row r="137">
          <cell r="B137" t="str">
            <v>Tanzania</v>
          </cell>
          <cell r="C137">
            <v>3.2291290250663049</v>
          </cell>
          <cell r="D137">
            <v>2.8158270221072645</v>
          </cell>
          <cell r="E137">
            <v>58.2</v>
          </cell>
          <cell r="F137">
            <v>39.282587064676612</v>
          </cell>
          <cell r="G137">
            <v>0.61632001949571846</v>
          </cell>
          <cell r="H137">
            <v>35.869825134650817</v>
          </cell>
          <cell r="I137">
            <v>0.21008147643163888</v>
          </cell>
          <cell r="J137">
            <v>8.2525438886016627</v>
          </cell>
          <cell r="K137">
            <v>1.19238277</v>
          </cell>
          <cell r="L137">
            <v>-5.4261246771181749E-3</v>
          </cell>
          <cell r="M137">
            <v>30.740734841638876</v>
          </cell>
          <cell r="N137">
            <v>15.015278270907038</v>
          </cell>
          <cell r="O137">
            <v>-0.7699307465920826</v>
          </cell>
          <cell r="P137">
            <v>133</v>
          </cell>
          <cell r="Q137">
            <v>138</v>
          </cell>
          <cell r="R137">
            <v>-5</v>
          </cell>
        </row>
        <row r="138">
          <cell r="B138" t="str">
            <v>Thailand</v>
          </cell>
          <cell r="C138">
            <v>6.2167031378921873</v>
          </cell>
          <cell r="D138">
            <v>5.9593103418915776</v>
          </cell>
          <cell r="E138">
            <v>74.099999999999994</v>
          </cell>
          <cell r="F138">
            <v>66.637939110070249</v>
          </cell>
          <cell r="G138">
            <v>0.91507743077830672</v>
          </cell>
          <cell r="H138">
            <v>67.807237620672524</v>
          </cell>
          <cell r="I138">
            <v>0.52442980841007014</v>
          </cell>
          <cell r="J138">
            <v>34.946921640336058</v>
          </cell>
          <cell r="K138">
            <v>2.4118447490000001</v>
          </cell>
          <cell r="L138">
            <v>4.9376552883867497E-2</v>
          </cell>
          <cell r="M138">
            <v>53.457642032215503</v>
          </cell>
          <cell r="N138">
            <v>38.426716970754839</v>
          </cell>
          <cell r="O138">
            <v>-0.48461369513625902</v>
          </cell>
          <cell r="P138">
            <v>20</v>
          </cell>
          <cell r="Q138">
            <v>14</v>
          </cell>
          <cell r="R138">
            <v>6</v>
          </cell>
        </row>
        <row r="139">
          <cell r="B139" t="str">
            <v>Togo</v>
          </cell>
          <cell r="C139">
            <v>2.8078551376284926</v>
          </cell>
          <cell r="D139">
            <v>2.4515389883219361</v>
          </cell>
          <cell r="E139">
            <v>57.1</v>
          </cell>
          <cell r="F139">
            <v>35.821709401709406</v>
          </cell>
          <cell r="G139">
            <v>0.57419263075193716</v>
          </cell>
          <cell r="H139">
            <v>32.78639921593561</v>
          </cell>
          <cell r="I139">
            <v>0.17365267305310603</v>
          </cell>
          <cell r="J139">
            <v>6.2205355909384181</v>
          </cell>
          <cell r="K139">
            <v>1.0318727620000001</v>
          </cell>
          <cell r="L139">
            <v>-1.9834562055843458E-2</v>
          </cell>
          <cell r="M139">
            <v>28.231489958519262</v>
          </cell>
          <cell r="N139">
            <v>12.694265469810206</v>
          </cell>
          <cell r="O139">
            <v>-0.81027085194781112</v>
          </cell>
          <cell r="P139">
            <v>141</v>
          </cell>
          <cell r="Q139">
            <v>145</v>
          </cell>
          <cell r="R139">
            <v>-4</v>
          </cell>
        </row>
        <row r="140">
          <cell r="B140" t="str">
            <v>Trinidad and Tobago</v>
          </cell>
          <cell r="C140">
            <v>6.6964439290779767</v>
          </cell>
          <cell r="D140">
            <v>6.3558052533860483</v>
          </cell>
          <cell r="E140">
            <v>70.099999999999994</v>
          </cell>
          <cell r="F140">
            <v>58.401896333754735</v>
          </cell>
          <cell r="G140">
            <v>0.96305150989688559</v>
          </cell>
          <cell r="H140">
            <v>67.509910843771678</v>
          </cell>
          <cell r="I140">
            <v>0.5640792995595173</v>
          </cell>
          <cell r="J140">
            <v>32.94330077689191</v>
          </cell>
          <cell r="K140">
            <v>7.5599415309999998</v>
          </cell>
          <cell r="L140">
            <v>0.7625800871747046</v>
          </cell>
          <cell r="M140">
            <v>30.267267329395413</v>
          </cell>
          <cell r="N140">
            <v>16.013495314635534</v>
          </cell>
          <cell r="O140">
            <v>-0.51202274799136116</v>
          </cell>
          <cell r="P140">
            <v>136</v>
          </cell>
          <cell r="Q140">
            <v>130</v>
          </cell>
          <cell r="R140">
            <v>6</v>
          </cell>
        </row>
        <row r="141">
          <cell r="B141" t="str">
            <v>Tunisia</v>
          </cell>
          <cell r="C141">
            <v>4.6859807441179671</v>
          </cell>
          <cell r="D141">
            <v>4.2452605754620709</v>
          </cell>
          <cell r="E141">
            <v>74.5</v>
          </cell>
          <cell r="F141">
            <v>65.057558139534891</v>
          </cell>
          <cell r="G141">
            <v>0.76200519140088463</v>
          </cell>
          <cell r="H141">
            <v>56.769386759365908</v>
          </cell>
          <cell r="I141">
            <v>0.35302483176711952</v>
          </cell>
          <cell r="J141">
            <v>22.966933517388902</v>
          </cell>
          <cell r="K141">
            <v>1.7648179129999999</v>
          </cell>
          <cell r="L141">
            <v>3.3243763839059498E-2</v>
          </cell>
          <cell r="M141">
            <v>48.298365557886832</v>
          </cell>
          <cell r="N141">
            <v>30.80743582427236</v>
          </cell>
          <cell r="O141">
            <v>-0.59543453208784614</v>
          </cell>
          <cell r="P141">
            <v>39</v>
          </cell>
          <cell r="Q141">
            <v>44</v>
          </cell>
          <cell r="R141">
            <v>-5</v>
          </cell>
        </row>
        <row r="142">
          <cell r="B142" t="str">
            <v>Turkey</v>
          </cell>
          <cell r="C142">
            <v>5.4903471606562073</v>
          </cell>
          <cell r="D142">
            <v>5.0315792568195379</v>
          </cell>
          <cell r="E142">
            <v>74</v>
          </cell>
          <cell r="F142">
            <v>64.521739130434781</v>
          </cell>
          <cell r="G142">
            <v>0.84244183305470866</v>
          </cell>
          <cell r="H142">
            <v>62.340695646048438</v>
          </cell>
          <cell r="I142">
            <v>0.43165669990286626</v>
          </cell>
          <cell r="J142">
            <v>27.851240985037109</v>
          </cell>
          <cell r="K142">
            <v>2.5547849679999999</v>
          </cell>
          <cell r="L142">
            <v>5.6726525107916807E-2</v>
          </cell>
          <cell r="M142">
            <v>47.623543551903474</v>
          </cell>
          <cell r="N142">
            <v>29.949109753023329</v>
          </cell>
          <cell r="O142">
            <v>-0.55324141483489364</v>
          </cell>
          <cell r="P142">
            <v>44</v>
          </cell>
          <cell r="Q142">
            <v>49</v>
          </cell>
          <cell r="R142">
            <v>-5</v>
          </cell>
        </row>
        <row r="143">
          <cell r="B143" t="str">
            <v>Turkmenistan</v>
          </cell>
          <cell r="C143">
            <v>6.5677132662249207</v>
          </cell>
          <cell r="D143">
            <v>6.3212535724782413</v>
          </cell>
          <cell r="E143">
            <v>65</v>
          </cell>
          <cell r="F143">
            <v>47.605633802816904</v>
          </cell>
          <cell r="G143">
            <v>0.95017844361157999</v>
          </cell>
          <cell r="H143">
            <v>61.761598834752697</v>
          </cell>
          <cell r="I143">
            <v>0.56062413146873658</v>
          </cell>
          <cell r="J143">
            <v>26.688867103722952</v>
          </cell>
          <cell r="K143">
            <v>3.9830011789999999</v>
          </cell>
          <cell r="L143">
            <v>0.10151942524253182</v>
          </cell>
          <cell r="M143">
            <v>39.078871584200016</v>
          </cell>
          <cell r="N143">
            <v>21.473403222541638</v>
          </cell>
          <cell r="O143">
            <v>-0.56787279462873352</v>
          </cell>
          <cell r="P143">
            <v>95</v>
          </cell>
          <cell r="Q143">
            <v>108</v>
          </cell>
          <cell r="R143">
            <v>-13</v>
          </cell>
        </row>
        <row r="144">
          <cell r="B144" t="str">
            <v>Uganda</v>
          </cell>
          <cell r="C144">
            <v>4.1928822210898433</v>
          </cell>
          <cell r="D144">
            <v>3.7577769162928791</v>
          </cell>
          <cell r="E144">
            <v>54.1</v>
          </cell>
          <cell r="F144">
            <v>32.982899628252788</v>
          </cell>
          <cell r="G144">
            <v>0.71269533909807226</v>
          </cell>
          <cell r="H144">
            <v>38.556817845205707</v>
          </cell>
          <cell r="I144">
            <v>0.30427646585020035</v>
          </cell>
          <cell r="J144">
            <v>10.035920132376646</v>
          </cell>
          <cell r="K144">
            <v>1.565490461</v>
          </cell>
          <cell r="L144">
            <v>-8.9795026637668255E-4</v>
          </cell>
          <cell r="M144">
            <v>31.526206095413315</v>
          </cell>
          <cell r="N144">
            <v>15.627887557465669</v>
          </cell>
          <cell r="O144">
            <v>-0.73971088141485342</v>
          </cell>
          <cell r="P144">
            <v>131</v>
          </cell>
          <cell r="Q144">
            <v>132</v>
          </cell>
          <cell r="R144">
            <v>-1</v>
          </cell>
        </row>
        <row r="145">
          <cell r="B145" t="str">
            <v>Ukraine</v>
          </cell>
          <cell r="C145">
            <v>5.0575613232975218</v>
          </cell>
          <cell r="D145">
            <v>4.6964385617185052</v>
          </cell>
          <cell r="E145">
            <v>68.5</v>
          </cell>
          <cell r="F145">
            <v>61.247058823529414</v>
          </cell>
          <cell r="G145">
            <v>0.79916324931884009</v>
          </cell>
          <cell r="H145">
            <v>54.742682578340549</v>
          </cell>
          <cell r="I145">
            <v>0.39814263039276293</v>
          </cell>
          <cell r="J145">
            <v>24.385065103820281</v>
          </cell>
          <cell r="K145">
            <v>3.1939759300000001</v>
          </cell>
          <cell r="L145">
            <v>0.11664760983146662</v>
          </cell>
          <cell r="M145">
            <v>37.583249783442035</v>
          </cell>
          <cell r="N145">
            <v>22.95377499886628</v>
          </cell>
          <cell r="O145">
            <v>-0.55455114811146544</v>
          </cell>
          <cell r="P145">
            <v>100</v>
          </cell>
          <cell r="Q145">
            <v>92</v>
          </cell>
          <cell r="R145">
            <v>8</v>
          </cell>
        </row>
        <row r="146">
          <cell r="B146" t="str">
            <v>United Arab Emirates</v>
          </cell>
          <cell r="C146">
            <v>7.1968030933363769</v>
          </cell>
          <cell r="D146">
            <v>6.9578531273856274</v>
          </cell>
          <cell r="E146">
            <v>76.5</v>
          </cell>
          <cell r="F146">
            <v>71.697309417040358</v>
          </cell>
          <cell r="G146">
            <v>1.0130874263227256</v>
          </cell>
          <cell r="H146">
            <v>77.501188113688514</v>
          </cell>
          <cell r="I146">
            <v>0.62428408695947513</v>
          </cell>
          <cell r="J146">
            <v>44.759489346868016</v>
          </cell>
          <cell r="K146">
            <v>8.8809087059999996</v>
          </cell>
          <cell r="L146">
            <v>-0.38096152562443503</v>
          </cell>
          <cell r="M146">
            <v>31.77827418523097</v>
          </cell>
          <cell r="N146">
            <v>18.768458965049671</v>
          </cell>
          <cell r="O146">
            <v>-0.42246705584423877</v>
          </cell>
          <cell r="P146">
            <v>130</v>
          </cell>
          <cell r="Q146">
            <v>121</v>
          </cell>
          <cell r="R146">
            <v>9</v>
          </cell>
        </row>
        <row r="147">
          <cell r="B147" t="str">
            <v>United Kingdom</v>
          </cell>
          <cell r="C147">
            <v>7.0293643084018962</v>
          </cell>
          <cell r="D147">
            <v>6.6998164690215871</v>
          </cell>
          <cell r="E147">
            <v>80.2</v>
          </cell>
          <cell r="F147">
            <v>76.312539515279241</v>
          </cell>
          <cell r="G147">
            <v>0.99634354782927759</v>
          </cell>
          <cell r="H147">
            <v>79.906752535908069</v>
          </cell>
          <cell r="I147">
            <v>0.59848042112307109</v>
          </cell>
          <cell r="J147">
            <v>45.671560786075325</v>
          </cell>
          <cell r="K147">
            <v>4.713109588</v>
          </cell>
          <cell r="L147">
            <v>4.1076145163446619E-2</v>
          </cell>
          <cell r="M147">
            <v>47.925475723302036</v>
          </cell>
          <cell r="N147">
            <v>31.678741141500712</v>
          </cell>
          <cell r="O147">
            <v>-0.42843928283092614</v>
          </cell>
          <cell r="P147">
            <v>41</v>
          </cell>
          <cell r="Q147">
            <v>39</v>
          </cell>
          <cell r="R147">
            <v>2</v>
          </cell>
        </row>
        <row r="148">
          <cell r="B148" t="str">
            <v>United States of America</v>
          </cell>
          <cell r="C148">
            <v>7.1636161945436738</v>
          </cell>
          <cell r="D148">
            <v>6.6770119711587608</v>
          </cell>
          <cell r="E148">
            <v>78.5</v>
          </cell>
          <cell r="F148">
            <v>73.397074756229685</v>
          </cell>
          <cell r="G148">
            <v>1.0097687364434553</v>
          </cell>
          <cell r="H148">
            <v>79.266845810811247</v>
          </cell>
          <cell r="I148">
            <v>0.59619997133678848</v>
          </cell>
          <cell r="J148">
            <v>43.759333865868257</v>
          </cell>
          <cell r="K148">
            <v>7.1891330289999997</v>
          </cell>
          <cell r="L148">
            <v>-3.6424336948737875E-2</v>
          </cell>
          <cell r="M148">
            <v>37.340106075143112</v>
          </cell>
          <cell r="N148">
            <v>21.881903061017244</v>
          </cell>
          <cell r="O148">
            <v>-0.44794909626768703</v>
          </cell>
          <cell r="P148">
            <v>105</v>
          </cell>
          <cell r="Q148">
            <v>104</v>
          </cell>
          <cell r="R148">
            <v>1</v>
          </cell>
        </row>
        <row r="149">
          <cell r="B149" t="str">
            <v>Uruguay</v>
          </cell>
          <cell r="C149">
            <v>6.062010945299102</v>
          </cell>
          <cell r="D149">
            <v>5.6530647209140081</v>
          </cell>
          <cell r="E149">
            <v>77</v>
          </cell>
          <cell r="F149">
            <v>69.805339265850932</v>
          </cell>
          <cell r="G149">
            <v>0.89960821151899817</v>
          </cell>
          <cell r="H149">
            <v>69.269832286962853</v>
          </cell>
          <cell r="I149">
            <v>0.49380524631231326</v>
          </cell>
          <cell r="J149">
            <v>34.470242750088111</v>
          </cell>
          <cell r="K149">
            <v>5.0786610699999999</v>
          </cell>
          <cell r="L149">
            <v>7.4158750296884193E-2</v>
          </cell>
          <cell r="M149">
            <v>39.320976686284006</v>
          </cell>
          <cell r="N149">
            <v>22.886245072438243</v>
          </cell>
          <cell r="O149">
            <v>-0.50237727431923218</v>
          </cell>
          <cell r="P149">
            <v>93</v>
          </cell>
          <cell r="Q149">
            <v>94</v>
          </cell>
          <cell r="R149">
            <v>-1</v>
          </cell>
        </row>
        <row r="150">
          <cell r="B150" t="str">
            <v>Uzbekistan</v>
          </cell>
          <cell r="C150">
            <v>5.0953422615268176</v>
          </cell>
          <cell r="D150">
            <v>4.7942343629339135</v>
          </cell>
          <cell r="E150">
            <v>68.3</v>
          </cell>
          <cell r="F150">
            <v>51.717979002624666</v>
          </cell>
          <cell r="G150">
            <v>0.80294134314176968</v>
          </cell>
          <cell r="H150">
            <v>54.840893736582863</v>
          </cell>
          <cell r="I150">
            <v>0.40792221051430377</v>
          </cell>
          <cell r="J150">
            <v>21.096912318083003</v>
          </cell>
          <cell r="K150">
            <v>1.819811783</v>
          </cell>
          <cell r="L150">
            <v>8.923659635396165E-3</v>
          </cell>
          <cell r="M150">
            <v>46.00276318659899</v>
          </cell>
          <cell r="N150">
            <v>28.0282117705781</v>
          </cell>
          <cell r="O150">
            <v>-0.61530692006192034</v>
          </cell>
          <cell r="P150">
            <v>54</v>
          </cell>
          <cell r="Q150">
            <v>56</v>
          </cell>
          <cell r="R150">
            <v>-2</v>
          </cell>
        </row>
        <row r="151">
          <cell r="B151" t="str">
            <v>Venezuela</v>
          </cell>
          <cell r="C151">
            <v>7.4784543722748582</v>
          </cell>
          <cell r="D151">
            <v>6.9853239473852504</v>
          </cell>
          <cell r="E151">
            <v>74.400000000000006</v>
          </cell>
          <cell r="F151">
            <v>65.295104895104899</v>
          </cell>
          <cell r="G151">
            <v>1.0412525542165738</v>
          </cell>
          <cell r="H151">
            <v>77.469190033713105</v>
          </cell>
          <cell r="I151">
            <v>0.62703116895943745</v>
          </cell>
          <cell r="J151">
            <v>40.942065949706709</v>
          </cell>
          <cell r="K151">
            <v>3.0245720939999998</v>
          </cell>
          <cell r="L151">
            <v>3.8392516473182967E-2</v>
          </cell>
          <cell r="M151">
            <v>56.871441570923167</v>
          </cell>
          <cell r="N151">
            <v>38.833819331441816</v>
          </cell>
          <cell r="O151">
            <v>-0.47150517603334297</v>
          </cell>
          <cell r="P151">
            <v>9</v>
          </cell>
          <cell r="Q151">
            <v>12</v>
          </cell>
          <cell r="R151">
            <v>-3</v>
          </cell>
        </row>
        <row r="152">
          <cell r="B152" t="str">
            <v>Vietnam</v>
          </cell>
          <cell r="C152">
            <v>5.7673446078224915</v>
          </cell>
          <cell r="D152">
            <v>5.4876676305301766</v>
          </cell>
          <cell r="E152">
            <v>75.2</v>
          </cell>
          <cell r="F152">
            <v>65.173333333333332</v>
          </cell>
          <cell r="G152">
            <v>0.87014157777133705</v>
          </cell>
          <cell r="H152">
            <v>65.434646648404552</v>
          </cell>
          <cell r="I152">
            <v>0.47726553727393006</v>
          </cell>
          <cell r="J152">
            <v>31.104985949266268</v>
          </cell>
          <cell r="K152">
            <v>1.3909744479999999</v>
          </cell>
          <cell r="L152">
            <v>5.2431113748822054E-2</v>
          </cell>
          <cell r="M152">
            <v>60.438991324953825</v>
          </cell>
          <cell r="N152">
            <v>45.974890626888978</v>
          </cell>
          <cell r="O152">
            <v>-0.52464042304070913</v>
          </cell>
          <cell r="P152">
            <v>2</v>
          </cell>
          <cell r="Q152">
            <v>2</v>
          </cell>
          <cell r="R152">
            <v>0</v>
          </cell>
        </row>
        <row r="153">
          <cell r="B153" t="str">
            <v>Yemen</v>
          </cell>
          <cell r="C153">
            <v>3.9241419233603447</v>
          </cell>
          <cell r="D153">
            <v>3.3384439644319093</v>
          </cell>
          <cell r="E153">
            <v>65.5</v>
          </cell>
          <cell r="F153">
            <v>48.988161559888582</v>
          </cell>
          <cell r="G153">
            <v>0.68582130932512242</v>
          </cell>
          <cell r="H153">
            <v>44.921295760795516</v>
          </cell>
          <cell r="I153">
            <v>0.26234317066410334</v>
          </cell>
          <cell r="J153">
            <v>12.851709628626518</v>
          </cell>
          <cell r="K153">
            <v>0.87118284000000001</v>
          </cell>
          <cell r="L153">
            <v>2.7079667693029252E-3</v>
          </cell>
          <cell r="M153">
            <v>42.966752789372464</v>
          </cell>
          <cell r="N153">
            <v>24.687459289410846</v>
          </cell>
          <cell r="O153">
            <v>-0.71390607926669203</v>
          </cell>
          <cell r="P153">
            <v>68</v>
          </cell>
          <cell r="Q153">
            <v>81</v>
          </cell>
          <cell r="R153">
            <v>-13</v>
          </cell>
        </row>
        <row r="154">
          <cell r="B154" t="str">
            <v>Zambia</v>
          </cell>
          <cell r="C154">
            <v>5.2603608270753712</v>
          </cell>
          <cell r="D154">
            <v>4.8768101848474004</v>
          </cell>
          <cell r="E154">
            <v>49</v>
          </cell>
          <cell r="F154">
            <v>28.458515283842797</v>
          </cell>
          <cell r="G154">
            <v>0.81944319969662505</v>
          </cell>
          <cell r="H154">
            <v>40.152716785134629</v>
          </cell>
          <cell r="I154">
            <v>0.41617979270565247</v>
          </cell>
          <cell r="J154">
            <v>11.843858991540337</v>
          </cell>
          <cell r="K154">
            <v>0.84081431799999995</v>
          </cell>
          <cell r="L154">
            <v>6.1056258851498735E-3</v>
          </cell>
          <cell r="M154">
            <v>37.733570063038208</v>
          </cell>
          <cell r="N154">
            <v>23.268583992585249</v>
          </cell>
          <cell r="O154">
            <v>-0.70502969811683625</v>
          </cell>
          <cell r="P154">
            <v>99</v>
          </cell>
          <cell r="Q154">
            <v>91</v>
          </cell>
          <cell r="R154">
            <v>8</v>
          </cell>
        </row>
        <row r="155">
          <cell r="B155" t="str">
            <v>Zimbabwe</v>
          </cell>
          <cell r="C155">
            <v>4.8456418516965396</v>
          </cell>
          <cell r="D155">
            <v>4.4431535079503774</v>
          </cell>
          <cell r="E155">
            <v>51.4</v>
          </cell>
          <cell r="F155">
            <v>35.616565656565655</v>
          </cell>
          <cell r="G155">
            <v>0.77797130215874188</v>
          </cell>
          <cell r="H155">
            <v>39.987724930959331</v>
          </cell>
          <cell r="I155">
            <v>0.37281412501595018</v>
          </cell>
          <cell r="J155">
            <v>13.278358761325666</v>
          </cell>
          <cell r="K155">
            <v>1.170249909</v>
          </cell>
          <cell r="L155">
            <v>-8.8817741213770111E-3</v>
          </cell>
          <cell r="M155">
            <v>35.31716774509669</v>
          </cell>
          <cell r="N155">
            <v>22.708649932925709</v>
          </cell>
          <cell r="O155">
            <v>-0.66793912921399323</v>
          </cell>
          <cell r="P155">
            <v>115</v>
          </cell>
          <cell r="Q155">
            <v>97</v>
          </cell>
          <cell r="R155">
            <v>18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6"/>
  </sheetPr>
  <dimension ref="B1:M28"/>
  <sheetViews>
    <sheetView tabSelected="1" zoomScaleNormal="100" workbookViewId="0"/>
  </sheetViews>
  <sheetFormatPr defaultRowHeight="12.75" x14ac:dyDescent="0.2"/>
  <cols>
    <col min="1" max="1" width="2.140625" style="17" customWidth="1"/>
    <col min="2" max="2" width="9.140625" style="17"/>
    <col min="3" max="3" width="3.5703125" style="17" customWidth="1"/>
    <col min="4" max="12" width="9.140625" style="17"/>
    <col min="13" max="13" width="5.42578125" style="17" customWidth="1"/>
    <col min="14" max="257" width="9.140625" style="17"/>
    <col min="258" max="258" width="2.140625" style="17" customWidth="1"/>
    <col min="259" max="259" width="9.140625" style="17"/>
    <col min="260" max="260" width="3.5703125" style="17" customWidth="1"/>
    <col min="261" max="268" width="9.140625" style="17"/>
    <col min="269" max="269" width="16.140625" style="17" customWidth="1"/>
    <col min="270" max="513" width="9.140625" style="17"/>
    <col min="514" max="514" width="2.140625" style="17" customWidth="1"/>
    <col min="515" max="515" width="9.140625" style="17"/>
    <col min="516" max="516" width="3.5703125" style="17" customWidth="1"/>
    <col min="517" max="524" width="9.140625" style="17"/>
    <col min="525" max="525" width="16.140625" style="17" customWidth="1"/>
    <col min="526" max="769" width="9.140625" style="17"/>
    <col min="770" max="770" width="2.140625" style="17" customWidth="1"/>
    <col min="771" max="771" width="9.140625" style="17"/>
    <col min="772" max="772" width="3.5703125" style="17" customWidth="1"/>
    <col min="773" max="780" width="9.140625" style="17"/>
    <col min="781" max="781" width="16.140625" style="17" customWidth="1"/>
    <col min="782" max="1025" width="9.140625" style="17"/>
    <col min="1026" max="1026" width="2.140625" style="17" customWidth="1"/>
    <col min="1027" max="1027" width="9.140625" style="17"/>
    <col min="1028" max="1028" width="3.5703125" style="17" customWidth="1"/>
    <col min="1029" max="1036" width="9.140625" style="17"/>
    <col min="1037" max="1037" width="16.140625" style="17" customWidth="1"/>
    <col min="1038" max="1281" width="9.140625" style="17"/>
    <col min="1282" max="1282" width="2.140625" style="17" customWidth="1"/>
    <col min="1283" max="1283" width="9.140625" style="17"/>
    <col min="1284" max="1284" width="3.5703125" style="17" customWidth="1"/>
    <col min="1285" max="1292" width="9.140625" style="17"/>
    <col min="1293" max="1293" width="16.140625" style="17" customWidth="1"/>
    <col min="1294" max="1537" width="9.140625" style="17"/>
    <col min="1538" max="1538" width="2.140625" style="17" customWidth="1"/>
    <col min="1539" max="1539" width="9.140625" style="17"/>
    <col min="1540" max="1540" width="3.5703125" style="17" customWidth="1"/>
    <col min="1541" max="1548" width="9.140625" style="17"/>
    <col min="1549" max="1549" width="16.140625" style="17" customWidth="1"/>
    <col min="1550" max="1793" width="9.140625" style="17"/>
    <col min="1794" max="1794" width="2.140625" style="17" customWidth="1"/>
    <col min="1795" max="1795" width="9.140625" style="17"/>
    <col min="1796" max="1796" width="3.5703125" style="17" customWidth="1"/>
    <col min="1797" max="1804" width="9.140625" style="17"/>
    <col min="1805" max="1805" width="16.140625" style="17" customWidth="1"/>
    <col min="1806" max="2049" width="9.140625" style="17"/>
    <col min="2050" max="2050" width="2.140625" style="17" customWidth="1"/>
    <col min="2051" max="2051" width="9.140625" style="17"/>
    <col min="2052" max="2052" width="3.5703125" style="17" customWidth="1"/>
    <col min="2053" max="2060" width="9.140625" style="17"/>
    <col min="2061" max="2061" width="16.140625" style="17" customWidth="1"/>
    <col min="2062" max="2305" width="9.140625" style="17"/>
    <col min="2306" max="2306" width="2.140625" style="17" customWidth="1"/>
    <col min="2307" max="2307" width="9.140625" style="17"/>
    <col min="2308" max="2308" width="3.5703125" style="17" customWidth="1"/>
    <col min="2309" max="2316" width="9.140625" style="17"/>
    <col min="2317" max="2317" width="16.140625" style="17" customWidth="1"/>
    <col min="2318" max="2561" width="9.140625" style="17"/>
    <col min="2562" max="2562" width="2.140625" style="17" customWidth="1"/>
    <col min="2563" max="2563" width="9.140625" style="17"/>
    <col min="2564" max="2564" width="3.5703125" style="17" customWidth="1"/>
    <col min="2565" max="2572" width="9.140625" style="17"/>
    <col min="2573" max="2573" width="16.140625" style="17" customWidth="1"/>
    <col min="2574" max="2817" width="9.140625" style="17"/>
    <col min="2818" max="2818" width="2.140625" style="17" customWidth="1"/>
    <col min="2819" max="2819" width="9.140625" style="17"/>
    <col min="2820" max="2820" width="3.5703125" style="17" customWidth="1"/>
    <col min="2821" max="2828" width="9.140625" style="17"/>
    <col min="2829" max="2829" width="16.140625" style="17" customWidth="1"/>
    <col min="2830" max="3073" width="9.140625" style="17"/>
    <col min="3074" max="3074" width="2.140625" style="17" customWidth="1"/>
    <col min="3075" max="3075" width="9.140625" style="17"/>
    <col min="3076" max="3076" width="3.5703125" style="17" customWidth="1"/>
    <col min="3077" max="3084" width="9.140625" style="17"/>
    <col min="3085" max="3085" width="16.140625" style="17" customWidth="1"/>
    <col min="3086" max="3329" width="9.140625" style="17"/>
    <col min="3330" max="3330" width="2.140625" style="17" customWidth="1"/>
    <col min="3331" max="3331" width="9.140625" style="17"/>
    <col min="3332" max="3332" width="3.5703125" style="17" customWidth="1"/>
    <col min="3333" max="3340" width="9.140625" style="17"/>
    <col min="3341" max="3341" width="16.140625" style="17" customWidth="1"/>
    <col min="3342" max="3585" width="9.140625" style="17"/>
    <col min="3586" max="3586" width="2.140625" style="17" customWidth="1"/>
    <col min="3587" max="3587" width="9.140625" style="17"/>
    <col min="3588" max="3588" width="3.5703125" style="17" customWidth="1"/>
    <col min="3589" max="3596" width="9.140625" style="17"/>
    <col min="3597" max="3597" width="16.140625" style="17" customWidth="1"/>
    <col min="3598" max="3841" width="9.140625" style="17"/>
    <col min="3842" max="3842" width="2.140625" style="17" customWidth="1"/>
    <col min="3843" max="3843" width="9.140625" style="17"/>
    <col min="3844" max="3844" width="3.5703125" style="17" customWidth="1"/>
    <col min="3845" max="3852" width="9.140625" style="17"/>
    <col min="3853" max="3853" width="16.140625" style="17" customWidth="1"/>
    <col min="3854" max="4097" width="9.140625" style="17"/>
    <col min="4098" max="4098" width="2.140625" style="17" customWidth="1"/>
    <col min="4099" max="4099" width="9.140625" style="17"/>
    <col min="4100" max="4100" width="3.5703125" style="17" customWidth="1"/>
    <col min="4101" max="4108" width="9.140625" style="17"/>
    <col min="4109" max="4109" width="16.140625" style="17" customWidth="1"/>
    <col min="4110" max="4353" width="9.140625" style="17"/>
    <col min="4354" max="4354" width="2.140625" style="17" customWidth="1"/>
    <col min="4355" max="4355" width="9.140625" style="17"/>
    <col min="4356" max="4356" width="3.5703125" style="17" customWidth="1"/>
    <col min="4357" max="4364" width="9.140625" style="17"/>
    <col min="4365" max="4365" width="16.140625" style="17" customWidth="1"/>
    <col min="4366" max="4609" width="9.140625" style="17"/>
    <col min="4610" max="4610" width="2.140625" style="17" customWidth="1"/>
    <col min="4611" max="4611" width="9.140625" style="17"/>
    <col min="4612" max="4612" width="3.5703125" style="17" customWidth="1"/>
    <col min="4613" max="4620" width="9.140625" style="17"/>
    <col min="4621" max="4621" width="16.140625" style="17" customWidth="1"/>
    <col min="4622" max="4865" width="9.140625" style="17"/>
    <col min="4866" max="4866" width="2.140625" style="17" customWidth="1"/>
    <col min="4867" max="4867" width="9.140625" style="17"/>
    <col min="4868" max="4868" width="3.5703125" style="17" customWidth="1"/>
    <col min="4869" max="4876" width="9.140625" style="17"/>
    <col min="4877" max="4877" width="16.140625" style="17" customWidth="1"/>
    <col min="4878" max="5121" width="9.140625" style="17"/>
    <col min="5122" max="5122" width="2.140625" style="17" customWidth="1"/>
    <col min="5123" max="5123" width="9.140625" style="17"/>
    <col min="5124" max="5124" width="3.5703125" style="17" customWidth="1"/>
    <col min="5125" max="5132" width="9.140625" style="17"/>
    <col min="5133" max="5133" width="16.140625" style="17" customWidth="1"/>
    <col min="5134" max="5377" width="9.140625" style="17"/>
    <col min="5378" max="5378" width="2.140625" style="17" customWidth="1"/>
    <col min="5379" max="5379" width="9.140625" style="17"/>
    <col min="5380" max="5380" width="3.5703125" style="17" customWidth="1"/>
    <col min="5381" max="5388" width="9.140625" style="17"/>
    <col min="5389" max="5389" width="16.140625" style="17" customWidth="1"/>
    <col min="5390" max="5633" width="9.140625" style="17"/>
    <col min="5634" max="5634" width="2.140625" style="17" customWidth="1"/>
    <col min="5635" max="5635" width="9.140625" style="17"/>
    <col min="5636" max="5636" width="3.5703125" style="17" customWidth="1"/>
    <col min="5637" max="5644" width="9.140625" style="17"/>
    <col min="5645" max="5645" width="16.140625" style="17" customWidth="1"/>
    <col min="5646" max="5889" width="9.140625" style="17"/>
    <col min="5890" max="5890" width="2.140625" style="17" customWidth="1"/>
    <col min="5891" max="5891" width="9.140625" style="17"/>
    <col min="5892" max="5892" width="3.5703125" style="17" customWidth="1"/>
    <col min="5893" max="5900" width="9.140625" style="17"/>
    <col min="5901" max="5901" width="16.140625" style="17" customWidth="1"/>
    <col min="5902" max="6145" width="9.140625" style="17"/>
    <col min="6146" max="6146" width="2.140625" style="17" customWidth="1"/>
    <col min="6147" max="6147" width="9.140625" style="17"/>
    <col min="6148" max="6148" width="3.5703125" style="17" customWidth="1"/>
    <col min="6149" max="6156" width="9.140625" style="17"/>
    <col min="6157" max="6157" width="16.140625" style="17" customWidth="1"/>
    <col min="6158" max="6401" width="9.140625" style="17"/>
    <col min="6402" max="6402" width="2.140625" style="17" customWidth="1"/>
    <col min="6403" max="6403" width="9.140625" style="17"/>
    <col min="6404" max="6404" width="3.5703125" style="17" customWidth="1"/>
    <col min="6405" max="6412" width="9.140625" style="17"/>
    <col min="6413" max="6413" width="16.140625" style="17" customWidth="1"/>
    <col min="6414" max="6657" width="9.140625" style="17"/>
    <col min="6658" max="6658" width="2.140625" style="17" customWidth="1"/>
    <col min="6659" max="6659" width="9.140625" style="17"/>
    <col min="6660" max="6660" width="3.5703125" style="17" customWidth="1"/>
    <col min="6661" max="6668" width="9.140625" style="17"/>
    <col min="6669" max="6669" width="16.140625" style="17" customWidth="1"/>
    <col min="6670" max="6913" width="9.140625" style="17"/>
    <col min="6914" max="6914" width="2.140625" style="17" customWidth="1"/>
    <col min="6915" max="6915" width="9.140625" style="17"/>
    <col min="6916" max="6916" width="3.5703125" style="17" customWidth="1"/>
    <col min="6917" max="6924" width="9.140625" style="17"/>
    <col min="6925" max="6925" width="16.140625" style="17" customWidth="1"/>
    <col min="6926" max="7169" width="9.140625" style="17"/>
    <col min="7170" max="7170" width="2.140625" style="17" customWidth="1"/>
    <col min="7171" max="7171" width="9.140625" style="17"/>
    <col min="7172" max="7172" width="3.5703125" style="17" customWidth="1"/>
    <col min="7173" max="7180" width="9.140625" style="17"/>
    <col min="7181" max="7181" width="16.140625" style="17" customWidth="1"/>
    <col min="7182" max="7425" width="9.140625" style="17"/>
    <col min="7426" max="7426" width="2.140625" style="17" customWidth="1"/>
    <col min="7427" max="7427" width="9.140625" style="17"/>
    <col min="7428" max="7428" width="3.5703125" style="17" customWidth="1"/>
    <col min="7429" max="7436" width="9.140625" style="17"/>
    <col min="7437" max="7437" width="16.140625" style="17" customWidth="1"/>
    <col min="7438" max="7681" width="9.140625" style="17"/>
    <col min="7682" max="7682" width="2.140625" style="17" customWidth="1"/>
    <col min="7683" max="7683" width="9.140625" style="17"/>
    <col min="7684" max="7684" width="3.5703125" style="17" customWidth="1"/>
    <col min="7685" max="7692" width="9.140625" style="17"/>
    <col min="7693" max="7693" width="16.140625" style="17" customWidth="1"/>
    <col min="7694" max="7937" width="9.140625" style="17"/>
    <col min="7938" max="7938" width="2.140625" style="17" customWidth="1"/>
    <col min="7939" max="7939" width="9.140625" style="17"/>
    <col min="7940" max="7940" width="3.5703125" style="17" customWidth="1"/>
    <col min="7941" max="7948" width="9.140625" style="17"/>
    <col min="7949" max="7949" width="16.140625" style="17" customWidth="1"/>
    <col min="7950" max="8193" width="9.140625" style="17"/>
    <col min="8194" max="8194" width="2.140625" style="17" customWidth="1"/>
    <col min="8195" max="8195" width="9.140625" style="17"/>
    <col min="8196" max="8196" width="3.5703125" style="17" customWidth="1"/>
    <col min="8197" max="8204" width="9.140625" style="17"/>
    <col min="8205" max="8205" width="16.140625" style="17" customWidth="1"/>
    <col min="8206" max="8449" width="9.140625" style="17"/>
    <col min="8450" max="8450" width="2.140625" style="17" customWidth="1"/>
    <col min="8451" max="8451" width="9.140625" style="17"/>
    <col min="8452" max="8452" width="3.5703125" style="17" customWidth="1"/>
    <col min="8453" max="8460" width="9.140625" style="17"/>
    <col min="8461" max="8461" width="16.140625" style="17" customWidth="1"/>
    <col min="8462" max="8705" width="9.140625" style="17"/>
    <col min="8706" max="8706" width="2.140625" style="17" customWidth="1"/>
    <col min="8707" max="8707" width="9.140625" style="17"/>
    <col min="8708" max="8708" width="3.5703125" style="17" customWidth="1"/>
    <col min="8709" max="8716" width="9.140625" style="17"/>
    <col min="8717" max="8717" width="16.140625" style="17" customWidth="1"/>
    <col min="8718" max="8961" width="9.140625" style="17"/>
    <col min="8962" max="8962" width="2.140625" style="17" customWidth="1"/>
    <col min="8963" max="8963" width="9.140625" style="17"/>
    <col min="8964" max="8964" width="3.5703125" style="17" customWidth="1"/>
    <col min="8965" max="8972" width="9.140625" style="17"/>
    <col min="8973" max="8973" width="16.140625" style="17" customWidth="1"/>
    <col min="8974" max="9217" width="9.140625" style="17"/>
    <col min="9218" max="9218" width="2.140625" style="17" customWidth="1"/>
    <col min="9219" max="9219" width="9.140625" style="17"/>
    <col min="9220" max="9220" width="3.5703125" style="17" customWidth="1"/>
    <col min="9221" max="9228" width="9.140625" style="17"/>
    <col min="9229" max="9229" width="16.140625" style="17" customWidth="1"/>
    <col min="9230" max="9473" width="9.140625" style="17"/>
    <col min="9474" max="9474" width="2.140625" style="17" customWidth="1"/>
    <col min="9475" max="9475" width="9.140625" style="17"/>
    <col min="9476" max="9476" width="3.5703125" style="17" customWidth="1"/>
    <col min="9477" max="9484" width="9.140625" style="17"/>
    <col min="9485" max="9485" width="16.140625" style="17" customWidth="1"/>
    <col min="9486" max="9729" width="9.140625" style="17"/>
    <col min="9730" max="9730" width="2.140625" style="17" customWidth="1"/>
    <col min="9731" max="9731" width="9.140625" style="17"/>
    <col min="9732" max="9732" width="3.5703125" style="17" customWidth="1"/>
    <col min="9733" max="9740" width="9.140625" style="17"/>
    <col min="9741" max="9741" width="16.140625" style="17" customWidth="1"/>
    <col min="9742" max="9985" width="9.140625" style="17"/>
    <col min="9986" max="9986" width="2.140625" style="17" customWidth="1"/>
    <col min="9987" max="9987" width="9.140625" style="17"/>
    <col min="9988" max="9988" width="3.5703125" style="17" customWidth="1"/>
    <col min="9989" max="9996" width="9.140625" style="17"/>
    <col min="9997" max="9997" width="16.140625" style="17" customWidth="1"/>
    <col min="9998" max="10241" width="9.140625" style="17"/>
    <col min="10242" max="10242" width="2.140625" style="17" customWidth="1"/>
    <col min="10243" max="10243" width="9.140625" style="17"/>
    <col min="10244" max="10244" width="3.5703125" style="17" customWidth="1"/>
    <col min="10245" max="10252" width="9.140625" style="17"/>
    <col min="10253" max="10253" width="16.140625" style="17" customWidth="1"/>
    <col min="10254" max="10497" width="9.140625" style="17"/>
    <col min="10498" max="10498" width="2.140625" style="17" customWidth="1"/>
    <col min="10499" max="10499" width="9.140625" style="17"/>
    <col min="10500" max="10500" width="3.5703125" style="17" customWidth="1"/>
    <col min="10501" max="10508" width="9.140625" style="17"/>
    <col min="10509" max="10509" width="16.140625" style="17" customWidth="1"/>
    <col min="10510" max="10753" width="9.140625" style="17"/>
    <col min="10754" max="10754" width="2.140625" style="17" customWidth="1"/>
    <col min="10755" max="10755" width="9.140625" style="17"/>
    <col min="10756" max="10756" width="3.5703125" style="17" customWidth="1"/>
    <col min="10757" max="10764" width="9.140625" style="17"/>
    <col min="10765" max="10765" width="16.140625" style="17" customWidth="1"/>
    <col min="10766" max="11009" width="9.140625" style="17"/>
    <col min="11010" max="11010" width="2.140625" style="17" customWidth="1"/>
    <col min="11011" max="11011" width="9.140625" style="17"/>
    <col min="11012" max="11012" width="3.5703125" style="17" customWidth="1"/>
    <col min="11013" max="11020" width="9.140625" style="17"/>
    <col min="11021" max="11021" width="16.140625" style="17" customWidth="1"/>
    <col min="11022" max="11265" width="9.140625" style="17"/>
    <col min="11266" max="11266" width="2.140625" style="17" customWidth="1"/>
    <col min="11267" max="11267" width="9.140625" style="17"/>
    <col min="11268" max="11268" width="3.5703125" style="17" customWidth="1"/>
    <col min="11269" max="11276" width="9.140625" style="17"/>
    <col min="11277" max="11277" width="16.140625" style="17" customWidth="1"/>
    <col min="11278" max="11521" width="9.140625" style="17"/>
    <col min="11522" max="11522" width="2.140625" style="17" customWidth="1"/>
    <col min="11523" max="11523" width="9.140625" style="17"/>
    <col min="11524" max="11524" width="3.5703125" style="17" customWidth="1"/>
    <col min="11525" max="11532" width="9.140625" style="17"/>
    <col min="11533" max="11533" width="16.140625" style="17" customWidth="1"/>
    <col min="11534" max="11777" width="9.140625" style="17"/>
    <col min="11778" max="11778" width="2.140625" style="17" customWidth="1"/>
    <col min="11779" max="11779" width="9.140625" style="17"/>
    <col min="11780" max="11780" width="3.5703125" style="17" customWidth="1"/>
    <col min="11781" max="11788" width="9.140625" style="17"/>
    <col min="11789" max="11789" width="16.140625" style="17" customWidth="1"/>
    <col min="11790" max="12033" width="9.140625" style="17"/>
    <col min="12034" max="12034" width="2.140625" style="17" customWidth="1"/>
    <col min="12035" max="12035" width="9.140625" style="17"/>
    <col min="12036" max="12036" width="3.5703125" style="17" customWidth="1"/>
    <col min="12037" max="12044" width="9.140625" style="17"/>
    <col min="12045" max="12045" width="16.140625" style="17" customWidth="1"/>
    <col min="12046" max="12289" width="9.140625" style="17"/>
    <col min="12290" max="12290" width="2.140625" style="17" customWidth="1"/>
    <col min="12291" max="12291" width="9.140625" style="17"/>
    <col min="12292" max="12292" width="3.5703125" style="17" customWidth="1"/>
    <col min="12293" max="12300" width="9.140625" style="17"/>
    <col min="12301" max="12301" width="16.140625" style="17" customWidth="1"/>
    <col min="12302" max="12545" width="9.140625" style="17"/>
    <col min="12546" max="12546" width="2.140625" style="17" customWidth="1"/>
    <col min="12547" max="12547" width="9.140625" style="17"/>
    <col min="12548" max="12548" width="3.5703125" style="17" customWidth="1"/>
    <col min="12549" max="12556" width="9.140625" style="17"/>
    <col min="12557" max="12557" width="16.140625" style="17" customWidth="1"/>
    <col min="12558" max="12801" width="9.140625" style="17"/>
    <col min="12802" max="12802" width="2.140625" style="17" customWidth="1"/>
    <col min="12803" max="12803" width="9.140625" style="17"/>
    <col min="12804" max="12804" width="3.5703125" style="17" customWidth="1"/>
    <col min="12805" max="12812" width="9.140625" style="17"/>
    <col min="12813" max="12813" width="16.140625" style="17" customWidth="1"/>
    <col min="12814" max="13057" width="9.140625" style="17"/>
    <col min="13058" max="13058" width="2.140625" style="17" customWidth="1"/>
    <col min="13059" max="13059" width="9.140625" style="17"/>
    <col min="13060" max="13060" width="3.5703125" style="17" customWidth="1"/>
    <col min="13061" max="13068" width="9.140625" style="17"/>
    <col min="13069" max="13069" width="16.140625" style="17" customWidth="1"/>
    <col min="13070" max="13313" width="9.140625" style="17"/>
    <col min="13314" max="13314" width="2.140625" style="17" customWidth="1"/>
    <col min="13315" max="13315" width="9.140625" style="17"/>
    <col min="13316" max="13316" width="3.5703125" style="17" customWidth="1"/>
    <col min="13317" max="13324" width="9.140625" style="17"/>
    <col min="13325" max="13325" width="16.140625" style="17" customWidth="1"/>
    <col min="13326" max="13569" width="9.140625" style="17"/>
    <col min="13570" max="13570" width="2.140625" style="17" customWidth="1"/>
    <col min="13571" max="13571" width="9.140625" style="17"/>
    <col min="13572" max="13572" width="3.5703125" style="17" customWidth="1"/>
    <col min="13573" max="13580" width="9.140625" style="17"/>
    <col min="13581" max="13581" width="16.140625" style="17" customWidth="1"/>
    <col min="13582" max="13825" width="9.140625" style="17"/>
    <col min="13826" max="13826" width="2.140625" style="17" customWidth="1"/>
    <col min="13827" max="13827" width="9.140625" style="17"/>
    <col min="13828" max="13828" width="3.5703125" style="17" customWidth="1"/>
    <col min="13829" max="13836" width="9.140625" style="17"/>
    <col min="13837" max="13837" width="16.140625" style="17" customWidth="1"/>
    <col min="13838" max="14081" width="9.140625" style="17"/>
    <col min="14082" max="14082" width="2.140625" style="17" customWidth="1"/>
    <col min="14083" max="14083" width="9.140625" style="17"/>
    <col min="14084" max="14084" width="3.5703125" style="17" customWidth="1"/>
    <col min="14085" max="14092" width="9.140625" style="17"/>
    <col min="14093" max="14093" width="16.140625" style="17" customWidth="1"/>
    <col min="14094" max="14337" width="9.140625" style="17"/>
    <col min="14338" max="14338" width="2.140625" style="17" customWidth="1"/>
    <col min="14339" max="14339" width="9.140625" style="17"/>
    <col min="14340" max="14340" width="3.5703125" style="17" customWidth="1"/>
    <col min="14341" max="14348" width="9.140625" style="17"/>
    <col min="14349" max="14349" width="16.140625" style="17" customWidth="1"/>
    <col min="14350" max="14593" width="9.140625" style="17"/>
    <col min="14594" max="14594" width="2.140625" style="17" customWidth="1"/>
    <col min="14595" max="14595" width="9.140625" style="17"/>
    <col min="14596" max="14596" width="3.5703125" style="17" customWidth="1"/>
    <col min="14597" max="14604" width="9.140625" style="17"/>
    <col min="14605" max="14605" width="16.140625" style="17" customWidth="1"/>
    <col min="14606" max="14849" width="9.140625" style="17"/>
    <col min="14850" max="14850" width="2.140625" style="17" customWidth="1"/>
    <col min="14851" max="14851" width="9.140625" style="17"/>
    <col min="14852" max="14852" width="3.5703125" style="17" customWidth="1"/>
    <col min="14853" max="14860" width="9.140625" style="17"/>
    <col min="14861" max="14861" width="16.140625" style="17" customWidth="1"/>
    <col min="14862" max="15105" width="9.140625" style="17"/>
    <col min="15106" max="15106" width="2.140625" style="17" customWidth="1"/>
    <col min="15107" max="15107" width="9.140625" style="17"/>
    <col min="15108" max="15108" width="3.5703125" style="17" customWidth="1"/>
    <col min="15109" max="15116" width="9.140625" style="17"/>
    <col min="15117" max="15117" width="16.140625" style="17" customWidth="1"/>
    <col min="15118" max="15361" width="9.140625" style="17"/>
    <col min="15362" max="15362" width="2.140625" style="17" customWidth="1"/>
    <col min="15363" max="15363" width="9.140625" style="17"/>
    <col min="15364" max="15364" width="3.5703125" style="17" customWidth="1"/>
    <col min="15365" max="15372" width="9.140625" style="17"/>
    <col min="15373" max="15373" width="16.140625" style="17" customWidth="1"/>
    <col min="15374" max="15617" width="9.140625" style="17"/>
    <col min="15618" max="15618" width="2.140625" style="17" customWidth="1"/>
    <col min="15619" max="15619" width="9.140625" style="17"/>
    <col min="15620" max="15620" width="3.5703125" style="17" customWidth="1"/>
    <col min="15621" max="15628" width="9.140625" style="17"/>
    <col min="15629" max="15629" width="16.140625" style="17" customWidth="1"/>
    <col min="15630" max="15873" width="9.140625" style="17"/>
    <col min="15874" max="15874" width="2.140625" style="17" customWidth="1"/>
    <col min="15875" max="15875" width="9.140625" style="17"/>
    <col min="15876" max="15876" width="3.5703125" style="17" customWidth="1"/>
    <col min="15877" max="15884" width="9.140625" style="17"/>
    <col min="15885" max="15885" width="16.140625" style="17" customWidth="1"/>
    <col min="15886" max="16129" width="9.140625" style="17"/>
    <col min="16130" max="16130" width="2.140625" style="17" customWidth="1"/>
    <col min="16131" max="16131" width="9.140625" style="17"/>
    <col min="16132" max="16132" width="3.5703125" style="17" customWidth="1"/>
    <col min="16133" max="16140" width="9.140625" style="17"/>
    <col min="16141" max="16141" width="16.140625" style="17" customWidth="1"/>
    <col min="16142" max="16384" width="9.140625" style="17"/>
  </cols>
  <sheetData>
    <row r="1" spans="2:13" ht="8.25" customHeight="1" x14ac:dyDescent="0.2"/>
    <row r="2" spans="2:13" ht="9" customHeight="1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2:13" ht="30" x14ac:dyDescent="0.4">
      <c r="B3" s="36"/>
      <c r="C3" s="22"/>
      <c r="D3" s="22"/>
      <c r="E3" s="22"/>
      <c r="F3" s="22"/>
      <c r="G3" s="23"/>
      <c r="H3" s="22"/>
      <c r="I3" s="22"/>
      <c r="J3" s="22"/>
      <c r="K3" s="22"/>
      <c r="L3" s="22"/>
      <c r="M3" s="24"/>
    </row>
    <row r="4" spans="2:13" ht="22.5" x14ac:dyDescent="0.3">
      <c r="B4" s="21"/>
      <c r="C4" s="22"/>
      <c r="D4" s="22"/>
      <c r="E4" s="22"/>
      <c r="F4" s="22"/>
      <c r="G4" s="25"/>
      <c r="H4" s="22"/>
      <c r="I4" s="22"/>
      <c r="J4" s="22"/>
      <c r="K4" s="22"/>
      <c r="L4" s="22"/>
      <c r="M4" s="24"/>
    </row>
    <row r="5" spans="2:13" ht="22.5" x14ac:dyDescent="0.3">
      <c r="B5" s="21"/>
      <c r="C5" s="22"/>
      <c r="D5" s="22"/>
      <c r="E5" s="22"/>
      <c r="F5" s="22"/>
      <c r="G5" s="25"/>
      <c r="H5" s="22"/>
      <c r="I5" s="22"/>
      <c r="J5" s="22"/>
      <c r="K5" s="22"/>
      <c r="L5" s="22"/>
      <c r="M5" s="24"/>
    </row>
    <row r="6" spans="2:13" x14ac:dyDescent="0.2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4"/>
    </row>
    <row r="7" spans="2:13" x14ac:dyDescent="0.2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4"/>
    </row>
    <row r="8" spans="2:13" ht="28.5" customHeight="1" x14ac:dyDescent="0.25">
      <c r="B8" s="21"/>
      <c r="C8" s="241" t="s">
        <v>236</v>
      </c>
      <c r="D8" s="241"/>
      <c r="E8" s="241"/>
      <c r="F8" s="241"/>
      <c r="G8" s="241"/>
      <c r="H8" s="241"/>
      <c r="I8" s="241"/>
      <c r="J8" s="37"/>
      <c r="K8" s="38" t="s">
        <v>229</v>
      </c>
      <c r="L8" s="207"/>
      <c r="M8" s="24"/>
    </row>
    <row r="9" spans="2:13" ht="6.75" customHeight="1" x14ac:dyDescent="0.2">
      <c r="B9" s="21"/>
      <c r="C9" s="39"/>
      <c r="D9" s="39"/>
      <c r="E9" s="39"/>
      <c r="F9" s="39"/>
      <c r="G9" s="39"/>
      <c r="H9" s="39"/>
      <c r="I9" s="39"/>
      <c r="J9" s="39"/>
      <c r="K9" s="39"/>
      <c r="L9" s="39"/>
      <c r="M9" s="24"/>
    </row>
    <row r="10" spans="2:13" x14ac:dyDescent="0.2">
      <c r="B10" s="21"/>
      <c r="C10" s="39" t="s">
        <v>237</v>
      </c>
      <c r="D10" s="39"/>
      <c r="E10" s="39"/>
      <c r="F10" s="39"/>
      <c r="G10" s="39"/>
      <c r="H10" s="39"/>
      <c r="I10" s="39"/>
      <c r="J10" s="39"/>
      <c r="K10" s="39"/>
      <c r="L10" s="39"/>
      <c r="M10" s="24"/>
    </row>
    <row r="11" spans="2:13" x14ac:dyDescent="0.2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4"/>
    </row>
    <row r="12" spans="2:13" x14ac:dyDescent="0.2">
      <c r="B12" s="21"/>
      <c r="C12" s="26" t="s">
        <v>230</v>
      </c>
      <c r="D12" s="85"/>
      <c r="E12" s="85"/>
      <c r="F12" s="85"/>
      <c r="G12" s="85"/>
      <c r="H12" s="85"/>
      <c r="I12" s="85"/>
      <c r="J12" s="85"/>
      <c r="K12" s="85"/>
      <c r="L12" s="85"/>
      <c r="M12" s="24"/>
    </row>
    <row r="13" spans="2:13" x14ac:dyDescent="0.2">
      <c r="B13" s="21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24"/>
    </row>
    <row r="14" spans="2:13" x14ac:dyDescent="0.2">
      <c r="B14" s="21"/>
      <c r="C14" s="86"/>
      <c r="D14" s="85" t="s">
        <v>277</v>
      </c>
      <c r="E14" s="85"/>
      <c r="F14" s="85"/>
      <c r="G14" s="85"/>
      <c r="H14" s="85"/>
      <c r="I14" s="85"/>
      <c r="J14" s="85"/>
      <c r="K14" s="85"/>
      <c r="L14" s="85"/>
      <c r="M14" s="24"/>
    </row>
    <row r="15" spans="2:13" x14ac:dyDescent="0.2">
      <c r="B15" s="21"/>
      <c r="C15" s="86"/>
      <c r="D15" s="85" t="s">
        <v>278</v>
      </c>
      <c r="E15" s="85"/>
      <c r="F15" s="85"/>
      <c r="G15" s="85"/>
      <c r="H15" s="85"/>
      <c r="I15" s="85"/>
      <c r="J15" s="85"/>
      <c r="K15" s="85"/>
      <c r="L15" s="85"/>
      <c r="M15" s="24"/>
    </row>
    <row r="16" spans="2:13" x14ac:dyDescent="0.2">
      <c r="B16" s="21"/>
      <c r="C16" s="86"/>
      <c r="D16" s="86" t="s">
        <v>279</v>
      </c>
      <c r="G16" s="85"/>
      <c r="H16" s="85"/>
      <c r="I16" s="85"/>
      <c r="J16" s="85"/>
      <c r="K16" s="85"/>
      <c r="L16" s="85"/>
      <c r="M16" s="24"/>
    </row>
    <row r="17" spans="2:13" ht="27" customHeight="1" x14ac:dyDescent="0.2">
      <c r="B17" s="21"/>
      <c r="C17" s="86"/>
      <c r="D17" s="243" t="s">
        <v>293</v>
      </c>
      <c r="E17" s="243"/>
      <c r="F17" s="243"/>
      <c r="G17" s="243"/>
      <c r="H17" s="243"/>
      <c r="I17" s="243"/>
      <c r="J17" s="243"/>
      <c r="K17" s="243"/>
      <c r="L17" s="243"/>
      <c r="M17" s="24"/>
    </row>
    <row r="18" spans="2:13" ht="26.25" customHeight="1" x14ac:dyDescent="0.2">
      <c r="B18" s="21"/>
      <c r="C18" s="86"/>
      <c r="D18" s="244" t="s">
        <v>292</v>
      </c>
      <c r="E18" s="244"/>
      <c r="F18" s="244"/>
      <c r="G18" s="244"/>
      <c r="H18" s="244"/>
      <c r="I18" s="244"/>
      <c r="J18" s="244"/>
      <c r="K18" s="244"/>
      <c r="L18" s="244"/>
      <c r="M18" s="24"/>
    </row>
    <row r="19" spans="2:13" x14ac:dyDescent="0.2">
      <c r="B19" s="21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24"/>
    </row>
    <row r="20" spans="2:13" ht="25.5" customHeight="1" x14ac:dyDescent="0.2">
      <c r="B20" s="21"/>
      <c r="C20" s="242" t="s">
        <v>238</v>
      </c>
      <c r="D20" s="242"/>
      <c r="E20" s="242"/>
      <c r="F20" s="242"/>
      <c r="G20" s="242"/>
      <c r="H20" s="242"/>
      <c r="I20" s="242"/>
      <c r="J20" s="242"/>
      <c r="K20" s="242"/>
      <c r="L20" s="28"/>
      <c r="M20" s="24"/>
    </row>
    <row r="21" spans="2:13" x14ac:dyDescent="0.2">
      <c r="B21" s="21"/>
      <c r="C21" s="29"/>
      <c r="D21" s="22"/>
      <c r="E21" s="22"/>
      <c r="F21" s="22"/>
      <c r="G21" s="30"/>
      <c r="H21" s="22"/>
      <c r="I21" s="22"/>
      <c r="J21" s="22"/>
      <c r="K21" s="22"/>
      <c r="L21" s="22"/>
      <c r="M21" s="24"/>
    </row>
    <row r="22" spans="2:13" x14ac:dyDescent="0.2">
      <c r="B22" s="21"/>
      <c r="C22" s="39" t="s">
        <v>231</v>
      </c>
      <c r="D22" s="39"/>
      <c r="E22" s="31"/>
      <c r="F22" s="31"/>
      <c r="G22" s="27"/>
      <c r="H22" s="22"/>
      <c r="I22" s="22"/>
      <c r="J22" s="22"/>
      <c r="K22" s="22"/>
      <c r="L22" s="22"/>
      <c r="M22" s="24"/>
    </row>
    <row r="23" spans="2:13" x14ac:dyDescent="0.2">
      <c r="B23" s="21"/>
      <c r="C23" s="40" t="s">
        <v>232</v>
      </c>
      <c r="D23" s="39"/>
      <c r="E23" s="31"/>
      <c r="F23" s="31"/>
      <c r="G23" s="27"/>
      <c r="H23" s="22"/>
      <c r="I23" s="22"/>
      <c r="J23" s="22"/>
      <c r="K23" s="22"/>
      <c r="L23" s="22"/>
      <c r="M23" s="24"/>
    </row>
    <row r="24" spans="2:13" x14ac:dyDescent="0.2">
      <c r="B24" s="21"/>
      <c r="C24" s="41" t="s">
        <v>233</v>
      </c>
      <c r="D24" s="39"/>
      <c r="E24" s="31"/>
      <c r="F24" s="31"/>
      <c r="G24" s="27"/>
      <c r="H24" s="22"/>
      <c r="I24" s="22"/>
      <c r="J24" s="22"/>
      <c r="K24" s="22"/>
      <c r="L24" s="22"/>
      <c r="M24" s="24"/>
    </row>
    <row r="25" spans="2:13" x14ac:dyDescent="0.2">
      <c r="B25" s="21"/>
      <c r="C25" s="39" t="s">
        <v>234</v>
      </c>
      <c r="D25" s="39"/>
      <c r="E25" s="31"/>
      <c r="F25" s="31"/>
      <c r="G25" s="27"/>
      <c r="H25" s="22"/>
      <c r="I25" s="22"/>
      <c r="J25" s="22"/>
      <c r="K25" s="22"/>
      <c r="L25" s="22"/>
      <c r="M25" s="24"/>
    </row>
    <row r="26" spans="2:13" x14ac:dyDescent="0.2">
      <c r="B26" s="21"/>
      <c r="C26" s="39" t="s">
        <v>235</v>
      </c>
      <c r="D26" s="39"/>
      <c r="E26" s="31"/>
      <c r="F26" s="31"/>
      <c r="G26" s="27"/>
      <c r="H26" s="22"/>
      <c r="I26" s="22"/>
      <c r="J26" s="22"/>
      <c r="K26" s="22"/>
      <c r="L26" s="22"/>
      <c r="M26" s="24"/>
    </row>
    <row r="27" spans="2:13" x14ac:dyDescent="0.2">
      <c r="B27" s="21"/>
      <c r="C27" s="22"/>
      <c r="D27" s="22"/>
      <c r="E27" s="22"/>
      <c r="F27" s="22"/>
      <c r="G27" s="27"/>
      <c r="H27" s="22"/>
      <c r="I27" s="22"/>
      <c r="J27" s="22"/>
      <c r="K27" s="22"/>
      <c r="L27" s="22"/>
      <c r="M27" s="24"/>
    </row>
    <row r="28" spans="2:13" ht="7.5" customHeight="1" x14ac:dyDescent="0.2">
      <c r="B28" s="32"/>
      <c r="C28" s="33"/>
      <c r="D28" s="33"/>
      <c r="E28" s="33"/>
      <c r="F28" s="33"/>
      <c r="G28" s="34"/>
      <c r="H28" s="33"/>
      <c r="I28" s="33"/>
      <c r="J28" s="33"/>
      <c r="K28" s="33"/>
      <c r="L28" s="33"/>
      <c r="M28" s="35"/>
    </row>
  </sheetData>
  <mergeCells count="4">
    <mergeCell ref="C8:I8"/>
    <mergeCell ref="C20:K20"/>
    <mergeCell ref="D17:L17"/>
    <mergeCell ref="D18:L18"/>
  </mergeCells>
  <pageMargins left="0.75" right="0.75" top="1" bottom="1" header="0.5" footer="0.5"/>
  <pageSetup orientation="portrait" horizontalDpi="300" r:id="rId1"/>
  <headerFooter alignWithMargins="0">
    <oddFooter>&amp;C© 2003 Ecological Footprint Network - Do not distribute without prior permission - www.ecofoot.net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9"/>
  <sheetViews>
    <sheetView zoomScale="85" zoomScaleNormal="85" workbookViewId="0">
      <selection activeCell="Y12" sqref="Y12"/>
    </sheetView>
  </sheetViews>
  <sheetFormatPr defaultRowHeight="15" x14ac:dyDescent="0.25"/>
  <cols>
    <col min="2" max="2" width="7.7109375" customWidth="1"/>
    <col min="3" max="3" width="9.42578125" hidden="1" customWidth="1"/>
    <col min="4" max="4" width="24.7109375" customWidth="1"/>
    <col min="5" max="5" width="7.42578125" customWidth="1"/>
    <col min="6" max="7" width="10.7109375" customWidth="1"/>
    <col min="8" max="8" width="12.140625" customWidth="1"/>
    <col min="9" max="9" width="5.42578125" customWidth="1"/>
    <col min="10" max="10" width="14.140625" customWidth="1"/>
    <col min="12" max="12" width="4.28515625" customWidth="1"/>
    <col min="13" max="13" width="15.5703125" customWidth="1"/>
    <col min="14" max="14" width="10.42578125" customWidth="1"/>
    <col min="15" max="15" width="3.7109375" customWidth="1"/>
    <col min="16" max="16" width="2.5703125" customWidth="1"/>
    <col min="17" max="17" width="4" customWidth="1"/>
    <col min="21" max="21" width="4.28515625" customWidth="1"/>
  </cols>
  <sheetData>
    <row r="1" spans="1:38" ht="10.5" customHeight="1" thickBot="1" x14ac:dyDescent="0.3"/>
    <row r="2" spans="1:38" ht="18" customHeight="1" x14ac:dyDescent="0.25">
      <c r="B2" s="98"/>
      <c r="C2" s="99"/>
      <c r="D2" s="100"/>
      <c r="E2" s="100"/>
      <c r="F2" s="100"/>
      <c r="G2" s="100"/>
      <c r="H2" s="99"/>
      <c r="I2" s="99"/>
      <c r="J2" s="101"/>
      <c r="P2" s="89"/>
      <c r="Q2" s="89"/>
      <c r="R2" s="89"/>
      <c r="S2" s="89"/>
      <c r="T2" s="89"/>
      <c r="U2" s="89"/>
    </row>
    <row r="3" spans="1:38" ht="18.75" customHeight="1" x14ac:dyDescent="0.35">
      <c r="B3" s="102" t="s">
        <v>255</v>
      </c>
      <c r="C3" s="103"/>
      <c r="D3" s="104"/>
      <c r="E3" s="104"/>
      <c r="F3" s="104"/>
      <c r="G3" s="104"/>
      <c r="H3" s="103"/>
      <c r="I3" s="103"/>
      <c r="J3" s="105"/>
      <c r="P3" s="89"/>
      <c r="Q3" s="89"/>
      <c r="R3" s="89"/>
      <c r="S3" s="89"/>
      <c r="T3" s="89"/>
      <c r="U3" s="89"/>
    </row>
    <row r="4" spans="1:38" ht="18" customHeight="1" x14ac:dyDescent="0.25">
      <c r="B4" s="106"/>
      <c r="C4" s="103"/>
      <c r="D4" s="104"/>
      <c r="E4" s="104"/>
      <c r="F4" s="104"/>
      <c r="G4" s="104"/>
      <c r="H4" s="103"/>
      <c r="I4" s="103"/>
      <c r="J4" s="105"/>
      <c r="P4" s="89"/>
      <c r="Q4" s="90"/>
      <c r="R4" s="90"/>
      <c r="S4" s="90"/>
      <c r="T4" s="89"/>
    </row>
    <row r="5" spans="1:38" ht="18" customHeight="1" x14ac:dyDescent="0.25">
      <c r="B5" s="107" t="s">
        <v>256</v>
      </c>
      <c r="C5" s="103"/>
      <c r="D5" s="104"/>
      <c r="E5" s="104"/>
      <c r="F5" s="104"/>
      <c r="G5" s="104"/>
      <c r="H5" s="103"/>
      <c r="I5" s="103"/>
      <c r="J5" s="105"/>
    </row>
    <row r="6" spans="1:38" ht="18" customHeight="1" thickBot="1" x14ac:dyDescent="0.3">
      <c r="B6" s="108"/>
      <c r="C6" s="109"/>
      <c r="D6" s="110"/>
      <c r="E6" s="110"/>
      <c r="F6" s="110"/>
      <c r="G6" s="110"/>
      <c r="H6" s="109"/>
      <c r="I6" s="109"/>
      <c r="J6" s="111"/>
    </row>
    <row r="7" spans="1:38" s="1" customFormat="1" ht="33" customHeight="1" thickBot="1" x14ac:dyDescent="0.3">
      <c r="A7" s="45"/>
      <c r="B7" s="61" t="s">
        <v>251</v>
      </c>
      <c r="C7" s="63" t="s">
        <v>250</v>
      </c>
      <c r="D7" s="62" t="s">
        <v>0</v>
      </c>
      <c r="E7" s="63" t="s">
        <v>239</v>
      </c>
      <c r="F7" s="63" t="s">
        <v>296</v>
      </c>
      <c r="G7" s="62" t="s">
        <v>242</v>
      </c>
      <c r="H7" s="63" t="s">
        <v>243</v>
      </c>
      <c r="I7" s="66"/>
      <c r="J7" s="64" t="s">
        <v>249</v>
      </c>
      <c r="K7" s="13"/>
    </row>
    <row r="8" spans="1:38" ht="18" customHeight="1" x14ac:dyDescent="0.25">
      <c r="B8" s="48">
        <f t="shared" ref="B8:B39" si="0">RANK(J8,$J$8:$J$158)</f>
        <v>1</v>
      </c>
      <c r="C8" s="82">
        <v>1</v>
      </c>
      <c r="D8" s="50" t="s">
        <v>34</v>
      </c>
      <c r="E8" s="68" t="s">
        <v>163</v>
      </c>
      <c r="F8" s="56">
        <v>79.3</v>
      </c>
      <c r="G8" s="56">
        <v>7.2710538073814597</v>
      </c>
      <c r="H8" s="56">
        <v>2.5200277789999999</v>
      </c>
      <c r="I8" s="65" t="s">
        <v>240</v>
      </c>
      <c r="J8" s="91">
        <v>64.035925810580295</v>
      </c>
      <c r="K8" s="15"/>
      <c r="L8" s="125"/>
      <c r="M8" s="246" t="s">
        <v>257</v>
      </c>
      <c r="N8" s="246"/>
      <c r="O8" s="246"/>
      <c r="P8" s="246"/>
      <c r="Q8" s="246"/>
      <c r="R8" s="246"/>
      <c r="S8" s="246"/>
      <c r="T8" s="246"/>
      <c r="U8" s="126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8.75" customHeight="1" x14ac:dyDescent="0.25">
      <c r="B9" s="48">
        <f t="shared" si="0"/>
        <v>2</v>
      </c>
      <c r="C9" s="82">
        <v>2</v>
      </c>
      <c r="D9" s="51" t="s">
        <v>147</v>
      </c>
      <c r="E9" s="68" t="s">
        <v>155</v>
      </c>
      <c r="F9" s="56">
        <v>75.2</v>
      </c>
      <c r="G9" s="56">
        <v>5.7673446078224915</v>
      </c>
      <c r="H9" s="56">
        <v>1.3909744479999999</v>
      </c>
      <c r="I9" s="65" t="s">
        <v>240</v>
      </c>
      <c r="J9" s="91">
        <v>60.438991324953825</v>
      </c>
      <c r="K9" s="15"/>
      <c r="L9" s="120"/>
      <c r="M9" s="247"/>
      <c r="N9" s="247"/>
      <c r="O9" s="247"/>
      <c r="P9" s="247"/>
      <c r="Q9" s="247"/>
      <c r="R9" s="247"/>
      <c r="S9" s="247"/>
      <c r="T9" s="247"/>
      <c r="U9" s="121"/>
    </row>
    <row r="10" spans="1:38" ht="14.25" customHeight="1" x14ac:dyDescent="0.25">
      <c r="B10" s="48">
        <f t="shared" si="0"/>
        <v>3</v>
      </c>
      <c r="C10" s="82">
        <v>10</v>
      </c>
      <c r="D10" s="50" t="s">
        <v>30</v>
      </c>
      <c r="E10" s="68" t="s">
        <v>164</v>
      </c>
      <c r="F10" s="56">
        <v>73.7</v>
      </c>
      <c r="G10" s="56">
        <v>6.408113705557601</v>
      </c>
      <c r="H10" s="56">
        <v>1.8010677909999999</v>
      </c>
      <c r="I10" s="65" t="s">
        <v>240</v>
      </c>
      <c r="J10" s="92">
        <v>59.75102255913027</v>
      </c>
      <c r="K10" s="15"/>
      <c r="L10" s="122"/>
      <c r="M10" s="245" t="s">
        <v>258</v>
      </c>
      <c r="N10" s="245"/>
      <c r="O10" s="245"/>
      <c r="P10" s="245"/>
      <c r="Q10" s="245"/>
      <c r="R10" s="42"/>
      <c r="S10" s="42"/>
      <c r="T10" s="116"/>
      <c r="U10" s="117"/>
    </row>
    <row r="11" spans="1:38" ht="18.75" customHeight="1" x14ac:dyDescent="0.25">
      <c r="B11" s="48">
        <f t="shared" si="0"/>
        <v>4</v>
      </c>
      <c r="C11" s="82">
        <v>3</v>
      </c>
      <c r="D11" s="50" t="s">
        <v>14</v>
      </c>
      <c r="E11" s="68" t="s">
        <v>163</v>
      </c>
      <c r="F11" s="56">
        <v>76.099999999999994</v>
      </c>
      <c r="G11" s="56">
        <v>6.4506443191746472</v>
      </c>
      <c r="H11" s="56">
        <v>2.1091700000000002</v>
      </c>
      <c r="I11" s="65" t="s">
        <v>240</v>
      </c>
      <c r="J11" s="91">
        <v>59.289845246222619</v>
      </c>
      <c r="K11" s="15"/>
      <c r="L11" s="122"/>
      <c r="M11" s="245"/>
      <c r="N11" s="245"/>
      <c r="O11" s="245"/>
      <c r="P11" s="245"/>
      <c r="Q11" s="245"/>
      <c r="R11" s="42"/>
      <c r="S11" s="42"/>
      <c r="T11" s="116"/>
      <c r="U11" s="117"/>
    </row>
    <row r="12" spans="1:38" ht="15.75" x14ac:dyDescent="0.25">
      <c r="B12" s="48">
        <f t="shared" si="0"/>
        <v>5</v>
      </c>
      <c r="C12" s="82">
        <v>11</v>
      </c>
      <c r="D12" s="51" t="s">
        <v>45</v>
      </c>
      <c r="E12" s="68" t="s">
        <v>163</v>
      </c>
      <c r="F12" s="56">
        <v>72.2</v>
      </c>
      <c r="G12" s="56">
        <v>6.7399111512597196</v>
      </c>
      <c r="H12" s="56">
        <v>1.9932619149999999</v>
      </c>
      <c r="I12" s="65" t="s">
        <v>240</v>
      </c>
      <c r="J12" s="92">
        <v>58.886975487747854</v>
      </c>
      <c r="K12" s="15"/>
      <c r="L12" s="122"/>
      <c r="M12" s="115" t="s">
        <v>244</v>
      </c>
      <c r="N12" s="115"/>
      <c r="O12" s="42"/>
      <c r="P12" s="42"/>
      <c r="Q12" s="42"/>
      <c r="R12" s="42"/>
      <c r="S12" s="42"/>
      <c r="T12" s="116"/>
      <c r="U12" s="117"/>
    </row>
    <row r="13" spans="1:38" ht="15.75" customHeight="1" x14ac:dyDescent="0.25">
      <c r="B13" s="48">
        <f t="shared" si="0"/>
        <v>6</v>
      </c>
      <c r="C13" s="82">
        <v>4</v>
      </c>
      <c r="D13" s="51" t="s">
        <v>69</v>
      </c>
      <c r="E13" s="68" t="s">
        <v>163</v>
      </c>
      <c r="F13" s="56">
        <v>73.099999999999994</v>
      </c>
      <c r="G13" s="56">
        <v>6.2078819547942121</v>
      </c>
      <c r="H13" s="56">
        <v>1.7219220369999999</v>
      </c>
      <c r="I13" s="65" t="s">
        <v>240</v>
      </c>
      <c r="J13" s="91">
        <v>58.533877021878155</v>
      </c>
      <c r="K13" s="15"/>
      <c r="L13" s="122"/>
      <c r="M13" s="70" t="s">
        <v>209</v>
      </c>
      <c r="N13" s="115" t="s">
        <v>199</v>
      </c>
      <c r="O13" s="68"/>
      <c r="P13" s="68"/>
      <c r="Q13" s="42"/>
      <c r="R13" s="42"/>
      <c r="S13" s="42"/>
      <c r="T13" s="116"/>
      <c r="U13" s="117"/>
    </row>
    <row r="14" spans="1:38" ht="15.75" customHeight="1" x14ac:dyDescent="0.25">
      <c r="B14" s="48">
        <f t="shared" si="0"/>
        <v>7</v>
      </c>
      <c r="C14" s="82">
        <v>5</v>
      </c>
      <c r="D14" s="51" t="s">
        <v>107</v>
      </c>
      <c r="E14" s="68" t="s">
        <v>163</v>
      </c>
      <c r="F14" s="56">
        <v>76.099999999999994</v>
      </c>
      <c r="G14" s="56">
        <v>7.3214674900311207</v>
      </c>
      <c r="H14" s="56">
        <v>2.9655423070000002</v>
      </c>
      <c r="I14" s="65" t="s">
        <v>240</v>
      </c>
      <c r="J14" s="91">
        <v>57.798586730235627</v>
      </c>
      <c r="K14" s="15"/>
      <c r="L14" s="122"/>
      <c r="M14" s="71" t="s">
        <v>210</v>
      </c>
      <c r="N14" s="115" t="s">
        <v>200</v>
      </c>
      <c r="O14" s="68"/>
      <c r="P14" s="68"/>
      <c r="Q14" s="42"/>
      <c r="R14" s="42"/>
      <c r="S14" s="42"/>
      <c r="T14" s="116"/>
      <c r="U14" s="117"/>
    </row>
    <row r="15" spans="1:38" ht="15.75" x14ac:dyDescent="0.25">
      <c r="B15" s="48">
        <f t="shared" si="0"/>
        <v>8</v>
      </c>
      <c r="C15" s="82">
        <v>12</v>
      </c>
      <c r="D15" s="51" t="s">
        <v>101</v>
      </c>
      <c r="E15" s="68" t="s">
        <v>163</v>
      </c>
      <c r="F15" s="56">
        <v>74</v>
      </c>
      <c r="G15" s="56">
        <v>5.6866993539995567</v>
      </c>
      <c r="H15" s="56">
        <v>1.5598466010000001</v>
      </c>
      <c r="I15" s="65" t="s">
        <v>240</v>
      </c>
      <c r="J15" s="92">
        <v>57.063404476806532</v>
      </c>
      <c r="K15" s="15"/>
      <c r="L15" s="122"/>
      <c r="M15" s="72" t="s">
        <v>211</v>
      </c>
      <c r="N15" s="115" t="s">
        <v>298</v>
      </c>
      <c r="O15" s="42"/>
      <c r="P15" s="42"/>
      <c r="Q15" s="68"/>
      <c r="R15" s="42"/>
      <c r="S15" s="42"/>
      <c r="T15" s="116"/>
      <c r="U15" s="117"/>
    </row>
    <row r="16" spans="1:38" ht="15.75" x14ac:dyDescent="0.25">
      <c r="B16" s="48">
        <f t="shared" si="0"/>
        <v>9</v>
      </c>
      <c r="C16" s="82">
        <v>13</v>
      </c>
      <c r="D16" s="51" t="s">
        <v>146</v>
      </c>
      <c r="E16" s="68" t="s">
        <v>164</v>
      </c>
      <c r="F16" s="56">
        <v>74.400000000000006</v>
      </c>
      <c r="G16" s="56">
        <v>7.4784543722748582</v>
      </c>
      <c r="H16" s="56">
        <v>3.0245720939999998</v>
      </c>
      <c r="I16" s="65" t="s">
        <v>240</v>
      </c>
      <c r="J16" s="92">
        <v>56.871441570923167</v>
      </c>
      <c r="K16" s="15"/>
      <c r="L16" s="122"/>
      <c r="M16" s="129"/>
      <c r="N16" s="115"/>
      <c r="O16" s="42"/>
      <c r="P16" s="42"/>
      <c r="Q16" s="68"/>
      <c r="R16" s="42"/>
      <c r="S16" s="42"/>
      <c r="T16" s="116"/>
      <c r="U16" s="117"/>
    </row>
    <row r="17" spans="2:21" ht="15.75" x14ac:dyDescent="0.25">
      <c r="B17" s="48">
        <f t="shared" si="0"/>
        <v>10</v>
      </c>
      <c r="C17" s="82">
        <v>6</v>
      </c>
      <c r="D17" s="51" t="s">
        <v>54</v>
      </c>
      <c r="E17" s="68" t="s">
        <v>163</v>
      </c>
      <c r="F17" s="56">
        <v>71.2</v>
      </c>
      <c r="G17" s="56">
        <v>6.2897487145934212</v>
      </c>
      <c r="H17" s="56">
        <v>1.7796102970000001</v>
      </c>
      <c r="I17" s="65" t="s">
        <v>240</v>
      </c>
      <c r="J17" s="91">
        <v>56.861199558606081</v>
      </c>
      <c r="K17" s="15"/>
      <c r="L17" s="122"/>
      <c r="M17" s="128" t="s">
        <v>201</v>
      </c>
      <c r="N17" s="115"/>
      <c r="O17" s="42"/>
      <c r="P17" s="42"/>
      <c r="Q17" s="68"/>
      <c r="R17" s="42"/>
      <c r="S17" s="42"/>
      <c r="T17" s="116"/>
      <c r="U17" s="117"/>
    </row>
    <row r="18" spans="2:21" ht="15.75" x14ac:dyDescent="0.25">
      <c r="B18" s="48">
        <f t="shared" si="0"/>
        <v>11</v>
      </c>
      <c r="C18" s="82">
        <v>14</v>
      </c>
      <c r="D18" s="51" t="s">
        <v>11</v>
      </c>
      <c r="E18" s="68" t="s">
        <v>170</v>
      </c>
      <c r="F18" s="56">
        <v>68.900000000000006</v>
      </c>
      <c r="G18" s="56">
        <v>4.9856491839901915</v>
      </c>
      <c r="H18" s="56">
        <v>0.65655883699999995</v>
      </c>
      <c r="I18" s="65" t="s">
        <v>240</v>
      </c>
      <c r="J18" s="92">
        <v>56.292001178777944</v>
      </c>
      <c r="K18" s="15"/>
      <c r="L18" s="122"/>
      <c r="M18" s="70" t="s">
        <v>209</v>
      </c>
      <c r="N18" s="115" t="s">
        <v>202</v>
      </c>
      <c r="O18" s="42"/>
      <c r="P18" s="42"/>
      <c r="Q18" s="42"/>
      <c r="R18" s="42"/>
      <c r="S18" s="42"/>
      <c r="T18" s="116"/>
      <c r="U18" s="117"/>
    </row>
    <row r="19" spans="2:21" ht="15.75" x14ac:dyDescent="0.25">
      <c r="B19" s="48">
        <f t="shared" si="0"/>
        <v>12</v>
      </c>
      <c r="C19" s="82">
        <v>15</v>
      </c>
      <c r="D19" s="50" t="s">
        <v>37</v>
      </c>
      <c r="E19" s="68" t="s">
        <v>163</v>
      </c>
      <c r="F19" s="56">
        <v>79.099999999999994</v>
      </c>
      <c r="G19" s="56">
        <v>5.4178684787581197</v>
      </c>
      <c r="H19" s="56">
        <v>1.895394735</v>
      </c>
      <c r="I19" s="65" t="s">
        <v>240</v>
      </c>
      <c r="J19" s="92">
        <v>56.186148034929133</v>
      </c>
      <c r="K19" s="15"/>
      <c r="L19" s="122"/>
      <c r="M19" s="71" t="s">
        <v>210</v>
      </c>
      <c r="N19" s="115" t="s">
        <v>203</v>
      </c>
      <c r="O19" s="42"/>
      <c r="P19" s="42"/>
      <c r="Q19" s="42"/>
      <c r="R19" s="42"/>
      <c r="S19" s="42"/>
      <c r="T19" s="116"/>
      <c r="U19" s="117"/>
    </row>
    <row r="20" spans="2:21" ht="15.75" x14ac:dyDescent="0.25">
      <c r="B20" s="48">
        <f t="shared" si="0"/>
        <v>13</v>
      </c>
      <c r="C20" s="82">
        <v>16</v>
      </c>
      <c r="D20" s="51" t="s">
        <v>58</v>
      </c>
      <c r="E20" s="68" t="s">
        <v>163</v>
      </c>
      <c r="F20" s="56">
        <v>73.099999999999994</v>
      </c>
      <c r="G20" s="56">
        <v>5.8661315119315596</v>
      </c>
      <c r="H20" s="56">
        <v>1.732866614</v>
      </c>
      <c r="I20" s="65" t="s">
        <v>240</v>
      </c>
      <c r="J20" s="92">
        <v>55.975606815019596</v>
      </c>
      <c r="K20" s="15"/>
      <c r="L20" s="122"/>
      <c r="M20" s="72" t="s">
        <v>211</v>
      </c>
      <c r="N20" s="115" t="s">
        <v>204</v>
      </c>
      <c r="O20" s="42"/>
      <c r="P20" s="42"/>
      <c r="Q20" s="42"/>
      <c r="R20" s="42"/>
      <c r="S20" s="42"/>
      <c r="T20" s="116"/>
      <c r="U20" s="117"/>
    </row>
    <row r="21" spans="2:21" ht="15.75" x14ac:dyDescent="0.25">
      <c r="B21" s="48">
        <f t="shared" si="0"/>
        <v>14</v>
      </c>
      <c r="C21" s="82">
        <v>17</v>
      </c>
      <c r="D21" s="51" t="s">
        <v>63</v>
      </c>
      <c r="E21" s="68" t="s">
        <v>155</v>
      </c>
      <c r="F21" s="56">
        <v>69.400000000000006</v>
      </c>
      <c r="G21" s="56">
        <v>5.4572994140226392</v>
      </c>
      <c r="H21" s="56">
        <v>1.12749177</v>
      </c>
      <c r="I21" s="65" t="s">
        <v>240</v>
      </c>
      <c r="J21" s="92">
        <v>55.481810906641797</v>
      </c>
      <c r="K21" s="15"/>
      <c r="L21" s="122"/>
      <c r="M21" s="129"/>
      <c r="N21" s="115"/>
      <c r="O21" s="42"/>
      <c r="P21" s="42"/>
      <c r="Q21" s="42"/>
      <c r="R21" s="42"/>
      <c r="S21" s="42"/>
      <c r="T21" s="116"/>
      <c r="U21" s="117"/>
    </row>
    <row r="22" spans="2:21" ht="15.75" x14ac:dyDescent="0.25">
      <c r="B22" s="48">
        <f t="shared" si="0"/>
        <v>15</v>
      </c>
      <c r="C22" s="82">
        <v>44</v>
      </c>
      <c r="D22" s="51" t="s">
        <v>67</v>
      </c>
      <c r="E22" s="68" t="s">
        <v>153</v>
      </c>
      <c r="F22" s="56">
        <v>81.599999999999994</v>
      </c>
      <c r="G22" s="56">
        <v>7.358916104302339</v>
      </c>
      <c r="H22" s="56">
        <v>3.9581684899999998</v>
      </c>
      <c r="I22" s="65" t="s">
        <v>240</v>
      </c>
      <c r="J22" s="93">
        <v>55.203541862113404</v>
      </c>
      <c r="K22" s="15"/>
      <c r="L22" s="122"/>
      <c r="M22" s="128" t="s">
        <v>205</v>
      </c>
      <c r="N22" s="115"/>
      <c r="O22" s="42"/>
      <c r="P22" s="42"/>
      <c r="Q22" s="42"/>
      <c r="R22" s="42"/>
      <c r="S22" s="42"/>
      <c r="T22" s="116"/>
      <c r="U22" s="117"/>
    </row>
    <row r="23" spans="2:21" ht="15.75" x14ac:dyDescent="0.25">
      <c r="B23" s="48">
        <f t="shared" si="0"/>
        <v>16</v>
      </c>
      <c r="C23" s="82">
        <v>18</v>
      </c>
      <c r="D23" s="51" t="s">
        <v>105</v>
      </c>
      <c r="E23" s="68" t="s">
        <v>170</v>
      </c>
      <c r="F23" s="56">
        <v>65.400000000000006</v>
      </c>
      <c r="G23" s="56">
        <v>5.2671861414808925</v>
      </c>
      <c r="H23" s="56">
        <v>0.75368157099999999</v>
      </c>
      <c r="I23" s="65" t="s">
        <v>240</v>
      </c>
      <c r="J23" s="92">
        <v>54.139711485783877</v>
      </c>
      <c r="K23" s="15"/>
      <c r="L23" s="122"/>
      <c r="M23" s="70" t="s">
        <v>209</v>
      </c>
      <c r="N23" s="115" t="s">
        <v>259</v>
      </c>
      <c r="O23" s="42"/>
      <c r="P23" s="42"/>
      <c r="Q23" s="42"/>
      <c r="R23" s="42"/>
      <c r="S23" s="42"/>
      <c r="T23" s="116"/>
      <c r="U23" s="117"/>
    </row>
    <row r="24" spans="2:21" ht="15.75" x14ac:dyDescent="0.25">
      <c r="B24" s="48">
        <f t="shared" si="0"/>
        <v>17</v>
      </c>
      <c r="C24" s="82">
        <v>7</v>
      </c>
      <c r="D24" s="51" t="s">
        <v>5</v>
      </c>
      <c r="E24" s="68" t="s">
        <v>164</v>
      </c>
      <c r="F24" s="56">
        <v>75.900000000000006</v>
      </c>
      <c r="G24" s="56">
        <v>6.44106720496824</v>
      </c>
      <c r="H24" s="56">
        <v>2.7090712350000001</v>
      </c>
      <c r="I24" s="65" t="s">
        <v>240</v>
      </c>
      <c r="J24" s="91">
        <v>54.055041671154065</v>
      </c>
      <c r="K24" s="15"/>
      <c r="L24" s="122"/>
      <c r="M24" s="71" t="s">
        <v>210</v>
      </c>
      <c r="N24" s="115" t="s">
        <v>206</v>
      </c>
      <c r="O24" s="42"/>
      <c r="P24" s="42"/>
      <c r="Q24" s="42"/>
      <c r="R24" s="42"/>
      <c r="S24" s="42"/>
      <c r="T24" s="116"/>
      <c r="U24" s="117"/>
    </row>
    <row r="25" spans="2:21" ht="15.75" x14ac:dyDescent="0.25">
      <c r="B25" s="48">
        <f t="shared" si="0"/>
        <v>18</v>
      </c>
      <c r="C25" s="82">
        <v>19</v>
      </c>
      <c r="D25" s="51" t="s">
        <v>2</v>
      </c>
      <c r="E25" s="68" t="s">
        <v>167</v>
      </c>
      <c r="F25" s="56">
        <v>76.900000000000006</v>
      </c>
      <c r="G25" s="56">
        <v>5.2689366041941135</v>
      </c>
      <c r="H25" s="56">
        <v>1.8119055930000001</v>
      </c>
      <c r="I25" s="65" t="s">
        <v>240</v>
      </c>
      <c r="J25" s="92">
        <v>54.051180370207987</v>
      </c>
      <c r="K25" s="15"/>
      <c r="L25" s="122"/>
      <c r="M25" s="72" t="s">
        <v>211</v>
      </c>
      <c r="N25" s="115" t="s">
        <v>207</v>
      </c>
      <c r="O25" s="42"/>
      <c r="P25" s="42"/>
      <c r="Q25" s="42"/>
      <c r="R25" s="42"/>
      <c r="S25" s="42"/>
      <c r="T25" s="116"/>
      <c r="U25" s="117"/>
    </row>
    <row r="26" spans="2:21" ht="15.75" x14ac:dyDescent="0.25">
      <c r="B26" s="48">
        <f t="shared" si="0"/>
        <v>19</v>
      </c>
      <c r="C26" s="82">
        <v>8</v>
      </c>
      <c r="D26" s="50" t="s">
        <v>28</v>
      </c>
      <c r="E26" s="68" t="s">
        <v>164</v>
      </c>
      <c r="F26" s="56">
        <v>79.099999999999994</v>
      </c>
      <c r="G26" s="56">
        <v>6.6356556959248927</v>
      </c>
      <c r="H26" s="56">
        <v>3.2377863320000002</v>
      </c>
      <c r="I26" s="65" t="s">
        <v>240</v>
      </c>
      <c r="J26" s="91">
        <v>53.883337568837831</v>
      </c>
      <c r="K26" s="15"/>
      <c r="L26" s="122"/>
      <c r="M26" s="73" t="s">
        <v>252</v>
      </c>
      <c r="N26" s="115" t="s">
        <v>208</v>
      </c>
      <c r="O26" s="42"/>
      <c r="P26" s="42"/>
      <c r="Q26" s="42"/>
      <c r="R26" s="42"/>
      <c r="S26" s="42"/>
      <c r="T26" s="116"/>
      <c r="U26" s="117"/>
    </row>
    <row r="27" spans="2:21" ht="15.75" customHeight="1" x14ac:dyDescent="0.25">
      <c r="B27" s="48">
        <f t="shared" si="0"/>
        <v>20</v>
      </c>
      <c r="C27" s="82">
        <v>20</v>
      </c>
      <c r="D27" s="51" t="s">
        <v>133</v>
      </c>
      <c r="E27" s="68" t="s">
        <v>155</v>
      </c>
      <c r="F27" s="56">
        <v>74.099999999999994</v>
      </c>
      <c r="G27" s="56">
        <v>6.2167031378921873</v>
      </c>
      <c r="H27" s="56">
        <v>2.4118447490000001</v>
      </c>
      <c r="I27" s="65" t="s">
        <v>240</v>
      </c>
      <c r="J27" s="92">
        <v>53.457642032215503</v>
      </c>
      <c r="K27" s="15"/>
      <c r="L27" s="122"/>
      <c r="M27" s="127"/>
      <c r="N27" s="115"/>
      <c r="O27" s="42"/>
      <c r="P27" s="42"/>
      <c r="Q27" s="42"/>
      <c r="R27" s="42"/>
      <c r="S27" s="42"/>
      <c r="T27" s="116"/>
      <c r="U27" s="117"/>
    </row>
    <row r="28" spans="2:21" ht="15.75" customHeight="1" x14ac:dyDescent="0.25">
      <c r="B28" s="48">
        <f t="shared" si="0"/>
        <v>21</v>
      </c>
      <c r="C28" s="82">
        <v>21</v>
      </c>
      <c r="D28" s="50" t="s">
        <v>19</v>
      </c>
      <c r="E28" s="68" t="s">
        <v>164</v>
      </c>
      <c r="F28" s="56">
        <v>73.5</v>
      </c>
      <c r="G28" s="56">
        <v>6.8373311855787771</v>
      </c>
      <c r="H28" s="56">
        <v>2.9347647289999998</v>
      </c>
      <c r="I28" s="65" t="s">
        <v>240</v>
      </c>
      <c r="J28" s="92">
        <v>52.931996028243972</v>
      </c>
      <c r="K28" s="15"/>
      <c r="L28" s="122"/>
      <c r="M28" s="132" t="s">
        <v>260</v>
      </c>
      <c r="N28" s="132"/>
      <c r="O28" s="132"/>
      <c r="P28" s="132"/>
      <c r="Q28" s="42"/>
      <c r="R28" s="42"/>
      <c r="S28" s="42"/>
      <c r="T28" s="116"/>
      <c r="U28" s="117"/>
    </row>
    <row r="29" spans="2:21" ht="18.75" x14ac:dyDescent="0.25">
      <c r="B29" s="48">
        <f t="shared" si="0"/>
        <v>22</v>
      </c>
      <c r="C29" s="82">
        <v>9</v>
      </c>
      <c r="D29" s="51" t="s">
        <v>91</v>
      </c>
      <c r="E29" s="68" t="s">
        <v>163</v>
      </c>
      <c r="F29" s="56">
        <v>77</v>
      </c>
      <c r="G29" s="56">
        <v>6.8023886343788771</v>
      </c>
      <c r="H29" s="56">
        <v>3.2979086870000001</v>
      </c>
      <c r="I29" s="65" t="s">
        <v>240</v>
      </c>
      <c r="J29" s="91">
        <v>52.894029508529293</v>
      </c>
      <c r="K29" s="15"/>
      <c r="L29" s="122"/>
      <c r="M29" s="132"/>
      <c r="N29" s="132"/>
      <c r="O29" s="132"/>
      <c r="P29" s="132"/>
      <c r="Q29" s="42"/>
      <c r="R29" s="42"/>
      <c r="S29" s="42"/>
      <c r="T29" s="116"/>
      <c r="U29" s="117"/>
    </row>
    <row r="30" spans="2:21" ht="15.75" x14ac:dyDescent="0.25">
      <c r="B30" s="48">
        <f t="shared" si="0"/>
        <v>23</v>
      </c>
      <c r="C30" s="82">
        <v>22</v>
      </c>
      <c r="D30" s="50" t="s">
        <v>43</v>
      </c>
      <c r="E30" s="68" t="s">
        <v>164</v>
      </c>
      <c r="F30" s="56">
        <v>75.599999999999994</v>
      </c>
      <c r="G30" s="56">
        <v>5.8380515093436083</v>
      </c>
      <c r="H30" s="56">
        <v>2.3677016790000001</v>
      </c>
      <c r="I30" s="65" t="s">
        <v>240</v>
      </c>
      <c r="J30" s="92">
        <v>52.481365148736273</v>
      </c>
      <c r="K30" s="15"/>
      <c r="L30" s="122"/>
      <c r="M30" s="74"/>
      <c r="N30" s="115" t="s">
        <v>212</v>
      </c>
      <c r="O30" s="42"/>
      <c r="P30" s="42"/>
      <c r="Q30" s="42"/>
      <c r="R30" s="42"/>
      <c r="S30" s="42"/>
      <c r="T30" s="116"/>
      <c r="U30" s="117"/>
    </row>
    <row r="31" spans="2:21" ht="15.75" x14ac:dyDescent="0.25">
      <c r="B31" s="48">
        <f t="shared" si="0"/>
        <v>24</v>
      </c>
      <c r="C31" s="82">
        <v>30</v>
      </c>
      <c r="D31" s="51" t="s">
        <v>109</v>
      </c>
      <c r="E31" s="68" t="s">
        <v>164</v>
      </c>
      <c r="F31" s="56">
        <v>74</v>
      </c>
      <c r="G31" s="56">
        <v>5.6127852006425574</v>
      </c>
      <c r="H31" s="56">
        <v>2.0299349879999999</v>
      </c>
      <c r="I31" s="65" t="s">
        <v>240</v>
      </c>
      <c r="J31" s="94">
        <v>52.369014392969348</v>
      </c>
      <c r="K31" s="15"/>
      <c r="L31" s="122"/>
      <c r="M31" s="75"/>
      <c r="N31" s="115" t="s">
        <v>213</v>
      </c>
      <c r="O31" s="42"/>
      <c r="P31" s="42"/>
      <c r="Q31" s="42"/>
      <c r="R31" s="42"/>
      <c r="S31" s="42"/>
      <c r="T31" s="116"/>
      <c r="U31" s="117"/>
    </row>
    <row r="32" spans="2:21" ht="15.75" x14ac:dyDescent="0.25">
      <c r="B32" s="48">
        <f t="shared" si="0"/>
        <v>25</v>
      </c>
      <c r="C32" s="82">
        <v>23</v>
      </c>
      <c r="D32" s="51" t="s">
        <v>110</v>
      </c>
      <c r="E32" s="68" t="s">
        <v>155</v>
      </c>
      <c r="F32" s="56">
        <v>68.7</v>
      </c>
      <c r="G32" s="56">
        <v>4.9415141413680548</v>
      </c>
      <c r="H32" s="56">
        <v>0.98272699699999999</v>
      </c>
      <c r="I32" s="65" t="s">
        <v>240</v>
      </c>
      <c r="J32" s="92">
        <v>52.354273473662239</v>
      </c>
      <c r="K32" s="15"/>
      <c r="L32" s="122"/>
      <c r="M32" s="76"/>
      <c r="N32" s="115" t="s">
        <v>214</v>
      </c>
      <c r="O32" s="42"/>
      <c r="P32" s="42"/>
      <c r="Q32" s="42"/>
      <c r="R32" s="42"/>
      <c r="S32" s="42"/>
      <c r="T32" s="116"/>
      <c r="U32" s="117"/>
    </row>
    <row r="33" spans="2:21" ht="15.75" x14ac:dyDescent="0.25">
      <c r="B33" s="48">
        <f t="shared" si="0"/>
        <v>26</v>
      </c>
      <c r="C33" s="82">
        <v>24</v>
      </c>
      <c r="D33" s="51" t="s">
        <v>3</v>
      </c>
      <c r="E33" s="68" t="s">
        <v>154</v>
      </c>
      <c r="F33" s="56">
        <v>73.099999999999994</v>
      </c>
      <c r="G33" s="56">
        <v>5.236960707751896</v>
      </c>
      <c r="H33" s="56">
        <v>1.648142319</v>
      </c>
      <c r="I33" s="65" t="s">
        <v>240</v>
      </c>
      <c r="J33" s="92">
        <v>52.181297725301434</v>
      </c>
      <c r="K33" s="15"/>
      <c r="L33" s="122"/>
      <c r="M33" s="77"/>
      <c r="N33" s="115" t="s">
        <v>215</v>
      </c>
      <c r="O33" s="42"/>
      <c r="P33" s="42"/>
      <c r="Q33" s="42"/>
      <c r="R33" s="42"/>
      <c r="S33" s="42"/>
      <c r="T33" s="116"/>
      <c r="U33" s="117"/>
    </row>
    <row r="34" spans="2:21" ht="15.75" x14ac:dyDescent="0.25">
      <c r="B34" s="48">
        <f t="shared" si="0"/>
        <v>27</v>
      </c>
      <c r="C34" s="82">
        <v>31</v>
      </c>
      <c r="D34" s="51" t="s">
        <v>71</v>
      </c>
      <c r="E34" s="68" t="s">
        <v>153</v>
      </c>
      <c r="F34" s="56">
        <v>73.400000000000006</v>
      </c>
      <c r="G34" s="56">
        <v>5.6961805632002669</v>
      </c>
      <c r="H34" s="56">
        <v>2.1304977749999998</v>
      </c>
      <c r="I34" s="65" t="s">
        <v>240</v>
      </c>
      <c r="J34" s="94">
        <v>51.652225591630526</v>
      </c>
      <c r="K34" s="15"/>
      <c r="L34" s="122"/>
      <c r="M34" s="78"/>
      <c r="N34" s="115" t="s">
        <v>216</v>
      </c>
      <c r="O34" s="42"/>
      <c r="P34" s="42"/>
      <c r="Q34" s="42"/>
      <c r="R34" s="42"/>
      <c r="S34" s="42"/>
      <c r="T34" s="116"/>
      <c r="U34" s="117"/>
    </row>
    <row r="35" spans="2:21" ht="15.75" x14ac:dyDescent="0.25">
      <c r="B35" s="48">
        <f t="shared" si="0"/>
        <v>28</v>
      </c>
      <c r="C35" s="82">
        <v>45</v>
      </c>
      <c r="D35" s="51" t="s">
        <v>100</v>
      </c>
      <c r="E35" s="68" t="s">
        <v>162</v>
      </c>
      <c r="F35" s="56">
        <v>80.7</v>
      </c>
      <c r="G35" s="56">
        <v>7.2237563973075343</v>
      </c>
      <c r="H35" s="56">
        <v>4.3131626059999997</v>
      </c>
      <c r="I35" s="65" t="s">
        <v>240</v>
      </c>
      <c r="J35" s="93">
        <v>51.557032831272316</v>
      </c>
      <c r="K35" s="15"/>
      <c r="L35" s="122"/>
      <c r="M35" s="79"/>
      <c r="N35" s="115" t="s">
        <v>217</v>
      </c>
      <c r="O35" s="42"/>
      <c r="P35" s="42"/>
      <c r="Q35" s="42"/>
      <c r="R35" s="42"/>
      <c r="S35" s="42"/>
      <c r="T35" s="116"/>
      <c r="U35" s="117"/>
    </row>
    <row r="36" spans="2:21" ht="16.5" thickBot="1" x14ac:dyDescent="0.3">
      <c r="B36" s="48">
        <f t="shared" si="0"/>
        <v>29</v>
      </c>
      <c r="C36" s="82">
        <v>46</v>
      </c>
      <c r="D36" s="51" t="s">
        <v>104</v>
      </c>
      <c r="E36" s="68" t="s">
        <v>161</v>
      </c>
      <c r="F36" s="56">
        <v>81.099999999999994</v>
      </c>
      <c r="G36" s="56">
        <v>7.6322875522397986</v>
      </c>
      <c r="H36" s="56">
        <v>4.7693941070000001</v>
      </c>
      <c r="I36" s="65" t="s">
        <v>240</v>
      </c>
      <c r="J36" s="93">
        <v>51.428580000840242</v>
      </c>
      <c r="K36" s="15"/>
      <c r="L36" s="123"/>
      <c r="M36" s="46"/>
      <c r="N36" s="46"/>
      <c r="O36" s="46"/>
      <c r="P36" s="46"/>
      <c r="Q36" s="46"/>
      <c r="R36" s="46"/>
      <c r="S36" s="46"/>
      <c r="T36" s="124"/>
      <c r="U36" s="119"/>
    </row>
    <row r="37" spans="2:21" ht="15.75" customHeight="1" thickBot="1" x14ac:dyDescent="0.3">
      <c r="B37" s="48">
        <f t="shared" si="0"/>
        <v>30</v>
      </c>
      <c r="C37" s="82">
        <v>25</v>
      </c>
      <c r="D37" s="50" t="s">
        <v>106</v>
      </c>
      <c r="E37" s="68" t="s">
        <v>153</v>
      </c>
      <c r="F37" s="56">
        <v>72.8</v>
      </c>
      <c r="G37" s="59">
        <v>4.8452163823009631</v>
      </c>
      <c r="H37" s="59">
        <v>1.4012199999999999</v>
      </c>
      <c r="I37" s="65" t="s">
        <v>240</v>
      </c>
      <c r="J37" s="92">
        <v>51.192328881440318</v>
      </c>
      <c r="K37" s="15"/>
      <c r="L37" s="116"/>
      <c r="M37" s="42"/>
      <c r="N37" s="42"/>
      <c r="O37" s="42"/>
      <c r="P37" s="42"/>
      <c r="Q37" s="42"/>
      <c r="R37" s="42"/>
      <c r="S37" s="42"/>
      <c r="T37" s="116"/>
      <c r="U37" s="42"/>
    </row>
    <row r="38" spans="2:21" ht="15.75" customHeight="1" x14ac:dyDescent="0.25">
      <c r="B38" s="48">
        <f t="shared" si="0"/>
        <v>31</v>
      </c>
      <c r="C38" s="82">
        <v>32</v>
      </c>
      <c r="D38" s="51" t="s">
        <v>56</v>
      </c>
      <c r="E38" s="68" t="s">
        <v>163</v>
      </c>
      <c r="F38" s="56">
        <v>69.900000000000006</v>
      </c>
      <c r="G38" s="56">
        <v>5.9928264729396661</v>
      </c>
      <c r="H38" s="56">
        <v>2.08081</v>
      </c>
      <c r="I38" s="65" t="s">
        <v>240</v>
      </c>
      <c r="J38" s="94">
        <v>51.169151045711253</v>
      </c>
      <c r="K38" s="15"/>
      <c r="L38" s="130"/>
      <c r="M38" s="246" t="s">
        <v>263</v>
      </c>
      <c r="N38" s="246"/>
      <c r="O38" s="246"/>
      <c r="P38" s="246"/>
      <c r="Q38" s="153"/>
      <c r="R38" s="153"/>
      <c r="S38" s="153"/>
      <c r="T38" s="113"/>
      <c r="U38" s="114"/>
    </row>
    <row r="39" spans="2:21" ht="23.25" x14ac:dyDescent="0.25">
      <c r="B39" s="48">
        <f t="shared" si="0"/>
        <v>32</v>
      </c>
      <c r="C39" s="82">
        <v>26</v>
      </c>
      <c r="D39" s="51" t="s">
        <v>62</v>
      </c>
      <c r="E39" s="68" t="s">
        <v>170</v>
      </c>
      <c r="F39" s="56">
        <v>65.400000000000006</v>
      </c>
      <c r="G39" s="56">
        <v>4.9892774028082014</v>
      </c>
      <c r="H39" s="56">
        <v>0.86974378200000002</v>
      </c>
      <c r="I39" s="65" t="s">
        <v>240</v>
      </c>
      <c r="J39" s="92">
        <v>50.865481501936529</v>
      </c>
      <c r="K39" s="15"/>
      <c r="L39" s="122"/>
      <c r="M39" s="247"/>
      <c r="N39" s="247"/>
      <c r="O39" s="247"/>
      <c r="P39" s="247"/>
      <c r="Q39" s="154"/>
      <c r="R39" s="154"/>
      <c r="S39" s="154"/>
      <c r="T39" s="116"/>
      <c r="U39" s="117"/>
    </row>
    <row r="40" spans="2:21" ht="15.75" customHeight="1" x14ac:dyDescent="0.25">
      <c r="B40" s="48">
        <f t="shared" ref="B40:B71" si="1">RANK(J40,$J$8:$J$158)</f>
        <v>33</v>
      </c>
      <c r="C40" s="82">
        <v>47</v>
      </c>
      <c r="D40" s="50" t="s">
        <v>42</v>
      </c>
      <c r="E40" s="68" t="s">
        <v>163</v>
      </c>
      <c r="F40" s="56">
        <v>73.400000000000006</v>
      </c>
      <c r="G40" s="56">
        <v>4.7350212259262969</v>
      </c>
      <c r="H40" s="56">
        <v>1.422579552</v>
      </c>
      <c r="I40" s="65" t="s">
        <v>240</v>
      </c>
      <c r="J40" s="93">
        <v>50.650114211803277</v>
      </c>
      <c r="K40" s="15"/>
      <c r="L40" s="122"/>
      <c r="M40" s="42"/>
      <c r="N40" s="42"/>
      <c r="O40" s="42"/>
      <c r="P40" s="42"/>
      <c r="Q40" s="42"/>
      <c r="R40" s="42"/>
      <c r="S40" s="42"/>
      <c r="T40" s="116"/>
      <c r="U40" s="117"/>
    </row>
    <row r="41" spans="2:21" ht="15.75" customHeight="1" x14ac:dyDescent="0.25">
      <c r="B41" s="48">
        <f t="shared" si="1"/>
        <v>34</v>
      </c>
      <c r="C41" s="82">
        <v>48</v>
      </c>
      <c r="D41" s="51" t="s">
        <v>129</v>
      </c>
      <c r="E41" s="68" t="s">
        <v>160</v>
      </c>
      <c r="F41" s="56">
        <v>82.3</v>
      </c>
      <c r="G41" s="56">
        <v>7.524520636017261</v>
      </c>
      <c r="H41" s="56">
        <v>5.013066566</v>
      </c>
      <c r="I41" s="65" t="s">
        <v>240</v>
      </c>
      <c r="J41" s="93">
        <v>50.338647103313704</v>
      </c>
      <c r="K41" s="15"/>
      <c r="L41" s="122"/>
      <c r="M41" s="132" t="s">
        <v>261</v>
      </c>
      <c r="N41" s="132"/>
      <c r="O41" s="132"/>
      <c r="P41" s="132"/>
      <c r="Q41" s="42"/>
      <c r="R41" s="42"/>
      <c r="S41" s="42"/>
      <c r="T41" s="116"/>
      <c r="U41" s="117"/>
    </row>
    <row r="42" spans="2:21" ht="18.75" x14ac:dyDescent="0.25">
      <c r="B42" s="48">
        <f t="shared" si="1"/>
        <v>35</v>
      </c>
      <c r="C42" s="82">
        <v>49</v>
      </c>
      <c r="D42" s="51" t="s">
        <v>126</v>
      </c>
      <c r="E42" s="68" t="s">
        <v>170</v>
      </c>
      <c r="F42" s="56">
        <v>74.900000000000006</v>
      </c>
      <c r="G42" s="56">
        <v>4.1805692617266166</v>
      </c>
      <c r="H42" s="56">
        <v>1.206348983</v>
      </c>
      <c r="I42" s="65" t="s">
        <v>240</v>
      </c>
      <c r="J42" s="93">
        <v>49.382588117368179</v>
      </c>
      <c r="K42" s="15"/>
      <c r="L42" s="122"/>
      <c r="M42" s="132"/>
      <c r="N42" s="132"/>
      <c r="O42" s="132"/>
      <c r="P42" s="132"/>
      <c r="Q42" s="42"/>
      <c r="R42" s="42"/>
      <c r="S42" s="42"/>
      <c r="T42" s="116"/>
      <c r="U42" s="117"/>
    </row>
    <row r="43" spans="2:21" ht="15.75" x14ac:dyDescent="0.25">
      <c r="B43" s="48">
        <f t="shared" si="1"/>
        <v>36</v>
      </c>
      <c r="C43" s="82">
        <v>27</v>
      </c>
      <c r="D43" s="51" t="s">
        <v>65</v>
      </c>
      <c r="E43" s="68" t="s">
        <v>153</v>
      </c>
      <c r="F43" s="56">
        <v>69</v>
      </c>
      <c r="G43" s="56">
        <v>5.0169208107563916</v>
      </c>
      <c r="H43" s="56">
        <v>1.4203392319999999</v>
      </c>
      <c r="I43" s="65" t="s">
        <v>240</v>
      </c>
      <c r="J43" s="92">
        <v>49.190336884661583</v>
      </c>
      <c r="K43" s="15"/>
      <c r="L43" s="122"/>
      <c r="M43" s="68">
        <v>1</v>
      </c>
      <c r="N43" s="42" t="s">
        <v>175</v>
      </c>
      <c r="O43" s="42"/>
      <c r="P43" s="42"/>
      <c r="Q43" s="42"/>
      <c r="R43" s="42"/>
      <c r="S43" s="42"/>
      <c r="T43" s="116"/>
      <c r="U43" s="117"/>
    </row>
    <row r="44" spans="2:21" ht="15.75" x14ac:dyDescent="0.25">
      <c r="B44" s="48">
        <f t="shared" si="1"/>
        <v>37</v>
      </c>
      <c r="C44" s="82">
        <v>28</v>
      </c>
      <c r="D44" s="52" t="s">
        <v>76</v>
      </c>
      <c r="E44" s="68" t="s">
        <v>155</v>
      </c>
      <c r="F44" s="56">
        <v>67.5</v>
      </c>
      <c r="G44" s="56">
        <v>5.0440989722524794</v>
      </c>
      <c r="H44" s="56">
        <v>1.3040324510000001</v>
      </c>
      <c r="I44" s="65" t="s">
        <v>240</v>
      </c>
      <c r="J44" s="92">
        <v>49.130229879420824</v>
      </c>
      <c r="K44" s="15"/>
      <c r="L44" s="122"/>
      <c r="M44" s="131">
        <v>2</v>
      </c>
      <c r="N44" s="42" t="s">
        <v>176</v>
      </c>
      <c r="O44" s="42"/>
      <c r="P44" s="42"/>
      <c r="Q44" s="42"/>
      <c r="R44" s="42"/>
      <c r="S44" s="42"/>
      <c r="T44" s="116"/>
      <c r="U44" s="117"/>
    </row>
    <row r="45" spans="2:21" ht="15.75" x14ac:dyDescent="0.25">
      <c r="B45" s="48">
        <f t="shared" si="1"/>
        <v>38</v>
      </c>
      <c r="C45" s="82">
        <v>29</v>
      </c>
      <c r="D45" s="51" t="s">
        <v>75</v>
      </c>
      <c r="E45" s="68" t="s">
        <v>158</v>
      </c>
      <c r="F45" s="56">
        <v>67.7</v>
      </c>
      <c r="G45" s="56">
        <v>4.9964108124078237</v>
      </c>
      <c r="H45" s="56">
        <v>1.289603429</v>
      </c>
      <c r="I45" s="65" t="s">
        <v>240</v>
      </c>
      <c r="J45" s="92">
        <v>49.082275255442106</v>
      </c>
      <c r="K45" s="15"/>
      <c r="L45" s="122"/>
      <c r="M45" s="131">
        <v>3</v>
      </c>
      <c r="N45" s="42" t="s">
        <v>177</v>
      </c>
      <c r="O45" s="42"/>
      <c r="P45" s="42"/>
      <c r="Q45" s="42"/>
      <c r="R45" s="42"/>
      <c r="S45" s="42"/>
      <c r="T45" s="116"/>
      <c r="U45" s="117"/>
    </row>
    <row r="46" spans="2:21" ht="15.75" x14ac:dyDescent="0.25">
      <c r="B46" s="48">
        <f t="shared" si="1"/>
        <v>39</v>
      </c>
      <c r="C46" s="82">
        <v>50</v>
      </c>
      <c r="D46" s="51" t="s">
        <v>136</v>
      </c>
      <c r="E46" s="68" t="s">
        <v>154</v>
      </c>
      <c r="F46" s="56">
        <v>74.5</v>
      </c>
      <c r="G46" s="56">
        <v>4.6859807441179671</v>
      </c>
      <c r="H46" s="56">
        <v>1.7648179129999999</v>
      </c>
      <c r="I46" s="65" t="s">
        <v>240</v>
      </c>
      <c r="J46" s="93">
        <v>48.298365557886832</v>
      </c>
      <c r="K46" s="15"/>
      <c r="L46" s="122"/>
      <c r="M46" s="131">
        <v>4</v>
      </c>
      <c r="N46" s="42" t="s">
        <v>178</v>
      </c>
      <c r="O46" s="42"/>
      <c r="P46" s="42"/>
      <c r="Q46" s="42"/>
      <c r="R46" s="42"/>
      <c r="S46" s="42"/>
      <c r="T46" s="116"/>
      <c r="U46" s="117"/>
    </row>
    <row r="47" spans="2:21" ht="15.75" x14ac:dyDescent="0.25">
      <c r="B47" s="48">
        <f t="shared" si="1"/>
        <v>40</v>
      </c>
      <c r="C47" s="82">
        <v>33</v>
      </c>
      <c r="D47" s="51" t="s">
        <v>92</v>
      </c>
      <c r="E47" s="68" t="s">
        <v>167</v>
      </c>
      <c r="F47" s="56">
        <v>69.3</v>
      </c>
      <c r="G47" s="56">
        <v>5.5897366129072541</v>
      </c>
      <c r="H47" s="56">
        <v>2.096280342</v>
      </c>
      <c r="I47" s="65" t="s">
        <v>240</v>
      </c>
      <c r="J47" s="94">
        <v>47.960822409343116</v>
      </c>
      <c r="K47" s="15"/>
      <c r="L47" s="122"/>
      <c r="M47" s="131">
        <v>5</v>
      </c>
      <c r="N47" s="42" t="s">
        <v>179</v>
      </c>
      <c r="O47" s="42"/>
      <c r="P47" s="42"/>
      <c r="Q47" s="42"/>
      <c r="R47" s="42"/>
      <c r="S47" s="42"/>
      <c r="T47" s="116"/>
      <c r="U47" s="117"/>
    </row>
    <row r="48" spans="2:21" ht="15.75" x14ac:dyDescent="0.25">
      <c r="B48" s="48">
        <f t="shared" si="1"/>
        <v>41</v>
      </c>
      <c r="C48" s="82">
        <v>51</v>
      </c>
      <c r="D48" s="51" t="s">
        <v>142</v>
      </c>
      <c r="E48" s="68" t="s">
        <v>160</v>
      </c>
      <c r="F48" s="56">
        <v>80.2</v>
      </c>
      <c r="G48" s="56">
        <v>7.0293643084018962</v>
      </c>
      <c r="H48" s="56">
        <v>4.713109588</v>
      </c>
      <c r="I48" s="65" t="s">
        <v>240</v>
      </c>
      <c r="J48" s="93">
        <v>47.925475723302036</v>
      </c>
      <c r="K48" s="15"/>
      <c r="L48" s="122"/>
      <c r="M48" s="131">
        <v>6</v>
      </c>
      <c r="N48" s="42" t="s">
        <v>180</v>
      </c>
      <c r="O48" s="42"/>
      <c r="P48" s="42"/>
      <c r="Q48" s="42"/>
      <c r="R48" s="42"/>
      <c r="S48" s="42"/>
      <c r="T48" s="116"/>
      <c r="U48" s="117"/>
    </row>
    <row r="49" spans="2:21" ht="15.75" x14ac:dyDescent="0.25">
      <c r="B49" s="48">
        <f t="shared" si="1"/>
        <v>42</v>
      </c>
      <c r="C49" s="82">
        <v>52</v>
      </c>
      <c r="D49" s="51" t="s">
        <v>94</v>
      </c>
      <c r="E49" s="68" t="s">
        <v>154</v>
      </c>
      <c r="F49" s="56">
        <v>72.2</v>
      </c>
      <c r="G49" s="56">
        <v>4.3832473442848672</v>
      </c>
      <c r="H49" s="56">
        <v>1.3235443419999999</v>
      </c>
      <c r="I49" s="65" t="s">
        <v>240</v>
      </c>
      <c r="J49" s="93">
        <v>47.886980065642703</v>
      </c>
      <c r="K49" s="15"/>
      <c r="L49" s="122"/>
      <c r="M49" s="131">
        <v>7</v>
      </c>
      <c r="N49" s="42" t="s">
        <v>181</v>
      </c>
      <c r="O49" s="42"/>
      <c r="P49" s="42"/>
      <c r="Q49" s="42"/>
      <c r="R49" s="42"/>
      <c r="S49" s="42"/>
      <c r="T49" s="116"/>
      <c r="U49" s="117"/>
    </row>
    <row r="50" spans="2:21" ht="15.75" customHeight="1" x14ac:dyDescent="0.25">
      <c r="B50" s="48">
        <f t="shared" si="1"/>
        <v>43</v>
      </c>
      <c r="C50" s="82">
        <v>53</v>
      </c>
      <c r="D50" s="51" t="s">
        <v>131</v>
      </c>
      <c r="E50" s="68" t="s">
        <v>158</v>
      </c>
      <c r="F50" s="56">
        <v>67.5</v>
      </c>
      <c r="G50" s="56">
        <v>4.380636329763993</v>
      </c>
      <c r="H50" s="56">
        <v>0.90064272499999998</v>
      </c>
      <c r="I50" s="65" t="s">
        <v>240</v>
      </c>
      <c r="J50" s="93">
        <v>47.789312727843743</v>
      </c>
      <c r="K50" s="15"/>
      <c r="L50" s="122"/>
      <c r="M50" s="131"/>
      <c r="N50" s="42"/>
      <c r="O50" s="42"/>
      <c r="P50" s="42"/>
      <c r="Q50" s="42"/>
      <c r="R50" s="42"/>
      <c r="S50" s="42"/>
      <c r="T50" s="116"/>
      <c r="U50" s="117"/>
    </row>
    <row r="51" spans="2:21" ht="15.75" customHeight="1" x14ac:dyDescent="0.25">
      <c r="B51" s="48">
        <f t="shared" si="1"/>
        <v>44</v>
      </c>
      <c r="C51" s="82">
        <v>34</v>
      </c>
      <c r="D51" s="51" t="s">
        <v>137</v>
      </c>
      <c r="E51" s="68" t="s">
        <v>153</v>
      </c>
      <c r="F51" s="56">
        <v>74</v>
      </c>
      <c r="G51" s="56">
        <v>5.4903471606562073</v>
      </c>
      <c r="H51" s="56">
        <v>2.5547849679999999</v>
      </c>
      <c r="I51" s="65" t="s">
        <v>240</v>
      </c>
      <c r="J51" s="94">
        <v>47.623543551903474</v>
      </c>
      <c r="K51" s="15"/>
      <c r="L51" s="122"/>
      <c r="M51" s="132" t="s">
        <v>262</v>
      </c>
      <c r="N51" s="132"/>
      <c r="O51" s="132"/>
      <c r="P51" s="132"/>
      <c r="Q51" s="42"/>
      <c r="R51" s="42"/>
      <c r="S51" s="42"/>
      <c r="T51" s="116"/>
      <c r="U51" s="117"/>
    </row>
    <row r="52" spans="2:21" ht="15.75" customHeight="1" x14ac:dyDescent="0.25">
      <c r="B52" s="48">
        <f t="shared" si="1"/>
        <v>45</v>
      </c>
      <c r="C52" s="82">
        <v>54</v>
      </c>
      <c r="D52" s="51" t="s">
        <v>70</v>
      </c>
      <c r="E52" s="68" t="s">
        <v>165</v>
      </c>
      <c r="F52" s="56">
        <v>83.4</v>
      </c>
      <c r="G52" s="56">
        <v>6.0567525899703529</v>
      </c>
      <c r="H52" s="56">
        <v>4.1704271119999996</v>
      </c>
      <c r="I52" s="65" t="s">
        <v>240</v>
      </c>
      <c r="J52" s="93">
        <v>47.508171514768854</v>
      </c>
      <c r="K52" s="15"/>
      <c r="L52" s="122"/>
      <c r="M52" s="132"/>
      <c r="N52" s="132"/>
      <c r="O52" s="132"/>
      <c r="P52" s="132"/>
      <c r="Q52" s="42"/>
      <c r="R52" s="42"/>
      <c r="S52" s="42"/>
      <c r="T52" s="116"/>
      <c r="U52" s="117"/>
    </row>
    <row r="53" spans="2:21" ht="15.75" x14ac:dyDescent="0.25">
      <c r="B53" s="48">
        <f t="shared" si="1"/>
        <v>46</v>
      </c>
      <c r="C53" s="82">
        <v>55</v>
      </c>
      <c r="D53" s="51" t="s">
        <v>51</v>
      </c>
      <c r="E53" s="68" t="s">
        <v>160</v>
      </c>
      <c r="F53" s="56">
        <v>80.400000000000006</v>
      </c>
      <c r="G53" s="56">
        <v>6.724530956451698</v>
      </c>
      <c r="H53" s="56">
        <v>4.5662733639999997</v>
      </c>
      <c r="I53" s="65" t="s">
        <v>240</v>
      </c>
      <c r="J53" s="93">
        <v>47.200384566255508</v>
      </c>
      <c r="K53" s="15"/>
      <c r="L53" s="122"/>
      <c r="M53" s="131" t="s">
        <v>163</v>
      </c>
      <c r="N53" s="42" t="s">
        <v>182</v>
      </c>
      <c r="O53" s="42"/>
      <c r="P53" s="42"/>
      <c r="Q53" s="42"/>
      <c r="R53" s="42"/>
      <c r="S53" s="42"/>
      <c r="T53" s="116"/>
      <c r="U53" s="117"/>
    </row>
    <row r="54" spans="2:21" ht="15.75" x14ac:dyDescent="0.25">
      <c r="B54" s="48">
        <f t="shared" si="1"/>
        <v>47</v>
      </c>
      <c r="C54" s="82">
        <v>56</v>
      </c>
      <c r="D54" s="51" t="s">
        <v>130</v>
      </c>
      <c r="E54" s="68" t="s">
        <v>153</v>
      </c>
      <c r="F54" s="56">
        <v>75.900000000000006</v>
      </c>
      <c r="G54" s="56">
        <v>4.0658242760517851</v>
      </c>
      <c r="H54" s="56">
        <v>1.454490753</v>
      </c>
      <c r="I54" s="65" t="s">
        <v>240</v>
      </c>
      <c r="J54" s="93">
        <v>47.119818759577996</v>
      </c>
      <c r="K54" s="15"/>
      <c r="L54" s="122"/>
      <c r="M54" s="131" t="s">
        <v>164</v>
      </c>
      <c r="N54" s="42" t="s">
        <v>183</v>
      </c>
      <c r="O54" s="42"/>
      <c r="P54" s="42"/>
      <c r="Q54" s="42"/>
      <c r="R54" s="42"/>
      <c r="S54" s="42"/>
      <c r="T54" s="116"/>
      <c r="U54" s="117"/>
    </row>
    <row r="55" spans="2:21" ht="15.75" x14ac:dyDescent="0.25">
      <c r="B55" s="48">
        <f t="shared" si="1"/>
        <v>48</v>
      </c>
      <c r="C55" s="82">
        <v>57</v>
      </c>
      <c r="D55" s="51" t="s">
        <v>8</v>
      </c>
      <c r="E55" s="68" t="s">
        <v>160</v>
      </c>
      <c r="F55" s="56">
        <v>80.900000000000006</v>
      </c>
      <c r="G55" s="56">
        <v>7.3460359578062073</v>
      </c>
      <c r="H55" s="56">
        <v>5.2913456419999996</v>
      </c>
      <c r="I55" s="65" t="s">
        <v>240</v>
      </c>
      <c r="J55" s="93">
        <v>47.085135201877826</v>
      </c>
      <c r="K55" s="15"/>
      <c r="L55" s="122"/>
      <c r="M55" s="131" t="s">
        <v>162</v>
      </c>
      <c r="N55" s="42" t="s">
        <v>184</v>
      </c>
      <c r="O55" s="42"/>
      <c r="P55" s="42"/>
      <c r="Q55" s="42"/>
      <c r="R55" s="42"/>
      <c r="S55" s="42"/>
      <c r="T55" s="116"/>
      <c r="U55" s="117"/>
    </row>
    <row r="56" spans="2:21" ht="15.75" x14ac:dyDescent="0.25">
      <c r="B56" s="48">
        <f t="shared" si="1"/>
        <v>49</v>
      </c>
      <c r="C56" s="82">
        <v>58</v>
      </c>
      <c r="D56" s="51" t="s">
        <v>84</v>
      </c>
      <c r="E56" s="68" t="s">
        <v>157</v>
      </c>
      <c r="F56" s="56">
        <v>66.7</v>
      </c>
      <c r="G56" s="56">
        <v>4.6400789227442933</v>
      </c>
      <c r="H56" s="56">
        <v>1.1562993939999999</v>
      </c>
      <c r="I56" s="65" t="s">
        <v>240</v>
      </c>
      <c r="J56" s="93">
        <v>46.826085125111163</v>
      </c>
      <c r="K56" s="15"/>
      <c r="L56" s="122"/>
      <c r="M56" s="131" t="s">
        <v>159</v>
      </c>
      <c r="N56" s="42" t="s">
        <v>185</v>
      </c>
      <c r="O56" s="42"/>
      <c r="P56" s="42"/>
      <c r="Q56" s="42"/>
      <c r="R56" s="42"/>
      <c r="S56" s="42"/>
      <c r="T56" s="116"/>
      <c r="U56" s="117"/>
    </row>
    <row r="57" spans="2:21" ht="15.75" x14ac:dyDescent="0.25">
      <c r="B57" s="48">
        <f t="shared" si="1"/>
        <v>50</v>
      </c>
      <c r="C57" s="82">
        <v>59</v>
      </c>
      <c r="D57" s="51" t="s">
        <v>49</v>
      </c>
      <c r="E57" s="68" t="s">
        <v>160</v>
      </c>
      <c r="F57" s="56">
        <v>81.5</v>
      </c>
      <c r="G57" s="56">
        <v>6.7979011124533741</v>
      </c>
      <c r="H57" s="56">
        <v>4.9109207589999997</v>
      </c>
      <c r="I57" s="65" t="s">
        <v>240</v>
      </c>
      <c r="J57" s="93">
        <v>46.523476158893317</v>
      </c>
      <c r="K57" s="15"/>
      <c r="L57" s="122"/>
      <c r="M57" s="131" t="s">
        <v>160</v>
      </c>
      <c r="N57" s="42" t="s">
        <v>186</v>
      </c>
      <c r="O57" s="42"/>
      <c r="P57" s="42"/>
      <c r="Q57" s="42"/>
      <c r="R57" s="42"/>
      <c r="S57" s="42"/>
      <c r="T57" s="116"/>
      <c r="U57" s="117"/>
    </row>
    <row r="58" spans="2:21" ht="15.75" x14ac:dyDescent="0.25">
      <c r="B58" s="48">
        <f t="shared" si="1"/>
        <v>51</v>
      </c>
      <c r="C58" s="82">
        <v>60</v>
      </c>
      <c r="D58" s="51" t="s">
        <v>68</v>
      </c>
      <c r="E58" s="68" t="s">
        <v>166</v>
      </c>
      <c r="F58" s="56">
        <v>81.900000000000006</v>
      </c>
      <c r="G58" s="56">
        <v>6.3542379758892471</v>
      </c>
      <c r="H58" s="56">
        <v>4.5248130120000001</v>
      </c>
      <c r="I58" s="65" t="s">
        <v>240</v>
      </c>
      <c r="J58" s="93">
        <v>46.351937331207388</v>
      </c>
      <c r="K58" s="15"/>
      <c r="L58" s="122"/>
      <c r="M58" s="131" t="s">
        <v>161</v>
      </c>
      <c r="N58" s="42" t="s">
        <v>187</v>
      </c>
      <c r="O58" s="42"/>
      <c r="P58" s="42"/>
      <c r="Q58" s="42"/>
      <c r="R58" s="42"/>
      <c r="S58" s="42"/>
      <c r="T58" s="116"/>
      <c r="U58" s="117"/>
    </row>
    <row r="59" spans="2:21" ht="15.75" x14ac:dyDescent="0.25">
      <c r="B59" s="48">
        <f t="shared" si="1"/>
        <v>52</v>
      </c>
      <c r="C59" s="82">
        <v>61</v>
      </c>
      <c r="D59" s="51" t="s">
        <v>128</v>
      </c>
      <c r="E59" s="68" t="s">
        <v>161</v>
      </c>
      <c r="F59" s="56">
        <v>81.400000000000006</v>
      </c>
      <c r="G59" s="56">
        <v>7.4960190636397357</v>
      </c>
      <c r="H59" s="56">
        <v>5.7083559660000001</v>
      </c>
      <c r="I59" s="65" t="s">
        <v>240</v>
      </c>
      <c r="J59" s="93">
        <v>46.172372550841786</v>
      </c>
      <c r="K59" s="15"/>
      <c r="L59" s="122"/>
      <c r="M59" s="131" t="s">
        <v>166</v>
      </c>
      <c r="N59" s="42" t="s">
        <v>188</v>
      </c>
      <c r="O59" s="42"/>
      <c r="P59" s="42"/>
      <c r="Q59" s="42"/>
      <c r="R59" s="42"/>
      <c r="S59" s="42"/>
      <c r="T59" s="116"/>
      <c r="U59" s="117"/>
    </row>
    <row r="60" spans="2:21" ht="15.75" x14ac:dyDescent="0.25">
      <c r="B60" s="48">
        <f t="shared" si="1"/>
        <v>53</v>
      </c>
      <c r="C60" s="82">
        <v>62</v>
      </c>
      <c r="D60" s="51" t="s">
        <v>6</v>
      </c>
      <c r="E60" s="68" t="s">
        <v>158</v>
      </c>
      <c r="F60" s="56">
        <v>74.2</v>
      </c>
      <c r="G60" s="56">
        <v>4.3678112922033332</v>
      </c>
      <c r="H60" s="56">
        <v>1.733440557</v>
      </c>
      <c r="I60" s="65" t="s">
        <v>240</v>
      </c>
      <c r="J60" s="93">
        <v>46.003185798985733</v>
      </c>
      <c r="K60" s="15"/>
      <c r="L60" s="122"/>
      <c r="M60" s="131" t="s">
        <v>154</v>
      </c>
      <c r="N60" s="42" t="s">
        <v>189</v>
      </c>
      <c r="O60" s="42"/>
      <c r="P60" s="42"/>
      <c r="Q60" s="42"/>
      <c r="R60" s="42"/>
      <c r="S60" s="42"/>
      <c r="T60" s="116"/>
      <c r="U60" s="117"/>
    </row>
    <row r="61" spans="2:21" ht="15.75" x14ac:dyDescent="0.25">
      <c r="B61" s="48">
        <f t="shared" si="1"/>
        <v>54</v>
      </c>
      <c r="C61" s="82">
        <v>35</v>
      </c>
      <c r="D61" s="51" t="s">
        <v>145</v>
      </c>
      <c r="E61" s="68" t="s">
        <v>158</v>
      </c>
      <c r="F61" s="56">
        <v>68.3</v>
      </c>
      <c r="G61" s="56">
        <v>5.0953422615268176</v>
      </c>
      <c r="H61" s="56">
        <v>1.819811783</v>
      </c>
      <c r="I61" s="65" t="s">
        <v>240</v>
      </c>
      <c r="J61" s="94">
        <v>46.00276318659899</v>
      </c>
      <c r="K61" s="15"/>
      <c r="L61" s="122"/>
      <c r="M61" s="131" t="s">
        <v>153</v>
      </c>
      <c r="N61" s="42" t="s">
        <v>190</v>
      </c>
      <c r="O61" s="42"/>
      <c r="P61" s="42"/>
      <c r="Q61" s="42"/>
      <c r="R61" s="42"/>
      <c r="S61" s="42"/>
      <c r="T61" s="116"/>
      <c r="U61" s="117"/>
    </row>
    <row r="62" spans="2:21" ht="15.75" x14ac:dyDescent="0.25">
      <c r="B62" s="48">
        <f t="shared" si="1"/>
        <v>55</v>
      </c>
      <c r="C62" s="82">
        <v>63</v>
      </c>
      <c r="D62" s="51" t="s">
        <v>50</v>
      </c>
      <c r="E62" s="68" t="s">
        <v>158</v>
      </c>
      <c r="F62" s="56">
        <v>73.7</v>
      </c>
      <c r="G62" s="56">
        <v>4.1018370855375794</v>
      </c>
      <c r="H62" s="56">
        <v>1.433689035</v>
      </c>
      <c r="I62" s="65" t="s">
        <v>240</v>
      </c>
      <c r="J62" s="93">
        <v>45.972139968481315</v>
      </c>
      <c r="K62" s="15"/>
      <c r="L62" s="122"/>
      <c r="M62" s="131" t="s">
        <v>157</v>
      </c>
      <c r="N62" s="42" t="s">
        <v>191</v>
      </c>
      <c r="O62" s="42"/>
      <c r="P62" s="42"/>
      <c r="Q62" s="42"/>
      <c r="R62" s="42"/>
      <c r="S62" s="42"/>
      <c r="T62" s="116"/>
      <c r="U62" s="117"/>
    </row>
    <row r="63" spans="2:21" ht="15.75" x14ac:dyDescent="0.25">
      <c r="B63" s="48">
        <f t="shared" si="1"/>
        <v>56</v>
      </c>
      <c r="C63" s="82">
        <v>64</v>
      </c>
      <c r="D63" s="51" t="s">
        <v>117</v>
      </c>
      <c r="E63" s="68" t="s">
        <v>153</v>
      </c>
      <c r="F63" s="56">
        <v>73.900000000000006</v>
      </c>
      <c r="G63" s="56">
        <v>6.7269183139761637</v>
      </c>
      <c r="H63" s="56">
        <v>3.9884965050000001</v>
      </c>
      <c r="I63" s="65" t="s">
        <v>240</v>
      </c>
      <c r="J63" s="93">
        <v>45.965382855053541</v>
      </c>
      <c r="K63" s="15"/>
      <c r="L63" s="122"/>
      <c r="M63" s="131" t="s">
        <v>172</v>
      </c>
      <c r="N63" s="42" t="s">
        <v>192</v>
      </c>
      <c r="O63" s="42"/>
      <c r="P63" s="42"/>
      <c r="Q63" s="42"/>
      <c r="R63" s="42"/>
      <c r="S63" s="42"/>
      <c r="T63" s="116"/>
      <c r="U63" s="117"/>
    </row>
    <row r="64" spans="2:21" ht="15.75" x14ac:dyDescent="0.25">
      <c r="B64" s="48">
        <f t="shared" si="1"/>
        <v>57</v>
      </c>
      <c r="C64" s="82">
        <v>36</v>
      </c>
      <c r="D64" s="51" t="s">
        <v>108</v>
      </c>
      <c r="E64" s="68" t="s">
        <v>164</v>
      </c>
      <c r="F64" s="56">
        <v>72.5</v>
      </c>
      <c r="G64" s="56">
        <v>5.8411741162179718</v>
      </c>
      <c r="H64" s="56">
        <v>2.9948224309999998</v>
      </c>
      <c r="I64" s="65" t="s">
        <v>240</v>
      </c>
      <c r="J64" s="94">
        <v>45.825615674357167</v>
      </c>
      <c r="K64" s="15"/>
      <c r="L64" s="122"/>
      <c r="M64" s="131" t="s">
        <v>156</v>
      </c>
      <c r="N64" s="42" t="s">
        <v>193</v>
      </c>
      <c r="O64" s="42"/>
      <c r="P64" s="42"/>
      <c r="Q64" s="42"/>
      <c r="R64" s="42"/>
      <c r="S64" s="42"/>
      <c r="T64" s="116"/>
      <c r="U64" s="117"/>
    </row>
    <row r="65" spans="2:29" ht="15.75" x14ac:dyDescent="0.25">
      <c r="B65" s="48">
        <f t="shared" si="1"/>
        <v>58</v>
      </c>
      <c r="C65" s="82">
        <v>65</v>
      </c>
      <c r="D65" s="51" t="s">
        <v>98</v>
      </c>
      <c r="E65" s="68" t="s">
        <v>170</v>
      </c>
      <c r="F65" s="56">
        <v>68.8</v>
      </c>
      <c r="G65" s="56">
        <v>3.8094446592416449</v>
      </c>
      <c r="H65" s="56">
        <v>0.75944637400000004</v>
      </c>
      <c r="I65" s="65" t="s">
        <v>240</v>
      </c>
      <c r="J65" s="93">
        <v>45.621832478085992</v>
      </c>
      <c r="K65" s="15"/>
      <c r="L65" s="122"/>
      <c r="M65" s="131" t="s">
        <v>170</v>
      </c>
      <c r="N65" s="42" t="s">
        <v>179</v>
      </c>
      <c r="O65" s="42"/>
      <c r="P65" s="42"/>
      <c r="Q65" s="42"/>
      <c r="R65" s="42"/>
      <c r="S65" s="42"/>
      <c r="T65" s="116"/>
      <c r="U65" s="117"/>
    </row>
    <row r="66" spans="2:29" ht="15.75" x14ac:dyDescent="0.25">
      <c r="B66" s="48">
        <f t="shared" si="1"/>
        <v>59</v>
      </c>
      <c r="C66" s="82">
        <v>66</v>
      </c>
      <c r="D66" s="50" t="s">
        <v>38</v>
      </c>
      <c r="E66" s="68" t="s">
        <v>166</v>
      </c>
      <c r="F66" s="56">
        <v>79.599999999999994</v>
      </c>
      <c r="G66" s="56">
        <v>6.386546111316413</v>
      </c>
      <c r="H66" s="56">
        <v>4.4418460079999997</v>
      </c>
      <c r="I66" s="65" t="s">
        <v>240</v>
      </c>
      <c r="J66" s="93">
        <v>45.50854976885033</v>
      </c>
      <c r="K66" s="15"/>
      <c r="L66" s="122"/>
      <c r="M66" s="131" t="s">
        <v>171</v>
      </c>
      <c r="N66" s="42" t="s">
        <v>29</v>
      </c>
      <c r="O66" s="42"/>
      <c r="P66" s="42"/>
      <c r="Q66" s="42"/>
      <c r="R66" s="42"/>
      <c r="S66" s="42"/>
      <c r="T66" s="116"/>
      <c r="U66" s="117"/>
    </row>
    <row r="67" spans="2:29" ht="15.75" x14ac:dyDescent="0.25">
      <c r="B67" s="48">
        <f t="shared" si="1"/>
        <v>60</v>
      </c>
      <c r="C67" s="82">
        <v>67</v>
      </c>
      <c r="D67" s="50" t="s">
        <v>29</v>
      </c>
      <c r="E67" s="68" t="s">
        <v>171</v>
      </c>
      <c r="F67" s="56">
        <v>73.5</v>
      </c>
      <c r="G67" s="56">
        <v>4.6527366391058518</v>
      </c>
      <c r="H67" s="56">
        <v>2.1302892820000001</v>
      </c>
      <c r="I67" s="65" t="s">
        <v>240</v>
      </c>
      <c r="J67" s="93">
        <v>44.66073793374219</v>
      </c>
      <c r="K67" s="15"/>
      <c r="L67" s="122"/>
      <c r="M67" s="131" t="s">
        <v>165</v>
      </c>
      <c r="N67" s="42" t="s">
        <v>194</v>
      </c>
      <c r="O67" s="42"/>
      <c r="P67" s="42"/>
      <c r="Q67" s="42"/>
      <c r="R67" s="42"/>
      <c r="S67" s="42"/>
      <c r="T67" s="116"/>
      <c r="U67" s="117"/>
    </row>
    <row r="68" spans="2:29" ht="15.75" x14ac:dyDescent="0.25">
      <c r="B68" s="48">
        <f t="shared" si="1"/>
        <v>61</v>
      </c>
      <c r="C68" s="82">
        <v>37</v>
      </c>
      <c r="D68" s="52" t="s">
        <v>96</v>
      </c>
      <c r="E68" s="68" t="s">
        <v>170</v>
      </c>
      <c r="F68" s="56">
        <v>65.2</v>
      </c>
      <c r="G68" s="56">
        <v>5.3219769443758542</v>
      </c>
      <c r="H68" s="56">
        <v>1.935682715</v>
      </c>
      <c r="I68" s="65" t="s">
        <v>240</v>
      </c>
      <c r="J68" s="94">
        <v>44.197842967328505</v>
      </c>
      <c r="K68" s="15"/>
      <c r="L68" s="122"/>
      <c r="M68" s="131" t="s">
        <v>155</v>
      </c>
      <c r="N68" s="42" t="s">
        <v>195</v>
      </c>
      <c r="O68" s="42"/>
      <c r="P68" s="42"/>
      <c r="Q68" s="42"/>
      <c r="R68" s="42"/>
      <c r="S68" s="42"/>
      <c r="T68" s="116"/>
      <c r="U68" s="117"/>
    </row>
    <row r="69" spans="2:29" ht="15.75" x14ac:dyDescent="0.25">
      <c r="B69" s="48">
        <f t="shared" si="1"/>
        <v>62</v>
      </c>
      <c r="C69" s="82">
        <v>68</v>
      </c>
      <c r="D69" s="51" t="s">
        <v>125</v>
      </c>
      <c r="E69" s="68" t="s">
        <v>166</v>
      </c>
      <c r="F69" s="56">
        <v>81.400000000000006</v>
      </c>
      <c r="G69" s="56">
        <v>6.1882626529902094</v>
      </c>
      <c r="H69" s="56">
        <v>4.74012615</v>
      </c>
      <c r="I69" s="65" t="s">
        <v>240</v>
      </c>
      <c r="J69" s="93">
        <v>44.062793355974932</v>
      </c>
      <c r="K69" s="15"/>
      <c r="L69" s="122"/>
      <c r="M69" s="131" t="s">
        <v>158</v>
      </c>
      <c r="N69" s="42" t="s">
        <v>196</v>
      </c>
      <c r="O69" s="42"/>
      <c r="P69" s="42"/>
      <c r="Q69" s="42"/>
      <c r="R69" s="42"/>
      <c r="S69" s="42"/>
      <c r="T69" s="116"/>
      <c r="U69" s="117"/>
    </row>
    <row r="70" spans="2:29" ht="15.75" x14ac:dyDescent="0.25">
      <c r="B70" s="48">
        <f t="shared" si="1"/>
        <v>63</v>
      </c>
      <c r="C70" s="82">
        <v>69</v>
      </c>
      <c r="D70" s="53" t="s">
        <v>151</v>
      </c>
      <c r="E70" s="68" t="s">
        <v>165</v>
      </c>
      <c r="F70" s="56">
        <v>80.599999999999994</v>
      </c>
      <c r="G70" s="56">
        <v>6.1160244121695992</v>
      </c>
      <c r="H70" s="56">
        <v>4.6188368850000003</v>
      </c>
      <c r="I70" s="65" t="s">
        <v>240</v>
      </c>
      <c r="J70" s="93">
        <v>43.78088160765202</v>
      </c>
      <c r="K70" s="15"/>
      <c r="L70" s="122"/>
      <c r="M70" s="131" t="s">
        <v>167</v>
      </c>
      <c r="N70" s="42" t="s">
        <v>197</v>
      </c>
      <c r="O70" s="42"/>
      <c r="P70" s="42"/>
      <c r="Q70" s="42"/>
      <c r="R70" s="42"/>
      <c r="S70" s="42"/>
      <c r="T70" s="116"/>
      <c r="U70" s="117"/>
    </row>
    <row r="71" spans="2:29" ht="15.75" x14ac:dyDescent="0.25">
      <c r="B71" s="48">
        <f t="shared" si="1"/>
        <v>64</v>
      </c>
      <c r="C71" s="82">
        <v>38</v>
      </c>
      <c r="D71" s="50" t="s">
        <v>16</v>
      </c>
      <c r="E71" s="68" t="s">
        <v>164</v>
      </c>
      <c r="F71" s="56">
        <v>66.599999999999994</v>
      </c>
      <c r="G71" s="56">
        <v>5.7806202885435987</v>
      </c>
      <c r="H71" s="56">
        <v>2.6060547289999998</v>
      </c>
      <c r="I71" s="65" t="s">
        <v>240</v>
      </c>
      <c r="J71" s="94">
        <v>43.577907910355542</v>
      </c>
      <c r="K71" s="15"/>
      <c r="L71" s="122"/>
      <c r="M71" s="131" t="s">
        <v>169</v>
      </c>
      <c r="N71" s="42" t="s">
        <v>198</v>
      </c>
      <c r="O71" s="42"/>
      <c r="P71" s="42"/>
      <c r="Q71" s="42"/>
      <c r="R71" s="42"/>
      <c r="S71" s="42"/>
      <c r="T71" s="116"/>
      <c r="U71" s="117"/>
    </row>
    <row r="72" spans="2:29" ht="16.5" thickBot="1" x14ac:dyDescent="0.3">
      <c r="B72" s="48">
        <f t="shared" ref="B72:B103" si="2">RANK(J72,$J$8:$J$158)</f>
        <v>65</v>
      </c>
      <c r="C72" s="82">
        <v>70</v>
      </c>
      <c r="D72" s="50" t="s">
        <v>25</v>
      </c>
      <c r="E72" s="68" t="s">
        <v>159</v>
      </c>
      <c r="F72" s="56">
        <v>81</v>
      </c>
      <c r="G72" s="56">
        <v>7.6503462632391033</v>
      </c>
      <c r="H72" s="56">
        <v>6.4285376760000004</v>
      </c>
      <c r="I72" s="65" t="s">
        <v>240</v>
      </c>
      <c r="J72" s="93">
        <v>43.559838988633814</v>
      </c>
      <c r="K72" s="15"/>
      <c r="L72" s="123"/>
      <c r="M72" s="46"/>
      <c r="N72" s="46"/>
      <c r="O72" s="46"/>
      <c r="P72" s="46"/>
      <c r="Q72" s="46"/>
      <c r="R72" s="46"/>
      <c r="S72" s="46"/>
      <c r="T72" s="124"/>
      <c r="U72" s="119"/>
    </row>
    <row r="73" spans="2:29" ht="23.25" customHeight="1" thickBot="1" x14ac:dyDescent="0.3">
      <c r="B73" s="48">
        <f t="shared" si="2"/>
        <v>66</v>
      </c>
      <c r="C73" s="82">
        <v>71</v>
      </c>
      <c r="D73" s="51" t="s">
        <v>88</v>
      </c>
      <c r="E73" s="68" t="s">
        <v>166</v>
      </c>
      <c r="F73" s="56">
        <v>79.599999999999994</v>
      </c>
      <c r="G73" s="56">
        <v>5.773874815410645</v>
      </c>
      <c r="H73" s="56">
        <v>4.25509</v>
      </c>
      <c r="I73" s="65" t="s">
        <v>240</v>
      </c>
      <c r="J73" s="93">
        <v>43.100929481711198</v>
      </c>
      <c r="K73" s="15"/>
      <c r="L73" s="15"/>
      <c r="T73" s="15"/>
    </row>
    <row r="74" spans="2:29" ht="17.25" customHeight="1" x14ac:dyDescent="0.25">
      <c r="B74" s="48">
        <f t="shared" si="2"/>
        <v>67</v>
      </c>
      <c r="C74" s="82">
        <v>72</v>
      </c>
      <c r="D74" s="51" t="s">
        <v>99</v>
      </c>
      <c r="E74" s="68" t="s">
        <v>160</v>
      </c>
      <c r="F74" s="56">
        <v>80.7</v>
      </c>
      <c r="G74" s="56">
        <v>7.5018758358992974</v>
      </c>
      <c r="H74" s="56">
        <v>6.3355315440000002</v>
      </c>
      <c r="I74" s="65" t="s">
        <v>240</v>
      </c>
      <c r="J74" s="93">
        <v>43.08831402644158</v>
      </c>
      <c r="K74" s="15"/>
      <c r="L74" s="130"/>
      <c r="M74" s="246" t="s">
        <v>218</v>
      </c>
      <c r="N74" s="246"/>
      <c r="O74" s="155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12"/>
      <c r="AA74" s="112"/>
      <c r="AB74" s="112"/>
      <c r="AC74" s="114"/>
    </row>
    <row r="75" spans="2:29" ht="13.5" customHeight="1" x14ac:dyDescent="0.25">
      <c r="B75" s="48">
        <f t="shared" si="2"/>
        <v>68</v>
      </c>
      <c r="C75" s="82">
        <v>73</v>
      </c>
      <c r="D75" s="51" t="s">
        <v>148</v>
      </c>
      <c r="E75" s="68" t="s">
        <v>153</v>
      </c>
      <c r="F75" s="56">
        <v>65.5</v>
      </c>
      <c r="G75" s="56">
        <v>3.9241419233603447</v>
      </c>
      <c r="H75" s="56">
        <v>0.87118284000000001</v>
      </c>
      <c r="I75" s="65" t="s">
        <v>240</v>
      </c>
      <c r="J75" s="93">
        <v>42.966752789372464</v>
      </c>
      <c r="K75" s="15"/>
      <c r="L75" s="122"/>
      <c r="M75" s="247"/>
      <c r="N75" s="24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42"/>
      <c r="AA75" s="42"/>
      <c r="AB75" s="42"/>
      <c r="AC75" s="117"/>
    </row>
    <row r="76" spans="2:29" ht="15.75" x14ac:dyDescent="0.25">
      <c r="B76" s="48">
        <f t="shared" si="2"/>
        <v>69</v>
      </c>
      <c r="C76" s="82">
        <v>39</v>
      </c>
      <c r="D76" s="51" t="s">
        <v>78</v>
      </c>
      <c r="E76" s="68" t="s">
        <v>153</v>
      </c>
      <c r="F76" s="56">
        <v>72.599999999999994</v>
      </c>
      <c r="G76" s="56">
        <v>5.1816762660973144</v>
      </c>
      <c r="H76" s="56">
        <v>2.8477597459999999</v>
      </c>
      <c r="I76" s="65" t="s">
        <v>240</v>
      </c>
      <c r="J76" s="94">
        <v>42.852911264951224</v>
      </c>
      <c r="K76" s="15"/>
      <c r="L76" s="122"/>
      <c r="M76" s="133" t="s">
        <v>245</v>
      </c>
      <c r="N76" s="42" t="s">
        <v>247</v>
      </c>
      <c r="O76" s="42"/>
      <c r="P76" s="42"/>
      <c r="Q76" s="42"/>
      <c r="R76" s="42"/>
      <c r="S76" s="42"/>
      <c r="T76" s="116"/>
      <c r="U76" s="42"/>
      <c r="V76" s="42"/>
      <c r="W76" s="42"/>
      <c r="X76" s="42"/>
      <c r="Y76" s="42"/>
      <c r="Z76" s="42"/>
      <c r="AA76" s="42"/>
      <c r="AB76" s="42"/>
      <c r="AC76" s="117"/>
    </row>
    <row r="77" spans="2:29" ht="15.75" x14ac:dyDescent="0.25">
      <c r="B77" s="48">
        <f t="shared" si="2"/>
        <v>70</v>
      </c>
      <c r="C77" s="82">
        <v>74</v>
      </c>
      <c r="D77" s="51" t="s">
        <v>48</v>
      </c>
      <c r="E77" s="68" t="s">
        <v>161</v>
      </c>
      <c r="F77" s="56">
        <v>80</v>
      </c>
      <c r="G77" s="56">
        <v>7.3932642072291239</v>
      </c>
      <c r="H77" s="56">
        <v>6.2111726880000004</v>
      </c>
      <c r="I77" s="65" t="s">
        <v>240</v>
      </c>
      <c r="J77" s="93">
        <v>42.687145997131381</v>
      </c>
      <c r="K77" s="15"/>
      <c r="L77" s="122"/>
      <c r="M77" s="133" t="s">
        <v>246</v>
      </c>
      <c r="N77" s="118" t="s">
        <v>219</v>
      </c>
      <c r="O77" s="42"/>
      <c r="P77" s="42"/>
      <c r="Q77" s="42"/>
      <c r="R77" s="42"/>
      <c r="S77" s="42"/>
      <c r="T77" s="116"/>
      <c r="U77" s="42"/>
      <c r="V77" s="42"/>
      <c r="W77" s="42"/>
      <c r="X77" s="42"/>
      <c r="Y77" s="42"/>
      <c r="Z77" s="42"/>
      <c r="AA77" s="42"/>
      <c r="AB77" s="42"/>
      <c r="AC77" s="117"/>
    </row>
    <row r="78" spans="2:29" ht="15.75" x14ac:dyDescent="0.25">
      <c r="B78" s="48">
        <f t="shared" si="2"/>
        <v>71</v>
      </c>
      <c r="C78" s="82">
        <v>75</v>
      </c>
      <c r="D78" s="51" t="s">
        <v>111</v>
      </c>
      <c r="E78" s="68" t="s">
        <v>167</v>
      </c>
      <c r="F78" s="56">
        <v>76.099999999999994</v>
      </c>
      <c r="G78" s="56">
        <v>5.7803301676405141</v>
      </c>
      <c r="H78" s="56">
        <v>3.9376813159999999</v>
      </c>
      <c r="I78" s="65" t="s">
        <v>240</v>
      </c>
      <c r="J78" s="93">
        <v>42.580043521245493</v>
      </c>
      <c r="K78" s="15"/>
      <c r="L78" s="122"/>
      <c r="M78" s="133" t="s">
        <v>152</v>
      </c>
      <c r="N78" s="14" t="s">
        <v>253</v>
      </c>
      <c r="O78" s="42"/>
      <c r="P78" s="42"/>
      <c r="Q78" s="42"/>
      <c r="R78" s="42"/>
      <c r="S78" s="42"/>
      <c r="T78" s="116"/>
      <c r="U78" s="42"/>
      <c r="V78" s="42"/>
      <c r="W78" s="42"/>
      <c r="X78" s="42"/>
      <c r="Y78" s="42"/>
      <c r="Z78" s="42"/>
      <c r="AA78" s="42"/>
      <c r="AB78" s="42"/>
      <c r="AC78" s="117"/>
    </row>
    <row r="79" spans="2:29" ht="15.75" customHeight="1" x14ac:dyDescent="0.25">
      <c r="B79" s="48">
        <f t="shared" si="2"/>
        <v>72</v>
      </c>
      <c r="C79" s="82">
        <v>76</v>
      </c>
      <c r="D79" s="51" t="s">
        <v>85</v>
      </c>
      <c r="E79" s="68" t="s">
        <v>157</v>
      </c>
      <c r="F79" s="56">
        <v>54.2</v>
      </c>
      <c r="G79" s="56">
        <v>5.1482395020912692</v>
      </c>
      <c r="H79" s="56">
        <v>0.77580378800000005</v>
      </c>
      <c r="I79" s="65" t="s">
        <v>240</v>
      </c>
      <c r="J79" s="93">
        <v>42.462570136922587</v>
      </c>
      <c r="K79" s="15"/>
      <c r="L79" s="122"/>
      <c r="M79" s="248" t="s">
        <v>265</v>
      </c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  <c r="AA79" s="42"/>
      <c r="AB79" s="42"/>
      <c r="AC79" s="117"/>
    </row>
    <row r="80" spans="2:29" ht="16.5" thickBot="1" x14ac:dyDescent="0.3">
      <c r="B80" s="48">
        <f t="shared" si="2"/>
        <v>73</v>
      </c>
      <c r="C80" s="82">
        <v>77</v>
      </c>
      <c r="D80" s="51" t="s">
        <v>66</v>
      </c>
      <c r="E80" s="68" t="s">
        <v>160</v>
      </c>
      <c r="F80" s="56">
        <v>80.599999999999994</v>
      </c>
      <c r="G80" s="56">
        <v>7.2573896443076897</v>
      </c>
      <c r="H80" s="56">
        <v>6.2150107549999998</v>
      </c>
      <c r="I80" s="65" t="s">
        <v>240</v>
      </c>
      <c r="J80" s="93">
        <v>42.402164028858948</v>
      </c>
      <c r="K80" s="15"/>
      <c r="L80" s="123"/>
      <c r="M80" s="249"/>
      <c r="N80" s="249"/>
      <c r="O80" s="249"/>
      <c r="P80" s="249"/>
      <c r="Q80" s="249"/>
      <c r="R80" s="249"/>
      <c r="S80" s="249"/>
      <c r="T80" s="249"/>
      <c r="U80" s="249"/>
      <c r="V80" s="249"/>
      <c r="W80" s="249"/>
      <c r="X80" s="249"/>
      <c r="Y80" s="249"/>
      <c r="Z80" s="249"/>
      <c r="AA80" s="46"/>
      <c r="AB80" s="46"/>
      <c r="AC80" s="119"/>
    </row>
    <row r="81" spans="2:13" ht="14.25" customHeight="1" x14ac:dyDescent="0.25">
      <c r="B81" s="48">
        <f t="shared" si="2"/>
        <v>74</v>
      </c>
      <c r="C81" s="82">
        <v>78</v>
      </c>
      <c r="D81" s="50" t="s">
        <v>17</v>
      </c>
      <c r="E81" s="68" t="s">
        <v>167</v>
      </c>
      <c r="F81" s="56">
        <v>75.7</v>
      </c>
      <c r="G81" s="56">
        <v>4.6685174094493727</v>
      </c>
      <c r="H81" s="56">
        <v>2.7387042940000002</v>
      </c>
      <c r="I81" s="65" t="s">
        <v>240</v>
      </c>
      <c r="J81" s="93">
        <v>42.354560028524013</v>
      </c>
      <c r="K81" s="15"/>
    </row>
    <row r="82" spans="2:13" ht="15.75" x14ac:dyDescent="0.25">
      <c r="B82" s="48">
        <f t="shared" si="2"/>
        <v>75</v>
      </c>
      <c r="C82" s="82">
        <v>40</v>
      </c>
      <c r="D82" s="51" t="s">
        <v>114</v>
      </c>
      <c r="E82" s="68" t="s">
        <v>167</v>
      </c>
      <c r="F82" s="56">
        <v>74</v>
      </c>
      <c r="G82" s="56">
        <v>4.909165950546754</v>
      </c>
      <c r="H82" s="56">
        <v>2.8373217780000002</v>
      </c>
      <c r="I82" s="65" t="s">
        <v>240</v>
      </c>
      <c r="J82" s="94">
        <v>42.182448808488644</v>
      </c>
      <c r="K82" s="15"/>
    </row>
    <row r="83" spans="2:13" ht="15.75" x14ac:dyDescent="0.25">
      <c r="B83" s="48">
        <f t="shared" si="2"/>
        <v>76</v>
      </c>
      <c r="C83" s="82">
        <v>79</v>
      </c>
      <c r="D83" s="51" t="s">
        <v>7</v>
      </c>
      <c r="E83" s="68" t="s">
        <v>162</v>
      </c>
      <c r="F83" s="56">
        <v>81.900000000000006</v>
      </c>
      <c r="G83" s="56">
        <v>7.405616148691907</v>
      </c>
      <c r="H83" s="56">
        <v>6.6849915900000001</v>
      </c>
      <c r="I83" s="65" t="s">
        <v>240</v>
      </c>
      <c r="J83" s="93">
        <v>41.979811949416288</v>
      </c>
      <c r="K83" s="15"/>
    </row>
    <row r="84" spans="2:13" ht="15.75" x14ac:dyDescent="0.25">
      <c r="B84" s="48">
        <f t="shared" si="2"/>
        <v>77</v>
      </c>
      <c r="C84" s="82">
        <v>80</v>
      </c>
      <c r="D84" s="51" t="s">
        <v>64</v>
      </c>
      <c r="E84" s="68" t="s">
        <v>153</v>
      </c>
      <c r="F84" s="56">
        <v>73</v>
      </c>
      <c r="G84" s="56">
        <v>4.7675068602487043</v>
      </c>
      <c r="H84" s="56">
        <v>2.660012933</v>
      </c>
      <c r="I84" s="65" t="s">
        <v>240</v>
      </c>
      <c r="J84" s="93">
        <v>41.69332708871584</v>
      </c>
      <c r="K84" s="15"/>
    </row>
    <row r="85" spans="2:13" ht="15.75" x14ac:dyDescent="0.25">
      <c r="B85" s="48">
        <f t="shared" si="2"/>
        <v>78</v>
      </c>
      <c r="C85" s="82">
        <v>81</v>
      </c>
      <c r="D85" s="51" t="s">
        <v>57</v>
      </c>
      <c r="E85" s="68" t="s">
        <v>163</v>
      </c>
      <c r="F85" s="56">
        <v>62.1</v>
      </c>
      <c r="G85" s="56">
        <v>3.7659987266655417</v>
      </c>
      <c r="H85" s="56">
        <v>0.59845590500000001</v>
      </c>
      <c r="I85" s="65" t="s">
        <v>240</v>
      </c>
      <c r="J85" s="93">
        <v>41.322898203307702</v>
      </c>
      <c r="K85" s="15"/>
    </row>
    <row r="86" spans="2:13" ht="15.75" x14ac:dyDescent="0.25">
      <c r="B86" s="48">
        <f t="shared" si="2"/>
        <v>79</v>
      </c>
      <c r="C86" s="82">
        <v>82</v>
      </c>
      <c r="D86" s="51" t="s">
        <v>119</v>
      </c>
      <c r="E86" s="68" t="s">
        <v>167</v>
      </c>
      <c r="F86" s="56">
        <v>74.5</v>
      </c>
      <c r="G86" s="56">
        <v>4.4613044070136025</v>
      </c>
      <c r="H86" s="56">
        <v>2.5673227679999999</v>
      </c>
      <c r="I86" s="65" t="s">
        <v>240</v>
      </c>
      <c r="J86" s="93">
        <v>41.276146231884496</v>
      </c>
      <c r="K86" s="15"/>
    </row>
    <row r="87" spans="2:13" ht="15.75" x14ac:dyDescent="0.25">
      <c r="B87" s="48">
        <f t="shared" si="2"/>
        <v>80</v>
      </c>
      <c r="C87" s="82">
        <v>83</v>
      </c>
      <c r="D87" s="51" t="s">
        <v>9</v>
      </c>
      <c r="E87" s="68" t="s">
        <v>158</v>
      </c>
      <c r="F87" s="56">
        <v>70.7</v>
      </c>
      <c r="G87" s="56">
        <v>4.2186108228281523</v>
      </c>
      <c r="H87" s="56">
        <v>1.9688117999999999</v>
      </c>
      <c r="I87" s="65" t="s">
        <v>240</v>
      </c>
      <c r="J87" s="93">
        <v>40.884570027863006</v>
      </c>
      <c r="K87" s="15"/>
    </row>
    <row r="88" spans="2:13" ht="15.75" x14ac:dyDescent="0.25">
      <c r="B88" s="48">
        <f t="shared" si="2"/>
        <v>81</v>
      </c>
      <c r="C88" s="82">
        <v>41</v>
      </c>
      <c r="D88" s="51" t="s">
        <v>80</v>
      </c>
      <c r="E88" s="68" t="s">
        <v>154</v>
      </c>
      <c r="F88" s="56">
        <v>74.8</v>
      </c>
      <c r="G88" s="56">
        <v>4.9206923036661854</v>
      </c>
      <c r="H88" s="56">
        <v>3.1872997189999999</v>
      </c>
      <c r="I88" s="65" t="s">
        <v>240</v>
      </c>
      <c r="J88" s="94">
        <v>40.798951924264379</v>
      </c>
      <c r="K88" s="15"/>
      <c r="L88" s="15"/>
      <c r="M88" s="8"/>
    </row>
    <row r="89" spans="2:13" ht="15.75" x14ac:dyDescent="0.25">
      <c r="B89" s="48">
        <f t="shared" si="2"/>
        <v>82</v>
      </c>
      <c r="C89" s="82">
        <v>84</v>
      </c>
      <c r="D89" s="50" t="s">
        <v>36</v>
      </c>
      <c r="E89" s="68" t="s">
        <v>167</v>
      </c>
      <c r="F89" s="56">
        <v>76.599999999999994</v>
      </c>
      <c r="G89" s="56">
        <v>5.5955752198981425</v>
      </c>
      <c r="H89" s="56">
        <v>4.1935854299999997</v>
      </c>
      <c r="I89" s="65" t="s">
        <v>240</v>
      </c>
      <c r="J89" s="93">
        <v>40.623722604898106</v>
      </c>
      <c r="K89" s="15"/>
      <c r="L89" s="15"/>
      <c r="M89" s="8"/>
    </row>
    <row r="90" spans="2:13" ht="15.75" x14ac:dyDescent="0.25">
      <c r="B90" s="48">
        <f t="shared" si="2"/>
        <v>83</v>
      </c>
      <c r="C90" s="82">
        <v>85</v>
      </c>
      <c r="D90" s="51" t="s">
        <v>53</v>
      </c>
      <c r="E90" s="68" t="s">
        <v>166</v>
      </c>
      <c r="F90" s="56">
        <v>79.900000000000006</v>
      </c>
      <c r="G90" s="56">
        <v>5.8395586413539551</v>
      </c>
      <c r="H90" s="56">
        <v>4.9207485389999999</v>
      </c>
      <c r="I90" s="65" t="s">
        <v>240</v>
      </c>
      <c r="J90" s="93">
        <v>40.525119327042276</v>
      </c>
      <c r="K90" s="15"/>
      <c r="L90" s="15"/>
      <c r="M90" s="8"/>
    </row>
    <row r="91" spans="2:13" ht="15.75" x14ac:dyDescent="0.25">
      <c r="B91" s="48">
        <f t="shared" si="2"/>
        <v>84</v>
      </c>
      <c r="C91" s="82">
        <v>86</v>
      </c>
      <c r="D91" s="51" t="s">
        <v>86</v>
      </c>
      <c r="E91" s="68" t="s">
        <v>155</v>
      </c>
      <c r="F91" s="56">
        <v>74.2</v>
      </c>
      <c r="G91" s="56">
        <v>5.5802816011842546</v>
      </c>
      <c r="H91" s="56">
        <v>3.9004032579999999</v>
      </c>
      <c r="I91" s="65" t="s">
        <v>240</v>
      </c>
      <c r="J91" s="93">
        <v>40.49452943887885</v>
      </c>
      <c r="K91" s="15"/>
      <c r="L91" s="15"/>
      <c r="M91" s="8"/>
    </row>
    <row r="92" spans="2:13" ht="15.75" x14ac:dyDescent="0.25">
      <c r="B92" s="48">
        <f t="shared" si="2"/>
        <v>85</v>
      </c>
      <c r="C92" s="82">
        <v>87</v>
      </c>
      <c r="D92" s="50" t="s">
        <v>23</v>
      </c>
      <c r="E92" s="68" t="s">
        <v>155</v>
      </c>
      <c r="F92" s="56">
        <v>63.1</v>
      </c>
      <c r="G92" s="56">
        <v>4.1612253745716581</v>
      </c>
      <c r="H92" s="56">
        <v>1.1934211299999999</v>
      </c>
      <c r="I92" s="65" t="s">
        <v>240</v>
      </c>
      <c r="J92" s="93">
        <v>40.322920667841188</v>
      </c>
      <c r="K92" s="15"/>
      <c r="L92" s="15"/>
      <c r="M92" s="8"/>
    </row>
    <row r="93" spans="2:13" ht="15.75" x14ac:dyDescent="0.25">
      <c r="B93" s="48">
        <f t="shared" si="2"/>
        <v>86</v>
      </c>
      <c r="C93" s="82">
        <v>88</v>
      </c>
      <c r="D93" s="51" t="s">
        <v>52</v>
      </c>
      <c r="E93" s="68" t="s">
        <v>156</v>
      </c>
      <c r="F93" s="56">
        <v>64.2</v>
      </c>
      <c r="G93" s="56">
        <v>4.6062518247745112</v>
      </c>
      <c r="H93" s="56">
        <v>1.7391539220000001</v>
      </c>
      <c r="I93" s="65" t="s">
        <v>240</v>
      </c>
      <c r="J93" s="93">
        <v>40.298139395211116</v>
      </c>
      <c r="K93" s="15"/>
      <c r="L93" s="15"/>
      <c r="M93" s="8"/>
    </row>
    <row r="94" spans="2:13" ht="15.75" x14ac:dyDescent="0.25">
      <c r="B94" s="48">
        <f t="shared" si="2"/>
        <v>87</v>
      </c>
      <c r="C94" s="82">
        <v>89</v>
      </c>
      <c r="D94" s="51" t="s">
        <v>123</v>
      </c>
      <c r="E94" s="68" t="s">
        <v>167</v>
      </c>
      <c r="F94" s="56">
        <v>79.3</v>
      </c>
      <c r="G94" s="56">
        <v>6.082555188772262</v>
      </c>
      <c r="H94" s="56">
        <v>5.2114239610000004</v>
      </c>
      <c r="I94" s="65" t="s">
        <v>240</v>
      </c>
      <c r="J94" s="93">
        <v>40.174398239142612</v>
      </c>
      <c r="K94" s="15"/>
      <c r="L94" s="15"/>
      <c r="M94" s="8"/>
    </row>
    <row r="95" spans="2:13" ht="15.75" x14ac:dyDescent="0.25">
      <c r="B95" s="48">
        <f t="shared" si="2"/>
        <v>88</v>
      </c>
      <c r="C95" s="82">
        <v>90</v>
      </c>
      <c r="D95" s="51" t="s">
        <v>61</v>
      </c>
      <c r="E95" s="68" t="s">
        <v>161</v>
      </c>
      <c r="F95" s="56">
        <v>81.8</v>
      </c>
      <c r="G95" s="56">
        <v>6.888284166891844</v>
      </c>
      <c r="H95" s="56">
        <v>6.5392999999999999</v>
      </c>
      <c r="I95" s="65" t="s">
        <v>240</v>
      </c>
      <c r="J95" s="93">
        <v>40.155425097010678</v>
      </c>
      <c r="K95" s="15"/>
      <c r="L95" s="15"/>
      <c r="M95" s="8"/>
    </row>
    <row r="96" spans="2:13" ht="15.75" x14ac:dyDescent="0.25">
      <c r="B96" s="48">
        <f t="shared" si="2"/>
        <v>89</v>
      </c>
      <c r="C96" s="82">
        <v>91</v>
      </c>
      <c r="D96" s="52" t="s">
        <v>122</v>
      </c>
      <c r="E96" s="68" t="s">
        <v>167</v>
      </c>
      <c r="F96" s="56">
        <v>75.400000000000006</v>
      </c>
      <c r="G96" s="56">
        <v>6.0522231417869419</v>
      </c>
      <c r="H96" s="56">
        <v>4.6608142170000004</v>
      </c>
      <c r="I96" s="65" t="s">
        <v>240</v>
      </c>
      <c r="J96" s="93">
        <v>40.132382888095641</v>
      </c>
      <c r="K96" s="15"/>
      <c r="L96" s="15"/>
      <c r="M96" s="8"/>
    </row>
    <row r="97" spans="2:13" ht="15.75" x14ac:dyDescent="0.25">
      <c r="B97" s="48">
        <f t="shared" si="2"/>
        <v>90</v>
      </c>
      <c r="C97" s="82">
        <v>92</v>
      </c>
      <c r="D97" s="51" t="s">
        <v>121</v>
      </c>
      <c r="E97" s="68" t="s">
        <v>165</v>
      </c>
      <c r="F97" s="56">
        <v>81.099999999999994</v>
      </c>
      <c r="G97" s="56">
        <v>6.5314017990073623</v>
      </c>
      <c r="H97" s="56">
        <v>6.1009238640000003</v>
      </c>
      <c r="I97" s="65" t="s">
        <v>240</v>
      </c>
      <c r="J97" s="93">
        <v>39.781932985437038</v>
      </c>
      <c r="K97" s="15"/>
      <c r="L97" s="15"/>
      <c r="M97" s="8"/>
    </row>
    <row r="98" spans="2:13" ht="15.75" x14ac:dyDescent="0.25">
      <c r="B98" s="48">
        <f t="shared" si="2"/>
        <v>91</v>
      </c>
      <c r="C98" s="82">
        <v>93</v>
      </c>
      <c r="D98" s="50" t="s">
        <v>44</v>
      </c>
      <c r="E98" s="68" t="s">
        <v>154</v>
      </c>
      <c r="F98" s="56">
        <v>73.2</v>
      </c>
      <c r="G98" s="56">
        <v>3.8769224719550399</v>
      </c>
      <c r="H98" s="56">
        <v>2.0594643719999999</v>
      </c>
      <c r="I98" s="65" t="s">
        <v>240</v>
      </c>
      <c r="J98" s="93">
        <v>39.644641914045074</v>
      </c>
      <c r="K98" s="15"/>
      <c r="L98" s="15"/>
      <c r="M98" s="8"/>
    </row>
    <row r="99" spans="2:13" ht="15.75" x14ac:dyDescent="0.25">
      <c r="B99" s="48">
        <f t="shared" si="2"/>
        <v>92</v>
      </c>
      <c r="C99" s="82">
        <v>94</v>
      </c>
      <c r="D99" s="50" t="s">
        <v>39</v>
      </c>
      <c r="E99" s="68" t="s">
        <v>167</v>
      </c>
      <c r="F99" s="56">
        <v>77.7</v>
      </c>
      <c r="G99" s="56">
        <v>6.152203607605971</v>
      </c>
      <c r="H99" s="56">
        <v>5.2739654319999998</v>
      </c>
      <c r="I99" s="65" t="s">
        <v>240</v>
      </c>
      <c r="J99" s="93">
        <v>39.353487172510732</v>
      </c>
      <c r="K99" s="15"/>
      <c r="L99" s="15"/>
      <c r="M99" s="8"/>
    </row>
    <row r="100" spans="2:13" ht="15.75" x14ac:dyDescent="0.25">
      <c r="B100" s="48">
        <f t="shared" si="2"/>
        <v>93</v>
      </c>
      <c r="C100" s="82">
        <v>95</v>
      </c>
      <c r="D100" s="51" t="s">
        <v>144</v>
      </c>
      <c r="E100" s="68" t="s">
        <v>168</v>
      </c>
      <c r="F100" s="56">
        <v>77</v>
      </c>
      <c r="G100" s="56">
        <v>6.062010945299102</v>
      </c>
      <c r="H100" s="56">
        <v>5.0786610699999999</v>
      </c>
      <c r="I100" s="65" t="s">
        <v>240</v>
      </c>
      <c r="J100" s="93">
        <v>39.320976686284006</v>
      </c>
      <c r="K100" s="15"/>
      <c r="L100" s="15"/>
      <c r="M100" s="8"/>
    </row>
    <row r="101" spans="2:13" ht="15.75" x14ac:dyDescent="0.25">
      <c r="B101" s="48">
        <f t="shared" si="2"/>
        <v>94</v>
      </c>
      <c r="C101" s="82">
        <v>112</v>
      </c>
      <c r="D101" s="51" t="s">
        <v>47</v>
      </c>
      <c r="E101" s="68" t="s">
        <v>172</v>
      </c>
      <c r="F101" s="56">
        <v>59.3</v>
      </c>
      <c r="G101" s="56">
        <v>4.3700439336408863</v>
      </c>
      <c r="H101" s="56">
        <v>1.132291282</v>
      </c>
      <c r="I101" s="65" t="s">
        <v>240</v>
      </c>
      <c r="J101" s="95">
        <v>39.181999907134937</v>
      </c>
      <c r="K101" s="15"/>
      <c r="L101" s="15"/>
      <c r="M101" s="8"/>
    </row>
    <row r="102" spans="2:13" ht="15.75" x14ac:dyDescent="0.25">
      <c r="B102" s="48">
        <f t="shared" si="2"/>
        <v>95</v>
      </c>
      <c r="C102" s="82">
        <v>96</v>
      </c>
      <c r="D102" s="51" t="s">
        <v>138</v>
      </c>
      <c r="E102" s="68" t="s">
        <v>158</v>
      </c>
      <c r="F102" s="56">
        <v>65</v>
      </c>
      <c r="G102" s="56">
        <v>6.5677132662249207</v>
      </c>
      <c r="H102" s="56">
        <v>3.9830011789999999</v>
      </c>
      <c r="I102" s="65" t="s">
        <v>240</v>
      </c>
      <c r="J102" s="93">
        <v>39.078871584200016</v>
      </c>
      <c r="K102" s="15"/>
      <c r="L102" s="15"/>
      <c r="M102" s="8"/>
    </row>
    <row r="103" spans="2:13" ht="15.75" x14ac:dyDescent="0.25">
      <c r="B103" s="48">
        <f t="shared" si="2"/>
        <v>96</v>
      </c>
      <c r="C103" s="82">
        <v>42</v>
      </c>
      <c r="D103" s="51" t="s">
        <v>97</v>
      </c>
      <c r="E103" s="68" t="s">
        <v>157</v>
      </c>
      <c r="F103" s="56">
        <v>62.5</v>
      </c>
      <c r="G103" s="56">
        <v>4.8855871221227929</v>
      </c>
      <c r="H103" s="56">
        <v>2.0337217010000002</v>
      </c>
      <c r="I103" s="65" t="s">
        <v>240</v>
      </c>
      <c r="J103" s="94">
        <v>38.882912230999587</v>
      </c>
      <c r="K103" s="15"/>
      <c r="L103" s="15"/>
      <c r="M103" s="8"/>
    </row>
    <row r="104" spans="2:13" ht="15.75" x14ac:dyDescent="0.25">
      <c r="B104" s="48">
        <f t="shared" ref="B104:B135" si="3">RANK(J104,$J$8:$J$158)</f>
        <v>97</v>
      </c>
      <c r="C104" s="82">
        <v>97</v>
      </c>
      <c r="D104" s="51" t="s">
        <v>112</v>
      </c>
      <c r="E104" s="68" t="s">
        <v>166</v>
      </c>
      <c r="F104" s="56">
        <v>79.5</v>
      </c>
      <c r="G104" s="56">
        <v>4.8727207659263208</v>
      </c>
      <c r="H104" s="56">
        <v>4.116788519</v>
      </c>
      <c r="I104" s="65" t="s">
        <v>240</v>
      </c>
      <c r="J104" s="93">
        <v>38.677568970010675</v>
      </c>
      <c r="K104" s="15"/>
      <c r="L104" s="15"/>
      <c r="M104" s="8"/>
    </row>
    <row r="105" spans="2:13" ht="15.75" x14ac:dyDescent="0.25">
      <c r="B105" s="48">
        <f t="shared" si="3"/>
        <v>98</v>
      </c>
      <c r="C105" s="82">
        <v>113</v>
      </c>
      <c r="D105" s="51" t="s">
        <v>73</v>
      </c>
      <c r="E105" s="68" t="s">
        <v>172</v>
      </c>
      <c r="F105" s="56">
        <v>57.1</v>
      </c>
      <c r="G105" s="56">
        <v>4.2558591459308381</v>
      </c>
      <c r="H105" s="56">
        <v>0.94680258500000003</v>
      </c>
      <c r="I105" s="65" t="s">
        <v>240</v>
      </c>
      <c r="J105" s="95">
        <v>37.999641984361887</v>
      </c>
      <c r="K105" s="15"/>
      <c r="L105" s="15"/>
      <c r="M105" s="8"/>
    </row>
    <row r="106" spans="2:13" ht="15.75" x14ac:dyDescent="0.25">
      <c r="B106" s="48">
        <f t="shared" si="3"/>
        <v>99</v>
      </c>
      <c r="C106" s="82">
        <v>98</v>
      </c>
      <c r="D106" s="51" t="s">
        <v>149</v>
      </c>
      <c r="E106" s="68" t="s">
        <v>157</v>
      </c>
      <c r="F106" s="56">
        <v>49</v>
      </c>
      <c r="G106" s="56">
        <v>5.2603608270753712</v>
      </c>
      <c r="H106" s="56">
        <v>0.84081431799999995</v>
      </c>
      <c r="I106" s="65" t="s">
        <v>240</v>
      </c>
      <c r="J106" s="93">
        <v>37.733570063038208</v>
      </c>
      <c r="K106" s="15"/>
      <c r="L106" s="15"/>
      <c r="M106" s="8"/>
    </row>
    <row r="107" spans="2:13" ht="15.75" x14ac:dyDescent="0.25">
      <c r="B107" s="48">
        <f t="shared" si="3"/>
        <v>100</v>
      </c>
      <c r="C107" s="82">
        <v>43</v>
      </c>
      <c r="D107" s="51" t="s">
        <v>140</v>
      </c>
      <c r="E107" s="68" t="s">
        <v>169</v>
      </c>
      <c r="F107" s="56">
        <v>68.5</v>
      </c>
      <c r="G107" s="56">
        <v>5.0575613232975218</v>
      </c>
      <c r="H107" s="56">
        <v>3.1939759300000001</v>
      </c>
      <c r="I107" s="65" t="s">
        <v>240</v>
      </c>
      <c r="J107" s="94">
        <v>37.583249783442035</v>
      </c>
      <c r="K107" s="15"/>
      <c r="L107" s="15"/>
      <c r="M107" s="8"/>
    </row>
    <row r="108" spans="2:13" ht="15.75" x14ac:dyDescent="0.25">
      <c r="B108" s="48">
        <f t="shared" si="3"/>
        <v>101</v>
      </c>
      <c r="C108" s="82">
        <v>99</v>
      </c>
      <c r="D108" s="51" t="s">
        <v>127</v>
      </c>
      <c r="E108" s="68" t="s">
        <v>172</v>
      </c>
      <c r="F108" s="56">
        <v>61.5</v>
      </c>
      <c r="G108" s="56">
        <v>4.3750971402595455</v>
      </c>
      <c r="H108" s="56">
        <v>1.63033454</v>
      </c>
      <c r="I108" s="65" t="s">
        <v>240</v>
      </c>
      <c r="J108" s="93">
        <v>37.573653791112214</v>
      </c>
      <c r="K108" s="15"/>
      <c r="L108" s="15"/>
      <c r="M108" s="8"/>
    </row>
    <row r="109" spans="2:13" ht="15.75" x14ac:dyDescent="0.25">
      <c r="B109" s="48">
        <f t="shared" si="3"/>
        <v>102</v>
      </c>
      <c r="C109" s="82">
        <v>100</v>
      </c>
      <c r="D109" s="51" t="s">
        <v>59</v>
      </c>
      <c r="E109" s="68" t="s">
        <v>165</v>
      </c>
      <c r="F109" s="56">
        <v>82.8</v>
      </c>
      <c r="G109" s="56">
        <v>5.6428345992175553</v>
      </c>
      <c r="H109" s="56">
        <v>5.8111100000000002</v>
      </c>
      <c r="I109" s="65" t="s">
        <v>240</v>
      </c>
      <c r="J109" s="93">
        <v>37.525536575077119</v>
      </c>
      <c r="K109" s="15"/>
      <c r="L109" s="15"/>
      <c r="M109" s="8"/>
    </row>
    <row r="110" spans="2:13" ht="15.75" x14ac:dyDescent="0.25">
      <c r="B110" s="48">
        <f t="shared" si="3"/>
        <v>103</v>
      </c>
      <c r="C110" s="82">
        <v>101</v>
      </c>
      <c r="D110" s="50" t="s">
        <v>12</v>
      </c>
      <c r="E110" s="68" t="s">
        <v>169</v>
      </c>
      <c r="F110" s="56">
        <v>70.3</v>
      </c>
      <c r="G110" s="56">
        <v>5.5259234185495165</v>
      </c>
      <c r="H110" s="56">
        <v>3.987825725</v>
      </c>
      <c r="I110" s="65" t="s">
        <v>240</v>
      </c>
      <c r="J110" s="93">
        <v>37.414602138316496</v>
      </c>
      <c r="K110" s="15"/>
      <c r="L110" s="15"/>
      <c r="M110" s="8"/>
    </row>
    <row r="111" spans="2:13" ht="15.75" x14ac:dyDescent="0.25">
      <c r="B111" s="48">
        <f t="shared" si="3"/>
        <v>104</v>
      </c>
      <c r="C111" s="82">
        <v>114</v>
      </c>
      <c r="D111" s="51" t="s">
        <v>60</v>
      </c>
      <c r="E111" s="68" t="s">
        <v>167</v>
      </c>
      <c r="F111" s="56">
        <v>74.400000000000006</v>
      </c>
      <c r="G111" s="56">
        <v>4.7251326968761758</v>
      </c>
      <c r="H111" s="56">
        <v>3.591028697</v>
      </c>
      <c r="I111" s="65" t="s">
        <v>240</v>
      </c>
      <c r="J111" s="95">
        <v>37.400910297153786</v>
      </c>
      <c r="K111" s="15"/>
      <c r="L111" s="15"/>
      <c r="M111" s="8"/>
    </row>
    <row r="112" spans="2:13" ht="15.75" x14ac:dyDescent="0.25">
      <c r="B112" s="48">
        <f t="shared" si="3"/>
        <v>105</v>
      </c>
      <c r="C112" s="82">
        <v>115</v>
      </c>
      <c r="D112" s="51" t="s">
        <v>143</v>
      </c>
      <c r="E112" s="68" t="s">
        <v>159</v>
      </c>
      <c r="F112" s="56">
        <v>78.5</v>
      </c>
      <c r="G112" s="56">
        <v>7.1636161945436738</v>
      </c>
      <c r="H112" s="56">
        <v>7.1891330289999997</v>
      </c>
      <c r="I112" s="65" t="s">
        <v>240</v>
      </c>
      <c r="J112" s="95">
        <v>37.340106075143112</v>
      </c>
      <c r="K112" s="15"/>
      <c r="L112" s="15"/>
      <c r="M112" s="8"/>
    </row>
    <row r="113" spans="2:13" ht="15.75" x14ac:dyDescent="0.25">
      <c r="B113" s="48">
        <f t="shared" si="3"/>
        <v>106</v>
      </c>
      <c r="C113" s="82">
        <v>102</v>
      </c>
      <c r="D113" s="50" t="s">
        <v>41</v>
      </c>
      <c r="E113" s="68" t="s">
        <v>172</v>
      </c>
      <c r="F113" s="56">
        <v>57.9</v>
      </c>
      <c r="G113" s="56">
        <v>5.0058108714222582</v>
      </c>
      <c r="H113" s="56">
        <v>1.8491200000000001</v>
      </c>
      <c r="I113" s="65" t="s">
        <v>240</v>
      </c>
      <c r="J113" s="93">
        <v>37.238462459280314</v>
      </c>
      <c r="K113" s="15"/>
      <c r="L113" s="15"/>
      <c r="M113" s="8"/>
    </row>
    <row r="114" spans="2:13" ht="15.75" x14ac:dyDescent="0.25">
      <c r="B114" s="48">
        <f t="shared" si="3"/>
        <v>107</v>
      </c>
      <c r="C114" s="82">
        <v>103</v>
      </c>
      <c r="D114" s="50" t="s">
        <v>13</v>
      </c>
      <c r="E114" s="68" t="s">
        <v>160</v>
      </c>
      <c r="F114" s="56">
        <v>80</v>
      </c>
      <c r="G114" s="56">
        <v>6.8535140840321782</v>
      </c>
      <c r="H114" s="56">
        <v>7.1105127100000001</v>
      </c>
      <c r="I114" s="65" t="s">
        <v>240</v>
      </c>
      <c r="J114" s="93">
        <v>37.090527748566359</v>
      </c>
      <c r="K114" s="15"/>
      <c r="L114" s="15"/>
      <c r="M114" s="8"/>
    </row>
    <row r="115" spans="2:13" ht="15.75" x14ac:dyDescent="0.25">
      <c r="B115" s="48">
        <f t="shared" si="3"/>
        <v>108</v>
      </c>
      <c r="C115" s="82">
        <v>116</v>
      </c>
      <c r="D115" s="51" t="s">
        <v>116</v>
      </c>
      <c r="E115" s="68" t="s">
        <v>172</v>
      </c>
      <c r="F115" s="56">
        <v>55.4</v>
      </c>
      <c r="G115" s="56">
        <v>4.029761885900272</v>
      </c>
      <c r="H115" s="56">
        <v>0.70908004700000005</v>
      </c>
      <c r="I115" s="65" t="s">
        <v>240</v>
      </c>
      <c r="J115" s="95">
        <v>36.853996472375719</v>
      </c>
      <c r="K115" s="15"/>
      <c r="L115" s="15"/>
      <c r="M115" s="8"/>
    </row>
    <row r="116" spans="2:13" ht="15.75" x14ac:dyDescent="0.25">
      <c r="B116" s="48">
        <f t="shared" si="3"/>
        <v>109</v>
      </c>
      <c r="C116" s="82">
        <v>117</v>
      </c>
      <c r="D116" s="51" t="s">
        <v>1</v>
      </c>
      <c r="E116" s="68" t="s">
        <v>153</v>
      </c>
      <c r="F116" s="56">
        <v>48.7</v>
      </c>
      <c r="G116" s="56">
        <v>4.7583808575972233</v>
      </c>
      <c r="H116" s="56">
        <v>0.54033363999999995</v>
      </c>
      <c r="I116" s="65" t="s">
        <v>240</v>
      </c>
      <c r="J116" s="95">
        <v>36.753657778004026</v>
      </c>
      <c r="K116" s="15"/>
      <c r="L116" s="15"/>
      <c r="M116" s="8"/>
    </row>
    <row r="117" spans="2:13" ht="15.75" x14ac:dyDescent="0.25">
      <c r="B117" s="48">
        <f t="shared" si="3"/>
        <v>110</v>
      </c>
      <c r="C117" s="82">
        <v>118</v>
      </c>
      <c r="D117" s="50" t="s">
        <v>40</v>
      </c>
      <c r="E117" s="68" t="s">
        <v>161</v>
      </c>
      <c r="F117" s="56">
        <v>78.8</v>
      </c>
      <c r="G117" s="56">
        <v>7.7705152845076144</v>
      </c>
      <c r="H117" s="56">
        <v>8.2536367449999997</v>
      </c>
      <c r="I117" s="65" t="s">
        <v>240</v>
      </c>
      <c r="J117" s="95">
        <v>36.61236884938431</v>
      </c>
      <c r="K117" s="15"/>
      <c r="L117" s="15"/>
      <c r="M117" s="8"/>
    </row>
    <row r="118" spans="2:13" ht="15.75" x14ac:dyDescent="0.25">
      <c r="B118" s="48">
        <f t="shared" si="3"/>
        <v>111</v>
      </c>
      <c r="C118" s="82">
        <v>104</v>
      </c>
      <c r="D118" s="51" t="s">
        <v>90</v>
      </c>
      <c r="E118" s="68" t="s">
        <v>157</v>
      </c>
      <c r="F118" s="56">
        <v>73.400000000000006</v>
      </c>
      <c r="G118" s="56">
        <v>5.4770729758978112</v>
      </c>
      <c r="H118" s="56">
        <v>4.5511817050000003</v>
      </c>
      <c r="I118" s="65" t="s">
        <v>240</v>
      </c>
      <c r="J118" s="93">
        <v>36.577960127550917</v>
      </c>
      <c r="K118" s="15"/>
      <c r="L118" s="15"/>
      <c r="M118" s="8"/>
    </row>
    <row r="119" spans="2:13" ht="15.75" x14ac:dyDescent="0.25">
      <c r="B119" s="48">
        <f t="shared" si="3"/>
        <v>112</v>
      </c>
      <c r="C119" s="82">
        <v>105</v>
      </c>
      <c r="D119" s="50" t="s">
        <v>31</v>
      </c>
      <c r="E119" s="68" t="s">
        <v>157</v>
      </c>
      <c r="F119" s="56">
        <v>61.1</v>
      </c>
      <c r="G119" s="56">
        <v>3.9235129599284342</v>
      </c>
      <c r="H119" s="56">
        <v>1.3042800000000001</v>
      </c>
      <c r="I119" s="65" t="s">
        <v>240</v>
      </c>
      <c r="J119" s="93">
        <v>36.504475145592096</v>
      </c>
      <c r="K119" s="15"/>
      <c r="L119" s="15"/>
      <c r="M119" s="8"/>
    </row>
    <row r="120" spans="2:13" ht="15.75" x14ac:dyDescent="0.25">
      <c r="B120" s="48">
        <f t="shared" si="3"/>
        <v>113</v>
      </c>
      <c r="C120" s="82">
        <v>119</v>
      </c>
      <c r="D120" s="54" t="s">
        <v>35</v>
      </c>
      <c r="E120" s="68" t="s">
        <v>156</v>
      </c>
      <c r="F120" s="56">
        <v>55.4</v>
      </c>
      <c r="G120" s="56">
        <v>4.1971815178470475</v>
      </c>
      <c r="H120" s="56">
        <v>0.99459343099999997</v>
      </c>
      <c r="I120" s="65" t="s">
        <v>240</v>
      </c>
      <c r="J120" s="95">
        <v>35.933729024950125</v>
      </c>
      <c r="K120" s="15"/>
      <c r="L120" s="15"/>
      <c r="M120" s="8"/>
    </row>
    <row r="121" spans="2:13" ht="15.75" x14ac:dyDescent="0.25">
      <c r="B121" s="48">
        <f t="shared" si="3"/>
        <v>114</v>
      </c>
      <c r="C121" s="82">
        <v>120</v>
      </c>
      <c r="D121" s="51" t="s">
        <v>95</v>
      </c>
      <c r="E121" s="68" t="s">
        <v>157</v>
      </c>
      <c r="F121" s="56">
        <v>50.2</v>
      </c>
      <c r="G121" s="56">
        <v>4.6535832379090136</v>
      </c>
      <c r="H121" s="56">
        <v>0.78431038099999995</v>
      </c>
      <c r="I121" s="65" t="s">
        <v>240</v>
      </c>
      <c r="J121" s="95">
        <v>35.748470457056357</v>
      </c>
      <c r="K121" s="15"/>
      <c r="L121" s="15"/>
      <c r="M121" s="8"/>
    </row>
    <row r="122" spans="2:13" ht="15.75" x14ac:dyDescent="0.25">
      <c r="B122" s="48">
        <f t="shared" si="3"/>
        <v>115</v>
      </c>
      <c r="C122" s="82">
        <v>106</v>
      </c>
      <c r="D122" s="51" t="s">
        <v>150</v>
      </c>
      <c r="E122" s="68" t="s">
        <v>157</v>
      </c>
      <c r="F122" s="56">
        <v>51.4</v>
      </c>
      <c r="G122" s="56">
        <v>4.8456418516965396</v>
      </c>
      <c r="H122" s="56">
        <v>1.170249909</v>
      </c>
      <c r="I122" s="65" t="s">
        <v>240</v>
      </c>
      <c r="J122" s="93">
        <v>35.31716774509669</v>
      </c>
      <c r="K122" s="15"/>
      <c r="L122" s="15"/>
      <c r="M122" s="8"/>
    </row>
    <row r="123" spans="2:13" ht="15.75" x14ac:dyDescent="0.25">
      <c r="B123" s="48">
        <f t="shared" si="3"/>
        <v>116</v>
      </c>
      <c r="C123" s="82">
        <v>121</v>
      </c>
      <c r="D123" s="51" t="s">
        <v>79</v>
      </c>
      <c r="E123" s="68" t="s">
        <v>156</v>
      </c>
      <c r="F123" s="56">
        <v>56.8</v>
      </c>
      <c r="G123" s="56">
        <v>4.1960631664799983</v>
      </c>
      <c r="H123" s="56">
        <v>1.279882578</v>
      </c>
      <c r="I123" s="65" t="s">
        <v>240</v>
      </c>
      <c r="J123" s="95">
        <v>35.176055963341938</v>
      </c>
      <c r="K123" s="15"/>
      <c r="L123" s="15"/>
      <c r="M123" s="8"/>
    </row>
    <row r="124" spans="2:13" ht="15.75" x14ac:dyDescent="0.25">
      <c r="B124" s="48">
        <f t="shared" si="3"/>
        <v>117</v>
      </c>
      <c r="C124" s="82">
        <v>107</v>
      </c>
      <c r="D124" s="51" t="s">
        <v>46</v>
      </c>
      <c r="E124" s="68" t="s">
        <v>167</v>
      </c>
      <c r="F124" s="56">
        <v>74.8</v>
      </c>
      <c r="G124" s="56">
        <v>5.137738837815685</v>
      </c>
      <c r="H124" s="56">
        <v>4.7347137100000003</v>
      </c>
      <c r="I124" s="65" t="s">
        <v>240</v>
      </c>
      <c r="J124" s="93">
        <v>34.945345365693555</v>
      </c>
      <c r="K124" s="15"/>
      <c r="L124" s="15"/>
      <c r="M124" s="8"/>
    </row>
    <row r="125" spans="2:13" ht="15.75" x14ac:dyDescent="0.25">
      <c r="B125" s="48">
        <f t="shared" si="3"/>
        <v>118</v>
      </c>
      <c r="C125" s="82">
        <v>122</v>
      </c>
      <c r="D125" s="51" t="s">
        <v>77</v>
      </c>
      <c r="E125" s="68" t="s">
        <v>167</v>
      </c>
      <c r="F125" s="56">
        <v>73.3</v>
      </c>
      <c r="G125" s="56">
        <v>4.6689104164157049</v>
      </c>
      <c r="H125" s="56">
        <v>3.9538419679999999</v>
      </c>
      <c r="I125" s="65" t="s">
        <v>240</v>
      </c>
      <c r="J125" s="95">
        <v>34.869518621386128</v>
      </c>
      <c r="K125" s="15"/>
      <c r="L125" s="15"/>
      <c r="M125" s="8"/>
    </row>
    <row r="126" spans="2:13" ht="15.75" x14ac:dyDescent="0.25">
      <c r="B126" s="48">
        <f t="shared" si="3"/>
        <v>119</v>
      </c>
      <c r="C126" s="82">
        <v>108</v>
      </c>
      <c r="D126" s="51" t="s">
        <v>72</v>
      </c>
      <c r="E126" s="68" t="s">
        <v>158</v>
      </c>
      <c r="F126" s="56">
        <v>67</v>
      </c>
      <c r="G126" s="56">
        <v>5.5142865768787388</v>
      </c>
      <c r="H126" s="56">
        <v>4.144991342</v>
      </c>
      <c r="I126" s="65" t="s">
        <v>240</v>
      </c>
      <c r="J126" s="93">
        <v>34.703784811925019</v>
      </c>
      <c r="K126" s="15"/>
      <c r="L126" s="15"/>
      <c r="M126" s="8"/>
    </row>
    <row r="127" spans="2:13" ht="15.75" x14ac:dyDescent="0.25">
      <c r="B127" s="48">
        <f t="shared" si="3"/>
        <v>120</v>
      </c>
      <c r="C127" s="82">
        <v>109</v>
      </c>
      <c r="D127" s="51" t="s">
        <v>81</v>
      </c>
      <c r="E127" s="68" t="s">
        <v>167</v>
      </c>
      <c r="F127" s="56">
        <v>72.2</v>
      </c>
      <c r="G127" s="56">
        <v>5.0658249043738426</v>
      </c>
      <c r="H127" s="56">
        <v>4.3837155159999996</v>
      </c>
      <c r="I127" s="65" t="s">
        <v>240</v>
      </c>
      <c r="J127" s="93">
        <v>34.550492251934401</v>
      </c>
      <c r="K127" s="15"/>
      <c r="L127" s="15"/>
      <c r="M127" s="8"/>
    </row>
    <row r="128" spans="2:13" ht="15.75" x14ac:dyDescent="0.25">
      <c r="B128" s="48">
        <f t="shared" si="3"/>
        <v>121</v>
      </c>
      <c r="C128" s="82">
        <v>123</v>
      </c>
      <c r="D128" s="54" t="s">
        <v>32</v>
      </c>
      <c r="E128" s="68" t="s">
        <v>157</v>
      </c>
      <c r="F128" s="56">
        <v>57.4</v>
      </c>
      <c r="G128" s="56">
        <v>3.8197922130663073</v>
      </c>
      <c r="H128" s="56">
        <v>1.0818162010000001</v>
      </c>
      <c r="I128" s="65" t="s">
        <v>240</v>
      </c>
      <c r="J128" s="95">
        <v>34.547037133578854</v>
      </c>
      <c r="K128" s="15"/>
      <c r="L128" s="15"/>
      <c r="M128" s="8"/>
    </row>
    <row r="129" spans="2:13" ht="15.75" x14ac:dyDescent="0.25">
      <c r="B129" s="48">
        <f t="shared" si="3"/>
        <v>122</v>
      </c>
      <c r="C129" s="82">
        <v>110</v>
      </c>
      <c r="D129" s="51" t="s">
        <v>115</v>
      </c>
      <c r="E129" s="68" t="s">
        <v>169</v>
      </c>
      <c r="F129" s="56">
        <v>68.8</v>
      </c>
      <c r="G129" s="56">
        <v>5.4647791070119736</v>
      </c>
      <c r="H129" s="56">
        <v>4.396228614</v>
      </c>
      <c r="I129" s="65" t="s">
        <v>240</v>
      </c>
      <c r="J129" s="93">
        <v>34.518250710968481</v>
      </c>
      <c r="K129" s="15"/>
      <c r="L129" s="15"/>
      <c r="M129" s="8"/>
    </row>
    <row r="130" spans="2:13" ht="15.75" x14ac:dyDescent="0.25">
      <c r="B130" s="48">
        <f t="shared" si="3"/>
        <v>123</v>
      </c>
      <c r="C130" s="82">
        <v>124</v>
      </c>
      <c r="D130" s="50" t="s">
        <v>20</v>
      </c>
      <c r="E130" s="68" t="s">
        <v>167</v>
      </c>
      <c r="F130" s="56">
        <v>73.400000000000006</v>
      </c>
      <c r="G130" s="56">
        <v>4.2203674506418984</v>
      </c>
      <c r="H130" s="56">
        <v>3.5647744139999999</v>
      </c>
      <c r="I130" s="65" t="s">
        <v>240</v>
      </c>
      <c r="J130" s="95">
        <v>34.145379420477987</v>
      </c>
      <c r="K130" s="15"/>
      <c r="L130" s="15"/>
      <c r="M130" s="8"/>
    </row>
    <row r="131" spans="2:13" ht="15.75" x14ac:dyDescent="0.25">
      <c r="B131" s="48">
        <f t="shared" si="3"/>
        <v>124</v>
      </c>
      <c r="C131" s="82">
        <v>125</v>
      </c>
      <c r="D131" s="50" t="s">
        <v>24</v>
      </c>
      <c r="E131" s="68" t="s">
        <v>156</v>
      </c>
      <c r="F131" s="56">
        <v>51.6</v>
      </c>
      <c r="G131" s="56">
        <v>4.4338852037401715</v>
      </c>
      <c r="H131" s="56">
        <v>1.087925193</v>
      </c>
      <c r="I131" s="65" t="s">
        <v>240</v>
      </c>
      <c r="J131" s="95">
        <v>33.686686101707586</v>
      </c>
      <c r="K131" s="15"/>
      <c r="L131" s="15"/>
      <c r="M131" s="8"/>
    </row>
    <row r="132" spans="2:13" ht="15.75" x14ac:dyDescent="0.25">
      <c r="B132" s="48">
        <f t="shared" si="3"/>
        <v>125</v>
      </c>
      <c r="C132" s="82">
        <v>126</v>
      </c>
      <c r="D132" s="51" t="s">
        <v>103</v>
      </c>
      <c r="E132" s="68" t="s">
        <v>156</v>
      </c>
      <c r="F132" s="56">
        <v>51.9</v>
      </c>
      <c r="G132" s="56">
        <v>4.7602757943361382</v>
      </c>
      <c r="H132" s="56">
        <v>1.440481412</v>
      </c>
      <c r="I132" s="65" t="s">
        <v>240</v>
      </c>
      <c r="J132" s="95">
        <v>33.622920108087513</v>
      </c>
      <c r="K132" s="15"/>
      <c r="L132" s="15"/>
      <c r="M132" s="8"/>
    </row>
    <row r="133" spans="2:13" ht="15.75" x14ac:dyDescent="0.25">
      <c r="B133" s="48">
        <f t="shared" si="3"/>
        <v>126</v>
      </c>
      <c r="C133" s="82">
        <v>127</v>
      </c>
      <c r="D133" s="51" t="s">
        <v>118</v>
      </c>
      <c r="E133" s="68" t="s">
        <v>156</v>
      </c>
      <c r="F133" s="56">
        <v>59.3</v>
      </c>
      <c r="G133" s="56">
        <v>3.8342014871888499</v>
      </c>
      <c r="H133" s="56">
        <v>1.531239791</v>
      </c>
      <c r="I133" s="65" t="s">
        <v>240</v>
      </c>
      <c r="J133" s="95">
        <v>33.312415477568621</v>
      </c>
      <c r="K133" s="15"/>
      <c r="L133" s="15"/>
      <c r="M133" s="8"/>
    </row>
    <row r="134" spans="2:13" ht="15.75" x14ac:dyDescent="0.25">
      <c r="B134" s="48">
        <f t="shared" si="3"/>
        <v>127</v>
      </c>
      <c r="C134" s="82">
        <v>128</v>
      </c>
      <c r="D134" s="51" t="s">
        <v>4</v>
      </c>
      <c r="E134" s="68" t="s">
        <v>157</v>
      </c>
      <c r="F134" s="56">
        <v>51.1</v>
      </c>
      <c r="G134" s="56">
        <v>4.2060916401661812</v>
      </c>
      <c r="H134" s="56">
        <v>0.890610927</v>
      </c>
      <c r="I134" s="65" t="s">
        <v>240</v>
      </c>
      <c r="J134" s="95">
        <v>33.201432044433631</v>
      </c>
      <c r="K134" s="15"/>
      <c r="L134" s="15"/>
      <c r="M134" s="8"/>
    </row>
    <row r="135" spans="2:13" ht="15.75" x14ac:dyDescent="0.25">
      <c r="B135" s="48">
        <f t="shared" si="3"/>
        <v>128</v>
      </c>
      <c r="C135" s="82">
        <v>111</v>
      </c>
      <c r="D135" s="51" t="s">
        <v>89</v>
      </c>
      <c r="E135" s="68" t="s">
        <v>156</v>
      </c>
      <c r="F135" s="56">
        <v>58.6</v>
      </c>
      <c r="G135" s="56">
        <v>4.9741691403612007</v>
      </c>
      <c r="H135" s="56">
        <v>2.8645122519999999</v>
      </c>
      <c r="I135" s="65" t="s">
        <v>240</v>
      </c>
      <c r="J135" s="93">
        <v>32.329171775408447</v>
      </c>
      <c r="K135" s="15"/>
      <c r="L135" s="15"/>
      <c r="M135" s="8"/>
    </row>
    <row r="136" spans="2:13" ht="15.75" x14ac:dyDescent="0.25">
      <c r="B136" s="48">
        <f t="shared" ref="B136:B158" si="4">RANK(J136,$J$8:$J$158)</f>
        <v>129</v>
      </c>
      <c r="C136" s="82">
        <v>129</v>
      </c>
      <c r="D136" s="50" t="s">
        <v>21</v>
      </c>
      <c r="E136" s="68" t="s">
        <v>156</v>
      </c>
      <c r="F136" s="56">
        <v>55.4</v>
      </c>
      <c r="G136" s="56">
        <v>4.0355604417176894</v>
      </c>
      <c r="H136" s="56">
        <v>1.5257862799999999</v>
      </c>
      <c r="I136" s="65" t="s">
        <v>240</v>
      </c>
      <c r="J136" s="95">
        <v>31.793850312174239</v>
      </c>
      <c r="K136" s="15"/>
      <c r="L136" s="15"/>
      <c r="M136" s="8"/>
    </row>
    <row r="137" spans="2:13" ht="15.75" x14ac:dyDescent="0.25">
      <c r="B137" s="48">
        <f t="shared" si="4"/>
        <v>130</v>
      </c>
      <c r="C137" s="82">
        <v>130</v>
      </c>
      <c r="D137" s="51" t="s">
        <v>141</v>
      </c>
      <c r="E137" s="68" t="s">
        <v>153</v>
      </c>
      <c r="F137" s="56">
        <v>76.5</v>
      </c>
      <c r="G137" s="56">
        <v>7.1968030933363769</v>
      </c>
      <c r="H137" s="56">
        <v>8.8809087059999996</v>
      </c>
      <c r="I137" s="65" t="s">
        <v>240</v>
      </c>
      <c r="J137" s="95">
        <v>31.77827418523097</v>
      </c>
      <c r="K137" s="15"/>
      <c r="L137" s="15"/>
      <c r="M137" s="8"/>
    </row>
    <row r="138" spans="2:13" ht="15.75" x14ac:dyDescent="0.25">
      <c r="B138" s="48">
        <f t="shared" si="4"/>
        <v>131</v>
      </c>
      <c r="C138" s="82">
        <v>131</v>
      </c>
      <c r="D138" s="51" t="s">
        <v>139</v>
      </c>
      <c r="E138" s="68" t="s">
        <v>172</v>
      </c>
      <c r="F138" s="56">
        <v>54.1</v>
      </c>
      <c r="G138" s="56">
        <v>4.1928822210898433</v>
      </c>
      <c r="H138" s="56">
        <v>1.565490461</v>
      </c>
      <c r="I138" s="65" t="s">
        <v>240</v>
      </c>
      <c r="J138" s="95">
        <v>31.526206095413315</v>
      </c>
      <c r="K138" s="15"/>
      <c r="L138" s="15"/>
      <c r="M138" s="8"/>
    </row>
    <row r="139" spans="2:13" ht="15.75" x14ac:dyDescent="0.25">
      <c r="B139" s="48">
        <f t="shared" si="4"/>
        <v>132</v>
      </c>
      <c r="C139" s="82">
        <v>132</v>
      </c>
      <c r="D139" s="50" t="s">
        <v>15</v>
      </c>
      <c r="E139" s="68" t="s">
        <v>156</v>
      </c>
      <c r="F139" s="56">
        <v>56.1</v>
      </c>
      <c r="G139" s="56">
        <v>3.6671395463413892</v>
      </c>
      <c r="H139" s="56">
        <v>1.3557197949999999</v>
      </c>
      <c r="I139" s="65" t="s">
        <v>240</v>
      </c>
      <c r="J139" s="95">
        <v>31.083208771040635</v>
      </c>
      <c r="K139" s="15"/>
      <c r="L139" s="15"/>
      <c r="M139" s="8"/>
    </row>
    <row r="140" spans="2:13" ht="15.75" x14ac:dyDescent="0.25">
      <c r="B140" s="48">
        <f t="shared" si="4"/>
        <v>133</v>
      </c>
      <c r="C140" s="82">
        <v>133</v>
      </c>
      <c r="D140" s="51" t="s">
        <v>132</v>
      </c>
      <c r="E140" s="68" t="s">
        <v>172</v>
      </c>
      <c r="F140" s="56">
        <v>58.2</v>
      </c>
      <c r="G140" s="56">
        <v>3.2291290250663049</v>
      </c>
      <c r="H140" s="56">
        <v>1.19238277</v>
      </c>
      <c r="I140" s="65" t="s">
        <v>240</v>
      </c>
      <c r="J140" s="95">
        <v>30.740734841638876</v>
      </c>
      <c r="K140" s="15"/>
      <c r="L140" s="15"/>
      <c r="M140" s="8"/>
    </row>
    <row r="141" spans="2:13" ht="15.75" x14ac:dyDescent="0.25">
      <c r="B141" s="48">
        <f t="shared" si="4"/>
        <v>134</v>
      </c>
      <c r="C141" s="82">
        <v>134</v>
      </c>
      <c r="D141" s="50" t="s">
        <v>33</v>
      </c>
      <c r="E141" s="68" t="s">
        <v>157</v>
      </c>
      <c r="F141" s="56">
        <v>48.4</v>
      </c>
      <c r="G141" s="56">
        <v>3.9838485653200078</v>
      </c>
      <c r="H141" s="56">
        <v>0.75814880900000003</v>
      </c>
      <c r="I141" s="65" t="s">
        <v>240</v>
      </c>
      <c r="J141" s="95">
        <v>30.547717932139744</v>
      </c>
      <c r="K141" s="15"/>
      <c r="L141" s="15"/>
      <c r="M141" s="8"/>
    </row>
    <row r="142" spans="2:13" ht="15.75" x14ac:dyDescent="0.25">
      <c r="B142" s="48">
        <f t="shared" si="4"/>
        <v>135</v>
      </c>
      <c r="C142" s="82">
        <v>135</v>
      </c>
      <c r="D142" s="50" t="s">
        <v>22</v>
      </c>
      <c r="E142" s="68" t="s">
        <v>172</v>
      </c>
      <c r="F142" s="56">
        <v>50.4</v>
      </c>
      <c r="G142" s="56">
        <v>3.7916807898816844</v>
      </c>
      <c r="H142" s="56">
        <v>0.84537754099999995</v>
      </c>
      <c r="I142" s="65" t="s">
        <v>240</v>
      </c>
      <c r="J142" s="95">
        <v>30.515012457670121</v>
      </c>
      <c r="K142" s="15"/>
      <c r="L142" s="15"/>
      <c r="M142" s="8"/>
    </row>
    <row r="143" spans="2:13" ht="15.75" x14ac:dyDescent="0.25">
      <c r="B143" s="48">
        <f t="shared" si="4"/>
        <v>136</v>
      </c>
      <c r="C143" s="82">
        <v>136</v>
      </c>
      <c r="D143" s="51" t="s">
        <v>135</v>
      </c>
      <c r="E143" s="68" t="s">
        <v>163</v>
      </c>
      <c r="F143" s="56">
        <v>70.099999999999994</v>
      </c>
      <c r="G143" s="56">
        <v>6.6964439290779767</v>
      </c>
      <c r="H143" s="56">
        <v>7.5599415309999998</v>
      </c>
      <c r="I143" s="65" t="s">
        <v>240</v>
      </c>
      <c r="J143" s="95">
        <v>30.267267329395413</v>
      </c>
      <c r="K143" s="15"/>
      <c r="L143" s="15"/>
      <c r="M143" s="8"/>
    </row>
    <row r="144" spans="2:13" ht="15.75" x14ac:dyDescent="0.25">
      <c r="B144" s="48">
        <f t="shared" si="4"/>
        <v>137</v>
      </c>
      <c r="C144" s="82">
        <v>137</v>
      </c>
      <c r="D144" s="51" t="s">
        <v>55</v>
      </c>
      <c r="E144" s="68" t="s">
        <v>156</v>
      </c>
      <c r="F144" s="56">
        <v>54.1</v>
      </c>
      <c r="G144" s="56">
        <v>4.0445697225141073</v>
      </c>
      <c r="H144" s="56">
        <v>1.715641433</v>
      </c>
      <c r="I144" s="65" t="s">
        <v>240</v>
      </c>
      <c r="J144" s="95">
        <v>29.959929051859955</v>
      </c>
      <c r="K144" s="15"/>
      <c r="L144" s="15"/>
      <c r="M144" s="8"/>
    </row>
    <row r="145" spans="2:37" ht="15.75" x14ac:dyDescent="0.25">
      <c r="B145" s="48">
        <f t="shared" si="4"/>
        <v>138</v>
      </c>
      <c r="C145" s="82">
        <v>138</v>
      </c>
      <c r="D145" s="51" t="s">
        <v>82</v>
      </c>
      <c r="E145" s="68" t="s">
        <v>160</v>
      </c>
      <c r="F145" s="56">
        <v>80</v>
      </c>
      <c r="G145" s="56">
        <v>7.097251764156856</v>
      </c>
      <c r="H145" s="56">
        <v>10.72424</v>
      </c>
      <c r="I145" s="65" t="s">
        <v>240</v>
      </c>
      <c r="J145" s="95">
        <v>28.994418565431744</v>
      </c>
      <c r="K145" s="15"/>
      <c r="L145" s="15"/>
      <c r="M145" s="8"/>
    </row>
    <row r="146" spans="2:37" ht="15.75" x14ac:dyDescent="0.25">
      <c r="B146" s="48">
        <f t="shared" si="4"/>
        <v>139</v>
      </c>
      <c r="C146" s="82">
        <v>139</v>
      </c>
      <c r="D146" s="51" t="s">
        <v>120</v>
      </c>
      <c r="E146" s="68" t="s">
        <v>156</v>
      </c>
      <c r="F146" s="56">
        <v>47.8</v>
      </c>
      <c r="G146" s="56">
        <v>4.133956056534398</v>
      </c>
      <c r="H146" s="56">
        <v>1.1317432999999999</v>
      </c>
      <c r="I146" s="65" t="s">
        <v>240</v>
      </c>
      <c r="J146" s="95">
        <v>28.808162682378239</v>
      </c>
      <c r="K146" s="15"/>
      <c r="L146" s="15"/>
      <c r="M146" s="8"/>
    </row>
    <row r="147" spans="2:37" ht="15.75" x14ac:dyDescent="0.25">
      <c r="B147" s="48">
        <f t="shared" si="4"/>
        <v>140</v>
      </c>
      <c r="C147" s="82">
        <v>140</v>
      </c>
      <c r="D147" s="52" t="s">
        <v>83</v>
      </c>
      <c r="E147" s="68" t="s">
        <v>167</v>
      </c>
      <c r="F147" s="56">
        <v>74.8</v>
      </c>
      <c r="G147" s="56">
        <v>4.1802018627372064</v>
      </c>
      <c r="H147" s="56">
        <v>5.3644223279999999</v>
      </c>
      <c r="I147" s="65" t="s">
        <v>240</v>
      </c>
      <c r="J147" s="95">
        <v>28.274140000480326</v>
      </c>
      <c r="K147" s="15"/>
      <c r="L147" s="15"/>
      <c r="M147" s="9"/>
      <c r="N147" s="9"/>
    </row>
    <row r="148" spans="2:37" ht="15.75" x14ac:dyDescent="0.25">
      <c r="B148" s="48">
        <f t="shared" si="4"/>
        <v>141</v>
      </c>
      <c r="C148" s="82">
        <v>141</v>
      </c>
      <c r="D148" s="51" t="s">
        <v>134</v>
      </c>
      <c r="E148" s="68" t="s">
        <v>156</v>
      </c>
      <c r="F148" s="56">
        <v>57.1</v>
      </c>
      <c r="G148" s="56">
        <v>2.8078551376284926</v>
      </c>
      <c r="H148" s="56">
        <v>1.0318727620000001</v>
      </c>
      <c r="I148" s="65" t="s">
        <v>240</v>
      </c>
      <c r="J148" s="95">
        <v>28.231489958519262</v>
      </c>
      <c r="K148" s="15"/>
      <c r="L148" s="15"/>
    </row>
    <row r="149" spans="2:37" ht="15.75" x14ac:dyDescent="0.25">
      <c r="B149" s="48">
        <f t="shared" si="4"/>
        <v>142</v>
      </c>
      <c r="C149" s="82">
        <v>142</v>
      </c>
      <c r="D149" s="51" t="s">
        <v>124</v>
      </c>
      <c r="E149" s="68" t="s">
        <v>157</v>
      </c>
      <c r="F149" s="56">
        <v>52.8</v>
      </c>
      <c r="G149" s="56">
        <v>4.6524285829112113</v>
      </c>
      <c r="H149" s="56">
        <v>2.5892608319999999</v>
      </c>
      <c r="I149" s="65" t="s">
        <v>240</v>
      </c>
      <c r="J149" s="95">
        <v>28.190112358769358</v>
      </c>
      <c r="K149" s="15"/>
      <c r="L149" s="15"/>
    </row>
    <row r="150" spans="2:37" ht="15.75" x14ac:dyDescent="0.25">
      <c r="B150" s="48">
        <f t="shared" si="4"/>
        <v>143</v>
      </c>
      <c r="C150" s="82">
        <v>143</v>
      </c>
      <c r="D150" s="51" t="s">
        <v>74</v>
      </c>
      <c r="E150" s="68" t="s">
        <v>153</v>
      </c>
      <c r="F150" s="56">
        <v>74.599999999999994</v>
      </c>
      <c r="G150" s="56">
        <v>6.5811645750630463</v>
      </c>
      <c r="H150" s="56">
        <v>9.7199259750000007</v>
      </c>
      <c r="I150" s="65" t="s">
        <v>240</v>
      </c>
      <c r="J150" s="95">
        <v>27.111677777577906</v>
      </c>
      <c r="K150" s="15"/>
      <c r="L150" s="15"/>
      <c r="M150" s="10"/>
      <c r="N150" s="10"/>
    </row>
    <row r="151" spans="2:37" ht="15.75" x14ac:dyDescent="0.25">
      <c r="B151" s="48">
        <f t="shared" si="4"/>
        <v>144</v>
      </c>
      <c r="C151" s="82">
        <v>144</v>
      </c>
      <c r="D151" s="51" t="s">
        <v>102</v>
      </c>
      <c r="E151" s="68" t="s">
        <v>156</v>
      </c>
      <c r="F151" s="56">
        <v>54.7</v>
      </c>
      <c r="G151" s="56">
        <v>4.1010161894285213</v>
      </c>
      <c r="H151" s="56">
        <v>2.5892983940000001</v>
      </c>
      <c r="I151" s="65" t="s">
        <v>240</v>
      </c>
      <c r="J151" s="95">
        <v>26.833261214032781</v>
      </c>
      <c r="K151" s="15"/>
      <c r="L151" s="15"/>
    </row>
    <row r="152" spans="2:37" ht="15.75" x14ac:dyDescent="0.25">
      <c r="B152" s="48">
        <f t="shared" si="4"/>
        <v>145</v>
      </c>
      <c r="C152" s="82">
        <v>145</v>
      </c>
      <c r="D152" s="51" t="s">
        <v>93</v>
      </c>
      <c r="E152" s="68" t="s">
        <v>158</v>
      </c>
      <c r="F152" s="56">
        <v>68.5</v>
      </c>
      <c r="G152" s="56">
        <v>4.5855235015492468</v>
      </c>
      <c r="H152" s="56">
        <v>5.5307296309999998</v>
      </c>
      <c r="I152" s="65" t="s">
        <v>240</v>
      </c>
      <c r="J152" s="95">
        <v>26.766450751816915</v>
      </c>
      <c r="K152" s="15"/>
      <c r="L152" s="15"/>
    </row>
    <row r="153" spans="2:37" ht="15.75" x14ac:dyDescent="0.25">
      <c r="B153" s="48">
        <f t="shared" si="4"/>
        <v>146</v>
      </c>
      <c r="C153" s="82">
        <v>146</v>
      </c>
      <c r="D153" s="51" t="s">
        <v>10</v>
      </c>
      <c r="E153" s="68" t="s">
        <v>153</v>
      </c>
      <c r="F153" s="56">
        <v>75.099999999999994</v>
      </c>
      <c r="G153" s="56">
        <v>4.5494658543010411</v>
      </c>
      <c r="H153" s="56">
        <v>6.6451304550000003</v>
      </c>
      <c r="I153" s="65" t="s">
        <v>240</v>
      </c>
      <c r="J153" s="95">
        <v>26.617849904157069</v>
      </c>
      <c r="K153" s="15"/>
      <c r="L153" s="15"/>
    </row>
    <row r="154" spans="2:37" ht="15.75" x14ac:dyDescent="0.25">
      <c r="B154" s="48">
        <f t="shared" si="4"/>
        <v>147</v>
      </c>
      <c r="C154" s="82">
        <v>147</v>
      </c>
      <c r="D154" s="51" t="s">
        <v>87</v>
      </c>
      <c r="E154" s="68" t="s">
        <v>156</v>
      </c>
      <c r="F154" s="56">
        <v>51.4</v>
      </c>
      <c r="G154" s="56">
        <v>3.7623049764245917</v>
      </c>
      <c r="H154" s="56">
        <v>1.864940544</v>
      </c>
      <c r="I154" s="65" t="s">
        <v>240</v>
      </c>
      <c r="J154" s="95">
        <v>26.037924501488437</v>
      </c>
      <c r="K154" s="15"/>
      <c r="L154" s="15"/>
    </row>
    <row r="155" spans="2:37" ht="15.75" x14ac:dyDescent="0.25">
      <c r="B155" s="48">
        <f t="shared" si="4"/>
        <v>148</v>
      </c>
      <c r="C155" s="82">
        <v>148</v>
      </c>
      <c r="D155" s="50" t="s">
        <v>26</v>
      </c>
      <c r="E155" s="68" t="s">
        <v>157</v>
      </c>
      <c r="F155" s="56">
        <v>48.4</v>
      </c>
      <c r="G155" s="56">
        <v>3.5678924590970063</v>
      </c>
      <c r="H155" s="56">
        <v>1.3566049609999999</v>
      </c>
      <c r="I155" s="65" t="s">
        <v>240</v>
      </c>
      <c r="J155" s="95">
        <v>25.25646080564891</v>
      </c>
      <c r="K155" s="15"/>
      <c r="L155" s="15"/>
    </row>
    <row r="156" spans="2:37" ht="15.75" x14ac:dyDescent="0.25">
      <c r="B156" s="48">
        <f t="shared" si="4"/>
        <v>149</v>
      </c>
      <c r="C156" s="82">
        <v>149</v>
      </c>
      <c r="D156" s="51" t="s">
        <v>113</v>
      </c>
      <c r="E156" s="68" t="s">
        <v>153</v>
      </c>
      <c r="F156" s="56">
        <v>78.400000000000006</v>
      </c>
      <c r="G156" s="56">
        <v>6.5916039964128252</v>
      </c>
      <c r="H156" s="56">
        <v>11.67622398</v>
      </c>
      <c r="I156" s="65" t="s">
        <v>240</v>
      </c>
      <c r="J156" s="95">
        <v>25.192452282497165</v>
      </c>
      <c r="K156" s="15"/>
      <c r="L156" s="15"/>
    </row>
    <row r="157" spans="2:37" ht="15.75" x14ac:dyDescent="0.25">
      <c r="B157" s="48">
        <f t="shared" si="4"/>
        <v>150</v>
      </c>
      <c r="C157" s="82">
        <v>150</v>
      </c>
      <c r="D157" s="50" t="s">
        <v>27</v>
      </c>
      <c r="E157" s="68" t="s">
        <v>172</v>
      </c>
      <c r="F157" s="56">
        <v>49.6</v>
      </c>
      <c r="G157" s="56">
        <v>3.7428711459671558</v>
      </c>
      <c r="H157" s="56">
        <v>1.8914177700000001</v>
      </c>
      <c r="I157" s="65" t="s">
        <v>240</v>
      </c>
      <c r="J157" s="95">
        <v>24.68189756157815</v>
      </c>
      <c r="K157" s="15"/>
      <c r="L157" s="15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</row>
    <row r="158" spans="2:37" ht="16.5" thickBot="1" x14ac:dyDescent="0.3">
      <c r="B158" s="49">
        <f t="shared" si="4"/>
        <v>151</v>
      </c>
      <c r="C158" s="83">
        <v>151</v>
      </c>
      <c r="D158" s="55" t="s">
        <v>18</v>
      </c>
      <c r="E158" s="69" t="s">
        <v>157</v>
      </c>
      <c r="F158" s="57">
        <v>53.2</v>
      </c>
      <c r="G158" s="57">
        <v>3.5530201459708346</v>
      </c>
      <c r="H158" s="57">
        <v>2.8428447619999999</v>
      </c>
      <c r="I158" s="67" t="s">
        <v>240</v>
      </c>
      <c r="J158" s="96">
        <v>22.59117372846735</v>
      </c>
      <c r="K158" s="15"/>
      <c r="L158" s="15"/>
    </row>
    <row r="159" spans="2:37" ht="8.25" customHeight="1" x14ac:dyDescent="0.25">
      <c r="K159" s="7"/>
      <c r="L159" s="15"/>
    </row>
    <row r="160" spans="2:37" x14ac:dyDescent="0.25">
      <c r="B160" s="4"/>
      <c r="C160" s="4"/>
      <c r="D160" s="5"/>
      <c r="F160" s="4"/>
      <c r="G160" s="4"/>
      <c r="H160" s="4"/>
      <c r="I160" s="4"/>
      <c r="J160" s="4"/>
      <c r="L160" s="15"/>
    </row>
    <row r="161" spans="4:37" x14ac:dyDescent="0.25">
      <c r="F161" s="6"/>
      <c r="G161" s="6"/>
      <c r="L161" s="15"/>
    </row>
    <row r="162" spans="4:37" s="10" customFormat="1" ht="32.25" customHeight="1" x14ac:dyDescent="0.25">
      <c r="F162" s="11"/>
      <c r="G162" s="11"/>
      <c r="L162" s="15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4:37" x14ac:dyDescent="0.25">
      <c r="D163" s="6"/>
      <c r="F163" s="12"/>
      <c r="G163" s="12"/>
      <c r="L163" s="15"/>
    </row>
    <row r="164" spans="4:37" x14ac:dyDescent="0.25">
      <c r="D164" s="6"/>
      <c r="F164" s="12"/>
      <c r="G164" s="12"/>
      <c r="L164" s="15"/>
      <c r="Q164" s="10"/>
      <c r="R164" s="10"/>
      <c r="S164" s="10"/>
      <c r="T164" s="10"/>
    </row>
    <row r="165" spans="4:37" x14ac:dyDescent="0.25">
      <c r="D165" s="6"/>
      <c r="F165" s="12"/>
      <c r="G165" s="12"/>
      <c r="L165" s="7"/>
    </row>
    <row r="166" spans="4:37" x14ac:dyDescent="0.25">
      <c r="D166" s="6"/>
      <c r="F166" s="12"/>
      <c r="G166" s="12"/>
    </row>
    <row r="167" spans="4:37" x14ac:dyDescent="0.25">
      <c r="D167" s="6"/>
      <c r="F167" s="12"/>
      <c r="G167" s="12"/>
      <c r="O167" s="10"/>
      <c r="P167" s="10"/>
    </row>
    <row r="168" spans="4:37" x14ac:dyDescent="0.25">
      <c r="D168" s="6"/>
      <c r="F168" s="12"/>
      <c r="G168" s="12"/>
      <c r="L168" s="10"/>
    </row>
    <row r="169" spans="4:37" x14ac:dyDescent="0.25">
      <c r="U169" s="10"/>
    </row>
  </sheetData>
  <sortState ref="B7:M157">
    <sortCondition ref="B7:B157"/>
  </sortState>
  <mergeCells count="5">
    <mergeCell ref="M10:Q11"/>
    <mergeCell ref="M8:T9"/>
    <mergeCell ref="M38:P39"/>
    <mergeCell ref="M74:N75"/>
    <mergeCell ref="M79:Z80"/>
  </mergeCells>
  <conditionalFormatting sqref="F8:F158">
    <cfRule type="cellIs" dxfId="19" priority="44" operator="greaterThan">
      <formula>75</formula>
    </cfRule>
    <cfRule type="cellIs" dxfId="18" priority="45" operator="between">
      <formula>60</formula>
      <formula>75</formula>
    </cfRule>
    <cfRule type="cellIs" dxfId="17" priority="46" operator="lessThan">
      <formula>60</formula>
    </cfRule>
  </conditionalFormatting>
  <conditionalFormatting sqref="G8:G158">
    <cfRule type="cellIs" dxfId="16" priority="47" operator="greaterThan">
      <formula>6.2</formula>
    </cfRule>
    <cfRule type="cellIs" dxfId="15" priority="48" operator="between">
      <formula>4.8</formula>
      <formula>6.2</formula>
    </cfRule>
    <cfRule type="cellIs" dxfId="14" priority="49" operator="lessThan">
      <formula>4.8</formula>
    </cfRule>
  </conditionalFormatting>
  <conditionalFormatting sqref="H8:H158">
    <cfRule type="cellIs" dxfId="13" priority="50" operator="greaterThan">
      <formula>7.12</formula>
    </cfRule>
    <cfRule type="cellIs" dxfId="12" priority="51" operator="greaterThan">
      <formula>3.56</formula>
    </cfRule>
    <cfRule type="cellIs" dxfId="11" priority="52" operator="lessThan">
      <formula>1.78</formula>
    </cfRule>
    <cfRule type="cellIs" dxfId="10" priority="53" operator="between">
      <formula>3.56</formula>
      <formula>1.78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1"/>
  <sheetViews>
    <sheetView topLeftCell="A163" zoomScale="85" zoomScaleNormal="85" workbookViewId="0">
      <selection activeCell="A7" sqref="A7"/>
    </sheetView>
  </sheetViews>
  <sheetFormatPr defaultRowHeight="15" x14ac:dyDescent="0.25"/>
  <cols>
    <col min="2" max="2" width="7.7109375" customWidth="1"/>
    <col min="3" max="3" width="9.42578125" hidden="1" customWidth="1"/>
    <col min="4" max="4" width="24.7109375" customWidth="1"/>
    <col min="5" max="5" width="7.42578125" customWidth="1"/>
    <col min="6" max="7" width="10.7109375" customWidth="1"/>
    <col min="8" max="8" width="12.140625" style="202" customWidth="1"/>
    <col min="9" max="9" width="5.42578125" customWidth="1"/>
    <col min="10" max="10" width="14.140625" customWidth="1"/>
    <col min="12" max="12" width="4.28515625" customWidth="1"/>
    <col min="13" max="13" width="15.5703125" customWidth="1"/>
    <col min="14" max="14" width="10.42578125" customWidth="1"/>
    <col min="15" max="15" width="3.7109375" customWidth="1"/>
    <col min="16" max="16" width="2.5703125" customWidth="1"/>
    <col min="17" max="17" width="4" customWidth="1"/>
    <col min="21" max="21" width="4.28515625" customWidth="1"/>
    <col min="29" max="29" width="19.28515625" customWidth="1"/>
  </cols>
  <sheetData>
    <row r="1" spans="1:38" ht="10.5" customHeight="1" thickBot="1" x14ac:dyDescent="0.3"/>
    <row r="2" spans="1:38" ht="18" customHeight="1" x14ac:dyDescent="0.25">
      <c r="B2" s="98"/>
      <c r="C2" s="99"/>
      <c r="D2" s="100"/>
      <c r="E2" s="100"/>
      <c r="F2" s="100"/>
      <c r="G2" s="100"/>
      <c r="H2" s="203"/>
      <c r="I2" s="99"/>
      <c r="J2" s="101"/>
      <c r="P2" s="89"/>
      <c r="Q2" s="89"/>
      <c r="R2" s="89"/>
      <c r="S2" s="89"/>
      <c r="T2" s="89"/>
      <c r="U2" s="89"/>
    </row>
    <row r="3" spans="1:38" ht="19.5" customHeight="1" x14ac:dyDescent="0.35">
      <c r="B3" s="102" t="s">
        <v>275</v>
      </c>
      <c r="C3" s="103"/>
      <c r="D3" s="104"/>
      <c r="E3" s="104"/>
      <c r="F3" s="104"/>
      <c r="G3" s="104"/>
      <c r="H3" s="204"/>
      <c r="I3" s="103"/>
      <c r="J3" s="105"/>
      <c r="P3" s="89"/>
      <c r="Q3" s="89"/>
      <c r="R3" s="89"/>
      <c r="S3" s="89"/>
      <c r="T3" s="89"/>
      <c r="U3" s="89"/>
    </row>
    <row r="4" spans="1:38" ht="14.25" customHeight="1" x14ac:dyDescent="0.25">
      <c r="B4" s="106"/>
      <c r="C4" s="103"/>
      <c r="D4" s="104"/>
      <c r="E4" s="104"/>
      <c r="F4" s="104"/>
      <c r="G4" s="104"/>
      <c r="H4" s="204"/>
      <c r="I4" s="103"/>
      <c r="J4" s="105"/>
      <c r="P4" s="89"/>
      <c r="Q4" s="90"/>
      <c r="R4" s="90"/>
      <c r="S4" s="90"/>
      <c r="T4" s="89"/>
    </row>
    <row r="5" spans="1:38" ht="21.75" customHeight="1" thickBot="1" x14ac:dyDescent="0.3">
      <c r="B5" s="107"/>
      <c r="C5" s="103"/>
      <c r="D5" s="104"/>
      <c r="E5" s="104"/>
      <c r="F5" s="104"/>
      <c r="G5" s="104"/>
      <c r="H5" s="204"/>
      <c r="I5" s="103"/>
      <c r="J5" s="105"/>
    </row>
    <row r="6" spans="1:38" s="1" customFormat="1" ht="33" customHeight="1" thickBot="1" x14ac:dyDescent="0.3">
      <c r="A6" s="45"/>
      <c r="B6" s="61" t="s">
        <v>251</v>
      </c>
      <c r="C6" s="63" t="s">
        <v>250</v>
      </c>
      <c r="D6" s="62" t="s">
        <v>0</v>
      </c>
      <c r="E6" s="63" t="s">
        <v>239</v>
      </c>
      <c r="F6" s="63" t="s">
        <v>296</v>
      </c>
      <c r="G6" s="62" t="s">
        <v>242</v>
      </c>
      <c r="H6" s="205" t="s">
        <v>243</v>
      </c>
      <c r="I6" s="66"/>
      <c r="J6" s="64" t="s">
        <v>249</v>
      </c>
      <c r="K6" s="13"/>
    </row>
    <row r="7" spans="1:38" ht="18" customHeight="1" x14ac:dyDescent="0.25">
      <c r="B7" s="250" t="s">
        <v>272</v>
      </c>
      <c r="C7" s="251"/>
      <c r="D7" s="251"/>
      <c r="E7" s="251"/>
      <c r="F7" s="251"/>
      <c r="G7" s="251"/>
      <c r="H7" s="251"/>
      <c r="I7" s="251"/>
      <c r="J7" s="254"/>
      <c r="K7" s="15"/>
      <c r="L7" s="125"/>
      <c r="M7" s="246" t="s">
        <v>257</v>
      </c>
      <c r="N7" s="246"/>
      <c r="O7" s="246"/>
      <c r="P7" s="246"/>
      <c r="Q7" s="246"/>
      <c r="R7" s="246"/>
      <c r="S7" s="246"/>
      <c r="T7" s="246"/>
      <c r="U7" s="126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8.75" customHeight="1" thickBot="1" x14ac:dyDescent="0.3">
      <c r="B8" s="252"/>
      <c r="C8" s="253"/>
      <c r="D8" s="253"/>
      <c r="E8" s="253"/>
      <c r="F8" s="253"/>
      <c r="G8" s="253"/>
      <c r="H8" s="253"/>
      <c r="I8" s="253"/>
      <c r="J8" s="255"/>
      <c r="K8" s="15"/>
      <c r="L8" s="120"/>
      <c r="M8" s="247"/>
      <c r="N8" s="247"/>
      <c r="O8" s="247"/>
      <c r="P8" s="247"/>
      <c r="Q8" s="247"/>
      <c r="R8" s="247"/>
      <c r="S8" s="247"/>
      <c r="T8" s="247"/>
      <c r="U8" s="121"/>
    </row>
    <row r="9" spans="1:38" ht="14.25" customHeight="1" x14ac:dyDescent="0.25">
      <c r="B9" s="48">
        <f t="shared" ref="B9:B32" si="0">RANK(J9,$J$9:$J$171)</f>
        <v>1</v>
      </c>
      <c r="C9" s="82">
        <v>1</v>
      </c>
      <c r="D9" s="50" t="s">
        <v>34</v>
      </c>
      <c r="E9" s="68" t="s">
        <v>163</v>
      </c>
      <c r="F9" s="56">
        <v>79.3</v>
      </c>
      <c r="G9" s="56">
        <v>7.2710538073814597</v>
      </c>
      <c r="H9" s="56">
        <v>2.5200277789999999</v>
      </c>
      <c r="I9" s="65" t="s">
        <v>240</v>
      </c>
      <c r="J9" s="91">
        <v>64.035925810580295</v>
      </c>
      <c r="K9" s="15"/>
      <c r="L9" s="122"/>
      <c r="M9" s="245" t="s">
        <v>258</v>
      </c>
      <c r="N9" s="245"/>
      <c r="O9" s="245"/>
      <c r="P9" s="245"/>
      <c r="Q9" s="245"/>
      <c r="R9" s="42"/>
      <c r="S9" s="42"/>
      <c r="T9" s="116"/>
      <c r="U9" s="117"/>
    </row>
    <row r="10" spans="1:38" ht="18.75" customHeight="1" x14ac:dyDescent="0.25">
      <c r="B10" s="48">
        <f t="shared" si="0"/>
        <v>3</v>
      </c>
      <c r="C10" s="82">
        <v>10</v>
      </c>
      <c r="D10" s="50" t="s">
        <v>30</v>
      </c>
      <c r="E10" s="68" t="s">
        <v>164</v>
      </c>
      <c r="F10" s="56">
        <v>73.7</v>
      </c>
      <c r="G10" s="56">
        <v>6.408113705557601</v>
      </c>
      <c r="H10" s="56">
        <v>1.8010677909999999</v>
      </c>
      <c r="I10" s="65" t="s">
        <v>240</v>
      </c>
      <c r="J10" s="92">
        <v>59.75102255913027</v>
      </c>
      <c r="K10" s="15"/>
      <c r="L10" s="122"/>
      <c r="M10" s="245"/>
      <c r="N10" s="245"/>
      <c r="O10" s="245"/>
      <c r="P10" s="245"/>
      <c r="Q10" s="245"/>
      <c r="R10" s="42"/>
      <c r="S10" s="42"/>
      <c r="T10" s="116"/>
      <c r="U10" s="117"/>
    </row>
    <row r="11" spans="1:38" ht="15.75" x14ac:dyDescent="0.25">
      <c r="B11" s="48">
        <f t="shared" si="0"/>
        <v>4</v>
      </c>
      <c r="C11" s="82">
        <v>3</v>
      </c>
      <c r="D11" s="50" t="s">
        <v>14</v>
      </c>
      <c r="E11" s="68" t="s">
        <v>163</v>
      </c>
      <c r="F11" s="56">
        <v>76.099999999999994</v>
      </c>
      <c r="G11" s="56">
        <v>6.4506443191746472</v>
      </c>
      <c r="H11" s="56">
        <v>2.1091700000000002</v>
      </c>
      <c r="I11" s="65" t="s">
        <v>240</v>
      </c>
      <c r="J11" s="91">
        <v>59.289845246222619</v>
      </c>
      <c r="K11" s="15"/>
      <c r="L11" s="122"/>
      <c r="M11" s="115" t="s">
        <v>244</v>
      </c>
      <c r="N11" s="115"/>
      <c r="O11" s="42"/>
      <c r="P11" s="42"/>
      <c r="Q11" s="42"/>
      <c r="R11" s="42"/>
      <c r="S11" s="42"/>
      <c r="T11" s="116"/>
      <c r="U11" s="117"/>
    </row>
    <row r="12" spans="1:38" ht="15.75" customHeight="1" x14ac:dyDescent="0.25">
      <c r="B12" s="48">
        <f t="shared" si="0"/>
        <v>5</v>
      </c>
      <c r="C12" s="82">
        <v>11</v>
      </c>
      <c r="D12" s="51" t="s">
        <v>45</v>
      </c>
      <c r="E12" s="68" t="s">
        <v>163</v>
      </c>
      <c r="F12" s="56">
        <v>72.2</v>
      </c>
      <c r="G12" s="56">
        <v>6.7399111512597196</v>
      </c>
      <c r="H12" s="56">
        <v>1.9932619149999999</v>
      </c>
      <c r="I12" s="65" t="s">
        <v>240</v>
      </c>
      <c r="J12" s="92">
        <v>58.886975487747854</v>
      </c>
      <c r="K12" s="15"/>
      <c r="L12" s="122"/>
      <c r="M12" s="70" t="s">
        <v>209</v>
      </c>
      <c r="N12" s="115" t="s">
        <v>199</v>
      </c>
      <c r="O12" s="68"/>
      <c r="P12" s="68"/>
      <c r="Q12" s="42"/>
      <c r="R12" s="42"/>
      <c r="S12" s="42"/>
      <c r="T12" s="116"/>
      <c r="U12" s="117"/>
    </row>
    <row r="13" spans="1:38" ht="15.75" customHeight="1" x14ac:dyDescent="0.25">
      <c r="B13" s="48">
        <f t="shared" si="0"/>
        <v>6</v>
      </c>
      <c r="C13" s="82">
        <v>4</v>
      </c>
      <c r="D13" s="51" t="s">
        <v>69</v>
      </c>
      <c r="E13" s="68" t="s">
        <v>163</v>
      </c>
      <c r="F13" s="56">
        <v>73.099999999999994</v>
      </c>
      <c r="G13" s="56">
        <v>6.2078819547942121</v>
      </c>
      <c r="H13" s="56">
        <v>1.7219220369999999</v>
      </c>
      <c r="I13" s="65" t="s">
        <v>240</v>
      </c>
      <c r="J13" s="91">
        <v>58.533877021878155</v>
      </c>
      <c r="K13" s="15"/>
      <c r="L13" s="122"/>
      <c r="M13" s="71" t="s">
        <v>210</v>
      </c>
      <c r="N13" s="115" t="s">
        <v>200</v>
      </c>
      <c r="O13" s="68"/>
      <c r="P13" s="68"/>
      <c r="Q13" s="42"/>
      <c r="R13" s="42"/>
      <c r="S13" s="42"/>
      <c r="T13" s="116"/>
      <c r="U13" s="117"/>
    </row>
    <row r="14" spans="1:38" ht="15.75" x14ac:dyDescent="0.25">
      <c r="B14" s="48">
        <f t="shared" si="0"/>
        <v>7</v>
      </c>
      <c r="C14" s="82">
        <v>5</v>
      </c>
      <c r="D14" s="51" t="s">
        <v>107</v>
      </c>
      <c r="E14" s="68" t="s">
        <v>163</v>
      </c>
      <c r="F14" s="56">
        <v>76.099999999999994</v>
      </c>
      <c r="G14" s="56">
        <v>7.3214674900311207</v>
      </c>
      <c r="H14" s="56">
        <v>2.9655423070000002</v>
      </c>
      <c r="I14" s="65" t="s">
        <v>240</v>
      </c>
      <c r="J14" s="91">
        <v>57.798586730235627</v>
      </c>
      <c r="K14" s="15"/>
      <c r="L14" s="122"/>
      <c r="M14" s="72" t="s">
        <v>211</v>
      </c>
      <c r="N14" s="115" t="s">
        <v>254</v>
      </c>
      <c r="O14" s="42"/>
      <c r="P14" s="42"/>
      <c r="Q14" s="68"/>
      <c r="R14" s="42"/>
      <c r="S14" s="42"/>
      <c r="T14" s="116"/>
      <c r="U14" s="117"/>
    </row>
    <row r="15" spans="1:38" ht="15.75" x14ac:dyDescent="0.25">
      <c r="B15" s="48">
        <f t="shared" si="0"/>
        <v>8</v>
      </c>
      <c r="C15" s="82">
        <v>12</v>
      </c>
      <c r="D15" s="51" t="s">
        <v>101</v>
      </c>
      <c r="E15" s="68" t="s">
        <v>163</v>
      </c>
      <c r="F15" s="56">
        <v>74</v>
      </c>
      <c r="G15" s="56">
        <v>5.6866993539995567</v>
      </c>
      <c r="H15" s="56">
        <v>1.5598466010000001</v>
      </c>
      <c r="I15" s="65" t="s">
        <v>240</v>
      </c>
      <c r="J15" s="92">
        <v>57.063404476806532</v>
      </c>
      <c r="K15" s="15"/>
      <c r="L15" s="122"/>
      <c r="M15" s="129"/>
      <c r="N15" s="115"/>
      <c r="O15" s="42"/>
      <c r="P15" s="42"/>
      <c r="Q15" s="68"/>
      <c r="R15" s="42"/>
      <c r="S15" s="42"/>
      <c r="T15" s="116"/>
      <c r="U15" s="117"/>
    </row>
    <row r="16" spans="1:38" ht="15.75" x14ac:dyDescent="0.25">
      <c r="B16" s="48">
        <f t="shared" si="0"/>
        <v>9</v>
      </c>
      <c r="C16" s="82">
        <v>13</v>
      </c>
      <c r="D16" s="51" t="s">
        <v>146</v>
      </c>
      <c r="E16" s="68" t="s">
        <v>164</v>
      </c>
      <c r="F16" s="56">
        <v>74.400000000000006</v>
      </c>
      <c r="G16" s="56">
        <v>7.4784543722748582</v>
      </c>
      <c r="H16" s="56">
        <v>3.0245720939999998</v>
      </c>
      <c r="I16" s="65" t="s">
        <v>240</v>
      </c>
      <c r="J16" s="92">
        <v>56.871441570923167</v>
      </c>
      <c r="K16" s="15"/>
      <c r="L16" s="122"/>
      <c r="M16" s="128" t="s">
        <v>201</v>
      </c>
      <c r="N16" s="115"/>
      <c r="O16" s="42"/>
      <c r="P16" s="42"/>
      <c r="Q16" s="68"/>
      <c r="R16" s="42"/>
      <c r="S16" s="42"/>
      <c r="T16" s="116"/>
      <c r="U16" s="117"/>
    </row>
    <row r="17" spans="2:21" ht="15.75" x14ac:dyDescent="0.25">
      <c r="B17" s="48">
        <f t="shared" si="0"/>
        <v>10</v>
      </c>
      <c r="C17" s="82">
        <v>6</v>
      </c>
      <c r="D17" s="51" t="s">
        <v>54</v>
      </c>
      <c r="E17" s="68" t="s">
        <v>163</v>
      </c>
      <c r="F17" s="56">
        <v>71.2</v>
      </c>
      <c r="G17" s="56">
        <v>6.2897487145934212</v>
      </c>
      <c r="H17" s="56">
        <v>1.7796102970000001</v>
      </c>
      <c r="I17" s="65" t="s">
        <v>240</v>
      </c>
      <c r="J17" s="91">
        <v>56.861199558606081</v>
      </c>
      <c r="K17" s="15"/>
      <c r="L17" s="122"/>
      <c r="M17" s="70" t="s">
        <v>209</v>
      </c>
      <c r="N17" s="115" t="s">
        <v>202</v>
      </c>
      <c r="O17" s="42"/>
      <c r="P17" s="42"/>
      <c r="Q17" s="42"/>
      <c r="R17" s="42"/>
      <c r="S17" s="42"/>
      <c r="T17" s="116"/>
      <c r="U17" s="117"/>
    </row>
    <row r="18" spans="2:21" ht="15.75" x14ac:dyDescent="0.25">
      <c r="B18" s="48">
        <f t="shared" si="0"/>
        <v>12</v>
      </c>
      <c r="C18" s="82">
        <v>15</v>
      </c>
      <c r="D18" s="50" t="s">
        <v>37</v>
      </c>
      <c r="E18" s="68" t="s">
        <v>163</v>
      </c>
      <c r="F18" s="56">
        <v>79.099999999999994</v>
      </c>
      <c r="G18" s="56">
        <v>5.4178684787581197</v>
      </c>
      <c r="H18" s="56">
        <v>1.895394735</v>
      </c>
      <c r="I18" s="65" t="s">
        <v>240</v>
      </c>
      <c r="J18" s="92">
        <v>56.186148034929133</v>
      </c>
      <c r="K18" s="15"/>
      <c r="L18" s="122"/>
      <c r="M18" s="71" t="s">
        <v>210</v>
      </c>
      <c r="N18" s="115" t="s">
        <v>203</v>
      </c>
      <c r="O18" s="42"/>
      <c r="P18" s="42"/>
      <c r="Q18" s="42"/>
      <c r="R18" s="42"/>
      <c r="S18" s="42"/>
      <c r="T18" s="116"/>
      <c r="U18" s="117"/>
    </row>
    <row r="19" spans="2:21" ht="15.75" x14ac:dyDescent="0.25">
      <c r="B19" s="48">
        <f t="shared" si="0"/>
        <v>13</v>
      </c>
      <c r="C19" s="82">
        <v>16</v>
      </c>
      <c r="D19" s="51" t="s">
        <v>58</v>
      </c>
      <c r="E19" s="68" t="s">
        <v>163</v>
      </c>
      <c r="F19" s="56">
        <v>73.099999999999994</v>
      </c>
      <c r="G19" s="56">
        <v>5.8661315119315596</v>
      </c>
      <c r="H19" s="56">
        <v>1.732866614</v>
      </c>
      <c r="I19" s="65" t="s">
        <v>240</v>
      </c>
      <c r="J19" s="92">
        <v>55.975606815019596</v>
      </c>
      <c r="K19" s="15"/>
      <c r="L19" s="122"/>
      <c r="M19" s="72" t="s">
        <v>211</v>
      </c>
      <c r="N19" s="115" t="s">
        <v>204</v>
      </c>
      <c r="O19" s="42"/>
      <c r="P19" s="42"/>
      <c r="Q19" s="42"/>
      <c r="R19" s="42"/>
      <c r="S19" s="42"/>
      <c r="T19" s="116"/>
      <c r="U19" s="117"/>
    </row>
    <row r="20" spans="2:21" ht="15.75" x14ac:dyDescent="0.25">
      <c r="B20" s="48">
        <f t="shared" si="0"/>
        <v>17</v>
      </c>
      <c r="C20" s="82">
        <v>7</v>
      </c>
      <c r="D20" s="51" t="s">
        <v>5</v>
      </c>
      <c r="E20" s="68" t="s">
        <v>164</v>
      </c>
      <c r="F20" s="56">
        <v>75.900000000000006</v>
      </c>
      <c r="G20" s="56">
        <v>6.44106720496824</v>
      </c>
      <c r="H20" s="56">
        <v>2.7090712350000001</v>
      </c>
      <c r="I20" s="65" t="s">
        <v>240</v>
      </c>
      <c r="J20" s="91">
        <v>54.055041671154065</v>
      </c>
      <c r="K20" s="15"/>
      <c r="L20" s="122"/>
      <c r="M20" s="129"/>
      <c r="N20" s="115"/>
      <c r="O20" s="42"/>
      <c r="P20" s="42"/>
      <c r="Q20" s="42"/>
      <c r="R20" s="42"/>
      <c r="S20" s="42"/>
      <c r="T20" s="116"/>
      <c r="U20" s="117"/>
    </row>
    <row r="21" spans="2:21" ht="15.75" x14ac:dyDescent="0.25">
      <c r="B21" s="48">
        <f t="shared" si="0"/>
        <v>19</v>
      </c>
      <c r="C21" s="82">
        <v>8</v>
      </c>
      <c r="D21" s="50" t="s">
        <v>28</v>
      </c>
      <c r="E21" s="68" t="s">
        <v>164</v>
      </c>
      <c r="F21" s="56">
        <v>79.099999999999994</v>
      </c>
      <c r="G21" s="56">
        <v>6.6356556959248927</v>
      </c>
      <c r="H21" s="56">
        <v>3.2377863320000002</v>
      </c>
      <c r="I21" s="65" t="s">
        <v>240</v>
      </c>
      <c r="J21" s="91">
        <v>53.883337568837831</v>
      </c>
      <c r="K21" s="15"/>
      <c r="L21" s="122"/>
      <c r="M21" s="128" t="s">
        <v>205</v>
      </c>
      <c r="N21" s="115"/>
      <c r="O21" s="42"/>
      <c r="P21" s="42"/>
      <c r="Q21" s="42"/>
      <c r="R21" s="42"/>
      <c r="S21" s="42"/>
      <c r="T21" s="116"/>
      <c r="U21" s="117"/>
    </row>
    <row r="22" spans="2:21" ht="15.75" x14ac:dyDescent="0.25">
      <c r="B22" s="48">
        <f t="shared" si="0"/>
        <v>21</v>
      </c>
      <c r="C22" s="82">
        <v>21</v>
      </c>
      <c r="D22" s="50" t="s">
        <v>19</v>
      </c>
      <c r="E22" s="68" t="s">
        <v>164</v>
      </c>
      <c r="F22" s="56">
        <v>73.5</v>
      </c>
      <c r="G22" s="56">
        <v>6.8373311855787771</v>
      </c>
      <c r="H22" s="56">
        <v>2.9347647289999998</v>
      </c>
      <c r="I22" s="65" t="s">
        <v>240</v>
      </c>
      <c r="J22" s="92">
        <v>52.931996028243972</v>
      </c>
      <c r="K22" s="15"/>
      <c r="L22" s="122"/>
      <c r="M22" s="70" t="s">
        <v>209</v>
      </c>
      <c r="N22" s="115" t="s">
        <v>259</v>
      </c>
      <c r="O22" s="42"/>
      <c r="P22" s="42"/>
      <c r="Q22" s="42"/>
      <c r="R22" s="42"/>
      <c r="S22" s="42"/>
      <c r="T22" s="116"/>
      <c r="U22" s="117"/>
    </row>
    <row r="23" spans="2:21" ht="15.75" x14ac:dyDescent="0.25">
      <c r="B23" s="48">
        <f t="shared" si="0"/>
        <v>22</v>
      </c>
      <c r="C23" s="82">
        <v>9</v>
      </c>
      <c r="D23" s="51" t="s">
        <v>91</v>
      </c>
      <c r="E23" s="68" t="s">
        <v>163</v>
      </c>
      <c r="F23" s="56">
        <v>77</v>
      </c>
      <c r="G23" s="56">
        <v>6.8023886343788771</v>
      </c>
      <c r="H23" s="56">
        <v>3.2979086870000001</v>
      </c>
      <c r="I23" s="65" t="s">
        <v>240</v>
      </c>
      <c r="J23" s="91">
        <v>52.894029508529293</v>
      </c>
      <c r="K23" s="15"/>
      <c r="L23" s="122"/>
      <c r="M23" s="71" t="s">
        <v>210</v>
      </c>
      <c r="N23" s="115" t="s">
        <v>206</v>
      </c>
      <c r="O23" s="42"/>
      <c r="P23" s="42"/>
      <c r="Q23" s="42"/>
      <c r="R23" s="42"/>
      <c r="S23" s="42"/>
      <c r="T23" s="116"/>
      <c r="U23" s="117"/>
    </row>
    <row r="24" spans="2:21" ht="15.75" x14ac:dyDescent="0.25">
      <c r="B24" s="48">
        <f t="shared" si="0"/>
        <v>23</v>
      </c>
      <c r="C24" s="82">
        <v>22</v>
      </c>
      <c r="D24" s="50" t="s">
        <v>43</v>
      </c>
      <c r="E24" s="68" t="s">
        <v>164</v>
      </c>
      <c r="F24" s="56">
        <v>75.599999999999994</v>
      </c>
      <c r="G24" s="56">
        <v>5.8380515093436083</v>
      </c>
      <c r="H24" s="56">
        <v>2.3677016790000001</v>
      </c>
      <c r="I24" s="65" t="s">
        <v>240</v>
      </c>
      <c r="J24" s="92">
        <v>52.481365148736273</v>
      </c>
      <c r="K24" s="15"/>
      <c r="L24" s="122"/>
      <c r="M24" s="72" t="s">
        <v>211</v>
      </c>
      <c r="N24" s="115" t="s">
        <v>207</v>
      </c>
      <c r="O24" s="42"/>
      <c r="P24" s="42"/>
      <c r="Q24" s="42"/>
      <c r="R24" s="42"/>
      <c r="S24" s="42"/>
      <c r="T24" s="116"/>
      <c r="U24" s="117"/>
    </row>
    <row r="25" spans="2:21" ht="15.75" x14ac:dyDescent="0.25">
      <c r="B25" s="48">
        <f t="shared" si="0"/>
        <v>24</v>
      </c>
      <c r="C25" s="82">
        <v>30</v>
      </c>
      <c r="D25" s="51" t="s">
        <v>109</v>
      </c>
      <c r="E25" s="68" t="s">
        <v>164</v>
      </c>
      <c r="F25" s="56">
        <v>74</v>
      </c>
      <c r="G25" s="56">
        <v>5.6127852006425574</v>
      </c>
      <c r="H25" s="56">
        <v>2.0299349879999999</v>
      </c>
      <c r="I25" s="65" t="s">
        <v>240</v>
      </c>
      <c r="J25" s="94">
        <v>52.369014392969348</v>
      </c>
      <c r="K25" s="15"/>
      <c r="L25" s="122"/>
      <c r="M25" s="73" t="s">
        <v>252</v>
      </c>
      <c r="N25" s="115" t="s">
        <v>208</v>
      </c>
      <c r="O25" s="42"/>
      <c r="P25" s="42"/>
      <c r="Q25" s="42"/>
      <c r="R25" s="42"/>
      <c r="S25" s="42"/>
      <c r="T25" s="116"/>
      <c r="U25" s="117"/>
    </row>
    <row r="26" spans="2:21" ht="15.75" customHeight="1" x14ac:dyDescent="0.25">
      <c r="B26" s="48">
        <f t="shared" si="0"/>
        <v>31</v>
      </c>
      <c r="C26" s="82">
        <v>32</v>
      </c>
      <c r="D26" s="51" t="s">
        <v>56</v>
      </c>
      <c r="E26" s="68" t="s">
        <v>163</v>
      </c>
      <c r="F26" s="56">
        <v>69.900000000000006</v>
      </c>
      <c r="G26" s="56">
        <v>5.9928264729396661</v>
      </c>
      <c r="H26" s="56">
        <v>2.08081</v>
      </c>
      <c r="I26" s="65" t="s">
        <v>240</v>
      </c>
      <c r="J26" s="94">
        <v>51.169151045711253</v>
      </c>
      <c r="K26" s="15"/>
      <c r="L26" s="122"/>
      <c r="M26" s="127"/>
      <c r="N26" s="115"/>
      <c r="O26" s="42"/>
      <c r="P26" s="42"/>
      <c r="Q26" s="42"/>
      <c r="R26" s="42"/>
      <c r="S26" s="42"/>
      <c r="T26" s="116"/>
      <c r="U26" s="117"/>
    </row>
    <row r="27" spans="2:21" ht="15.75" customHeight="1" x14ac:dyDescent="0.25">
      <c r="B27" s="48">
        <f t="shared" si="0"/>
        <v>33</v>
      </c>
      <c r="C27" s="82">
        <v>47</v>
      </c>
      <c r="D27" s="50" t="s">
        <v>42</v>
      </c>
      <c r="E27" s="68" t="s">
        <v>163</v>
      </c>
      <c r="F27" s="56">
        <v>73.400000000000006</v>
      </c>
      <c r="G27" s="56">
        <v>4.7350212259262969</v>
      </c>
      <c r="H27" s="56">
        <v>1.422579552</v>
      </c>
      <c r="I27" s="65" t="s">
        <v>240</v>
      </c>
      <c r="J27" s="93">
        <v>50.650114211803277</v>
      </c>
      <c r="K27" s="15"/>
      <c r="L27" s="122"/>
      <c r="M27" s="132" t="s">
        <v>260</v>
      </c>
      <c r="N27" s="132"/>
      <c r="O27" s="132"/>
      <c r="P27" s="132"/>
      <c r="Q27" s="42"/>
      <c r="R27" s="42"/>
      <c r="S27" s="42"/>
      <c r="T27" s="116"/>
      <c r="U27" s="117"/>
    </row>
    <row r="28" spans="2:21" ht="18.75" x14ac:dyDescent="0.25">
      <c r="B28" s="48">
        <f t="shared" si="0"/>
        <v>57</v>
      </c>
      <c r="C28" s="82">
        <v>36</v>
      </c>
      <c r="D28" s="51" t="s">
        <v>108</v>
      </c>
      <c r="E28" s="68" t="s">
        <v>164</v>
      </c>
      <c r="F28" s="56">
        <v>72.5</v>
      </c>
      <c r="G28" s="56">
        <v>5.8411741162179718</v>
      </c>
      <c r="H28" s="56">
        <v>2.9948224309999998</v>
      </c>
      <c r="I28" s="65" t="s">
        <v>240</v>
      </c>
      <c r="J28" s="94">
        <v>45.825615674357167</v>
      </c>
      <c r="K28" s="15"/>
      <c r="L28" s="122"/>
      <c r="M28" s="132"/>
      <c r="N28" s="132"/>
      <c r="O28" s="132"/>
      <c r="P28" s="132"/>
      <c r="Q28" s="42"/>
      <c r="R28" s="42"/>
      <c r="S28" s="42"/>
      <c r="T28" s="116"/>
      <c r="U28" s="117"/>
    </row>
    <row r="29" spans="2:21" ht="15.75" x14ac:dyDescent="0.25">
      <c r="B29" s="48">
        <f t="shared" si="0"/>
        <v>64</v>
      </c>
      <c r="C29" s="82">
        <v>38</v>
      </c>
      <c r="D29" s="50" t="s">
        <v>16</v>
      </c>
      <c r="E29" s="68" t="s">
        <v>164</v>
      </c>
      <c r="F29" s="56">
        <v>66.599999999999994</v>
      </c>
      <c r="G29" s="56">
        <v>5.7806202885435987</v>
      </c>
      <c r="H29" s="56">
        <v>2.6060547289999998</v>
      </c>
      <c r="I29" s="65" t="s">
        <v>240</v>
      </c>
      <c r="J29" s="94">
        <v>43.577907910355542</v>
      </c>
      <c r="K29" s="15"/>
      <c r="L29" s="122"/>
      <c r="M29" s="74"/>
      <c r="N29" s="115" t="s">
        <v>212</v>
      </c>
      <c r="O29" s="42"/>
      <c r="P29" s="42"/>
      <c r="Q29" s="42"/>
      <c r="R29" s="42"/>
      <c r="S29" s="42"/>
      <c r="T29" s="116"/>
      <c r="U29" s="117"/>
    </row>
    <row r="30" spans="2:21" ht="15.75" x14ac:dyDescent="0.25">
      <c r="B30" s="48">
        <f t="shared" si="0"/>
        <v>78</v>
      </c>
      <c r="C30" s="82">
        <v>81</v>
      </c>
      <c r="D30" s="51" t="s">
        <v>57</v>
      </c>
      <c r="E30" s="68" t="s">
        <v>163</v>
      </c>
      <c r="F30" s="56">
        <v>62.1</v>
      </c>
      <c r="G30" s="56">
        <v>3.7659987266655417</v>
      </c>
      <c r="H30" s="56">
        <v>0.59845590500000001</v>
      </c>
      <c r="I30" s="65" t="s">
        <v>240</v>
      </c>
      <c r="J30" s="93">
        <v>41.322898203307702</v>
      </c>
      <c r="K30" s="15"/>
      <c r="L30" s="122"/>
      <c r="M30" s="75"/>
      <c r="N30" s="115" t="s">
        <v>213</v>
      </c>
      <c r="O30" s="42"/>
      <c r="P30" s="42"/>
      <c r="Q30" s="42"/>
      <c r="R30" s="42"/>
      <c r="S30" s="42"/>
      <c r="T30" s="116"/>
      <c r="U30" s="117"/>
    </row>
    <row r="31" spans="2:21" ht="15.75" x14ac:dyDescent="0.25">
      <c r="B31" s="48">
        <f t="shared" si="0"/>
        <v>93</v>
      </c>
      <c r="C31" s="82">
        <v>95</v>
      </c>
      <c r="D31" s="51" t="s">
        <v>144</v>
      </c>
      <c r="E31" s="68" t="s">
        <v>164</v>
      </c>
      <c r="F31" s="56">
        <v>77</v>
      </c>
      <c r="G31" s="56">
        <v>6.062010945299102</v>
      </c>
      <c r="H31" s="56">
        <v>5.0786610699999999</v>
      </c>
      <c r="I31" s="65" t="s">
        <v>240</v>
      </c>
      <c r="J31" s="93">
        <v>39.320976686284006</v>
      </c>
      <c r="K31" s="15"/>
      <c r="L31" s="122"/>
      <c r="M31" s="76"/>
      <c r="N31" s="115" t="s">
        <v>214</v>
      </c>
      <c r="O31" s="42"/>
      <c r="P31" s="42"/>
      <c r="Q31" s="42"/>
      <c r="R31" s="42"/>
      <c r="S31" s="42"/>
      <c r="T31" s="116"/>
      <c r="U31" s="117"/>
    </row>
    <row r="32" spans="2:21" ht="16.5" thickBot="1" x14ac:dyDescent="0.3">
      <c r="B32" s="49">
        <f t="shared" si="0"/>
        <v>136</v>
      </c>
      <c r="C32" s="83">
        <v>136</v>
      </c>
      <c r="D32" s="84" t="s">
        <v>135</v>
      </c>
      <c r="E32" s="69" t="s">
        <v>163</v>
      </c>
      <c r="F32" s="57">
        <v>70.099999999999994</v>
      </c>
      <c r="G32" s="57">
        <v>6.6964439290779767</v>
      </c>
      <c r="H32" s="57">
        <v>7.5599415309999998</v>
      </c>
      <c r="I32" s="67" t="s">
        <v>240</v>
      </c>
      <c r="J32" s="96">
        <v>30.267267329395413</v>
      </c>
      <c r="K32" s="15"/>
      <c r="L32" s="122"/>
      <c r="M32" s="77"/>
      <c r="N32" s="115" t="s">
        <v>215</v>
      </c>
      <c r="O32" s="42"/>
      <c r="P32" s="42"/>
      <c r="Q32" s="42"/>
      <c r="R32" s="42"/>
      <c r="S32" s="42"/>
      <c r="T32" s="116"/>
      <c r="U32" s="117"/>
    </row>
    <row r="33" spans="2:21" ht="15.75" x14ac:dyDescent="0.25">
      <c r="B33" s="250" t="s">
        <v>273</v>
      </c>
      <c r="C33" s="251"/>
      <c r="D33" s="251"/>
      <c r="E33" s="251"/>
      <c r="F33" s="251"/>
      <c r="G33" s="159"/>
      <c r="H33" s="159"/>
      <c r="I33" s="160"/>
      <c r="J33" s="161"/>
      <c r="K33" s="15"/>
      <c r="L33" s="122"/>
      <c r="M33" s="78"/>
      <c r="N33" s="115" t="s">
        <v>216</v>
      </c>
      <c r="O33" s="42"/>
      <c r="P33" s="42"/>
      <c r="Q33" s="42"/>
      <c r="R33" s="42"/>
      <c r="S33" s="42"/>
      <c r="T33" s="116"/>
      <c r="U33" s="117"/>
    </row>
    <row r="34" spans="2:21" ht="16.5" thickBot="1" x14ac:dyDescent="0.3">
      <c r="B34" s="252"/>
      <c r="C34" s="253"/>
      <c r="D34" s="253"/>
      <c r="E34" s="253"/>
      <c r="F34" s="253"/>
      <c r="G34" s="81"/>
      <c r="H34" s="81"/>
      <c r="I34" s="135"/>
      <c r="J34" s="162"/>
      <c r="K34" s="15"/>
      <c r="L34" s="122"/>
      <c r="M34" s="79"/>
      <c r="N34" s="115" t="s">
        <v>217</v>
      </c>
      <c r="O34" s="42"/>
      <c r="P34" s="42"/>
      <c r="Q34" s="42"/>
      <c r="R34" s="42"/>
      <c r="S34" s="42"/>
      <c r="T34" s="116"/>
      <c r="U34" s="117"/>
    </row>
    <row r="35" spans="2:21" ht="16.5" thickBot="1" x14ac:dyDescent="0.3">
      <c r="B35" s="48">
        <f t="shared" ref="B35:B58" si="1">RANK(J35,$J$9:$J$171)</f>
        <v>28</v>
      </c>
      <c r="C35" s="82">
        <v>45</v>
      </c>
      <c r="D35" s="51" t="s">
        <v>100</v>
      </c>
      <c r="E35" s="68" t="s">
        <v>162</v>
      </c>
      <c r="F35" s="56">
        <v>80.7</v>
      </c>
      <c r="G35" s="56">
        <v>7.2237563973075343</v>
      </c>
      <c r="H35" s="56">
        <v>4.3131626059999997</v>
      </c>
      <c r="I35" s="65" t="s">
        <v>240</v>
      </c>
      <c r="J35" s="93">
        <v>51.557032831272316</v>
      </c>
      <c r="K35" s="15"/>
      <c r="L35" s="123"/>
      <c r="M35" s="46"/>
      <c r="N35" s="46"/>
      <c r="O35" s="46"/>
      <c r="P35" s="46"/>
      <c r="Q35" s="46"/>
      <c r="R35" s="46"/>
      <c r="S35" s="46"/>
      <c r="T35" s="124"/>
      <c r="U35" s="119"/>
    </row>
    <row r="36" spans="2:21" ht="15.75" customHeight="1" thickBot="1" x14ac:dyDescent="0.3">
      <c r="B36" s="48">
        <f t="shared" si="1"/>
        <v>29</v>
      </c>
      <c r="C36" s="82">
        <v>46</v>
      </c>
      <c r="D36" s="51" t="s">
        <v>104</v>
      </c>
      <c r="E36" s="68" t="s">
        <v>161</v>
      </c>
      <c r="F36" s="56">
        <v>81.099999999999994</v>
      </c>
      <c r="G36" s="56">
        <v>7.6322875522397986</v>
      </c>
      <c r="H36" s="56">
        <v>4.7693941070000001</v>
      </c>
      <c r="I36" s="65" t="s">
        <v>240</v>
      </c>
      <c r="J36" s="93">
        <v>51.428580000840242</v>
      </c>
      <c r="K36" s="15"/>
      <c r="L36" s="116"/>
      <c r="M36" s="42"/>
      <c r="N36" s="42"/>
      <c r="O36" s="42"/>
      <c r="P36" s="42"/>
      <c r="Q36" s="42"/>
      <c r="R36" s="42"/>
      <c r="S36" s="42"/>
      <c r="T36" s="116"/>
      <c r="U36" s="42"/>
    </row>
    <row r="37" spans="2:21" ht="15.75" customHeight="1" x14ac:dyDescent="0.25">
      <c r="B37" s="48">
        <f t="shared" si="1"/>
        <v>34</v>
      </c>
      <c r="C37" s="82">
        <v>48</v>
      </c>
      <c r="D37" s="51" t="s">
        <v>129</v>
      </c>
      <c r="E37" s="68" t="s">
        <v>160</v>
      </c>
      <c r="F37" s="56">
        <v>82.3</v>
      </c>
      <c r="G37" s="56">
        <v>7.524520636017261</v>
      </c>
      <c r="H37" s="56">
        <v>5.013066566</v>
      </c>
      <c r="I37" s="65" t="s">
        <v>240</v>
      </c>
      <c r="J37" s="93">
        <v>50.338647103313704</v>
      </c>
      <c r="K37" s="15"/>
      <c r="L37" s="130"/>
      <c r="M37" s="246" t="s">
        <v>263</v>
      </c>
      <c r="N37" s="246"/>
      <c r="O37" s="246"/>
      <c r="P37" s="246"/>
      <c r="Q37" s="153"/>
      <c r="R37" s="153"/>
      <c r="S37" s="153"/>
      <c r="T37" s="113"/>
      <c r="U37" s="114"/>
    </row>
    <row r="38" spans="2:21" ht="17.25" customHeight="1" x14ac:dyDescent="0.25">
      <c r="B38" s="48">
        <f t="shared" si="1"/>
        <v>41</v>
      </c>
      <c r="C38" s="82">
        <v>51</v>
      </c>
      <c r="D38" s="51" t="s">
        <v>142</v>
      </c>
      <c r="E38" s="68" t="s">
        <v>160</v>
      </c>
      <c r="F38" s="56">
        <v>80.2</v>
      </c>
      <c r="G38" s="56">
        <v>7.0293643084018962</v>
      </c>
      <c r="H38" s="56">
        <v>4.713109588</v>
      </c>
      <c r="I38" s="65" t="s">
        <v>240</v>
      </c>
      <c r="J38" s="93">
        <v>47.925475723302036</v>
      </c>
      <c r="K38" s="15"/>
      <c r="L38" s="122"/>
      <c r="M38" s="247"/>
      <c r="N38" s="247"/>
      <c r="O38" s="247"/>
      <c r="P38" s="247"/>
      <c r="Q38" s="154"/>
      <c r="R38" s="154"/>
      <c r="S38" s="154"/>
      <c r="T38" s="116"/>
      <c r="U38" s="117"/>
    </row>
    <row r="39" spans="2:21" ht="15.75" customHeight="1" x14ac:dyDescent="0.25">
      <c r="B39" s="48">
        <f t="shared" si="1"/>
        <v>46</v>
      </c>
      <c r="C39" s="82">
        <v>55</v>
      </c>
      <c r="D39" s="51" t="s">
        <v>51</v>
      </c>
      <c r="E39" s="68" t="s">
        <v>160</v>
      </c>
      <c r="F39" s="56">
        <v>80.400000000000006</v>
      </c>
      <c r="G39" s="56">
        <v>6.724530956451698</v>
      </c>
      <c r="H39" s="56">
        <v>4.5662733639999997</v>
      </c>
      <c r="I39" s="65" t="s">
        <v>240</v>
      </c>
      <c r="J39" s="93">
        <v>47.200384566255508</v>
      </c>
      <c r="K39" s="15"/>
      <c r="L39" s="122"/>
      <c r="M39" s="42"/>
      <c r="N39" s="42"/>
      <c r="O39" s="42"/>
      <c r="P39" s="42"/>
      <c r="Q39" s="42"/>
      <c r="R39" s="42"/>
      <c r="S39" s="42"/>
      <c r="T39" s="116"/>
      <c r="U39" s="117"/>
    </row>
    <row r="40" spans="2:21" ht="15.75" customHeight="1" x14ac:dyDescent="0.25">
      <c r="B40" s="48">
        <f t="shared" si="1"/>
        <v>48</v>
      </c>
      <c r="C40" s="82">
        <v>57</v>
      </c>
      <c r="D40" s="51" t="s">
        <v>8</v>
      </c>
      <c r="E40" s="68" t="s">
        <v>160</v>
      </c>
      <c r="F40" s="56">
        <v>80.900000000000006</v>
      </c>
      <c r="G40" s="56">
        <v>7.3460359578062073</v>
      </c>
      <c r="H40" s="56">
        <v>5.2913456419999996</v>
      </c>
      <c r="I40" s="65" t="s">
        <v>240</v>
      </c>
      <c r="J40" s="93">
        <v>47.085135201877826</v>
      </c>
      <c r="K40" s="15"/>
      <c r="L40" s="122"/>
      <c r="M40" s="132" t="s">
        <v>261</v>
      </c>
      <c r="N40" s="132"/>
      <c r="O40" s="132"/>
      <c r="P40" s="132"/>
      <c r="Q40" s="42"/>
      <c r="R40" s="42"/>
      <c r="S40" s="42"/>
      <c r="T40" s="116"/>
      <c r="U40" s="117"/>
    </row>
    <row r="41" spans="2:21" ht="18.75" x14ac:dyDescent="0.25">
      <c r="B41" s="48">
        <f t="shared" si="1"/>
        <v>50</v>
      </c>
      <c r="C41" s="82">
        <v>59</v>
      </c>
      <c r="D41" s="51" t="s">
        <v>49</v>
      </c>
      <c r="E41" s="68" t="s">
        <v>160</v>
      </c>
      <c r="F41" s="56">
        <v>81.5</v>
      </c>
      <c r="G41" s="56">
        <v>6.7979011124533741</v>
      </c>
      <c r="H41" s="56">
        <v>4.9109207589999997</v>
      </c>
      <c r="I41" s="65" t="s">
        <v>240</v>
      </c>
      <c r="J41" s="93">
        <v>46.523476158893317</v>
      </c>
      <c r="K41" s="15"/>
      <c r="L41" s="122"/>
      <c r="M41" s="132"/>
      <c r="N41" s="132"/>
      <c r="O41" s="132"/>
      <c r="P41" s="132"/>
      <c r="Q41" s="42"/>
      <c r="R41" s="42"/>
      <c r="S41" s="42"/>
      <c r="T41" s="116"/>
      <c r="U41" s="117"/>
    </row>
    <row r="42" spans="2:21" ht="15.75" x14ac:dyDescent="0.25">
      <c r="B42" s="48">
        <f t="shared" si="1"/>
        <v>51</v>
      </c>
      <c r="C42" s="82">
        <v>60</v>
      </c>
      <c r="D42" s="51" t="s">
        <v>68</v>
      </c>
      <c r="E42" s="68" t="s">
        <v>166</v>
      </c>
      <c r="F42" s="56">
        <v>81.900000000000006</v>
      </c>
      <c r="G42" s="56">
        <v>6.3542379758892471</v>
      </c>
      <c r="H42" s="56">
        <v>4.5248130120000001</v>
      </c>
      <c r="I42" s="65" t="s">
        <v>240</v>
      </c>
      <c r="J42" s="93">
        <v>46.351937331207388</v>
      </c>
      <c r="K42" s="15"/>
      <c r="L42" s="122"/>
      <c r="M42" s="68">
        <v>1</v>
      </c>
      <c r="N42" s="42" t="s">
        <v>175</v>
      </c>
      <c r="O42" s="42"/>
      <c r="P42" s="42"/>
      <c r="Q42" s="42"/>
      <c r="R42" s="42"/>
      <c r="S42" s="42"/>
      <c r="T42" s="116"/>
      <c r="U42" s="117"/>
    </row>
    <row r="43" spans="2:21" ht="15.75" x14ac:dyDescent="0.25">
      <c r="B43" s="48">
        <f t="shared" si="1"/>
        <v>52</v>
      </c>
      <c r="C43" s="82">
        <v>61</v>
      </c>
      <c r="D43" s="51" t="s">
        <v>128</v>
      </c>
      <c r="E43" s="68" t="s">
        <v>161</v>
      </c>
      <c r="F43" s="56">
        <v>81.400000000000006</v>
      </c>
      <c r="G43" s="56">
        <v>7.4960190636397357</v>
      </c>
      <c r="H43" s="56">
        <v>5.7083559660000001</v>
      </c>
      <c r="I43" s="65" t="s">
        <v>240</v>
      </c>
      <c r="J43" s="93">
        <v>46.172372550841786</v>
      </c>
      <c r="K43" s="15"/>
      <c r="L43" s="122"/>
      <c r="M43" s="131">
        <v>2</v>
      </c>
      <c r="N43" s="42" t="s">
        <v>176</v>
      </c>
      <c r="O43" s="42"/>
      <c r="P43" s="42"/>
      <c r="Q43" s="42"/>
      <c r="R43" s="42"/>
      <c r="S43" s="42"/>
      <c r="T43" s="116"/>
      <c r="U43" s="117"/>
    </row>
    <row r="44" spans="2:21" ht="15.75" x14ac:dyDescent="0.25">
      <c r="B44" s="48">
        <f t="shared" si="1"/>
        <v>59</v>
      </c>
      <c r="C44" s="82">
        <v>66</v>
      </c>
      <c r="D44" s="50" t="s">
        <v>38</v>
      </c>
      <c r="E44" s="68" t="s">
        <v>166</v>
      </c>
      <c r="F44" s="56">
        <v>79.599999999999994</v>
      </c>
      <c r="G44" s="56">
        <v>6.386546111316413</v>
      </c>
      <c r="H44" s="56">
        <v>4.4418460079999997</v>
      </c>
      <c r="I44" s="65" t="s">
        <v>240</v>
      </c>
      <c r="J44" s="93">
        <v>45.50854976885033</v>
      </c>
      <c r="K44" s="15"/>
      <c r="L44" s="122"/>
      <c r="M44" s="131">
        <v>3</v>
      </c>
      <c r="N44" s="42" t="s">
        <v>177</v>
      </c>
      <c r="O44" s="42"/>
      <c r="P44" s="42"/>
      <c r="Q44" s="42"/>
      <c r="R44" s="42"/>
      <c r="S44" s="42"/>
      <c r="T44" s="116"/>
      <c r="U44" s="117"/>
    </row>
    <row r="45" spans="2:21" ht="15.75" x14ac:dyDescent="0.25">
      <c r="B45" s="48">
        <f t="shared" si="1"/>
        <v>62</v>
      </c>
      <c r="C45" s="82">
        <v>68</v>
      </c>
      <c r="D45" s="51" t="s">
        <v>125</v>
      </c>
      <c r="E45" s="68" t="s">
        <v>166</v>
      </c>
      <c r="F45" s="56">
        <v>81.400000000000006</v>
      </c>
      <c r="G45" s="56">
        <v>6.1882626529902094</v>
      </c>
      <c r="H45" s="56">
        <v>4.74012615</v>
      </c>
      <c r="I45" s="65" t="s">
        <v>240</v>
      </c>
      <c r="J45" s="93">
        <v>44.062793355974932</v>
      </c>
      <c r="K45" s="15"/>
      <c r="L45" s="122"/>
      <c r="M45" s="131">
        <v>4</v>
      </c>
      <c r="N45" s="42" t="s">
        <v>178</v>
      </c>
      <c r="O45" s="42"/>
      <c r="P45" s="42"/>
      <c r="Q45" s="42"/>
      <c r="R45" s="42"/>
      <c r="S45" s="42"/>
      <c r="T45" s="116"/>
      <c r="U45" s="117"/>
    </row>
    <row r="46" spans="2:21" ht="15.75" x14ac:dyDescent="0.25">
      <c r="B46" s="48">
        <f t="shared" si="1"/>
        <v>65</v>
      </c>
      <c r="C46" s="82">
        <v>70</v>
      </c>
      <c r="D46" s="50" t="s">
        <v>25</v>
      </c>
      <c r="E46" s="68" t="s">
        <v>159</v>
      </c>
      <c r="F46" s="56">
        <v>81</v>
      </c>
      <c r="G46" s="56">
        <v>7.6503462632391033</v>
      </c>
      <c r="H46" s="56">
        <v>6.4285376760000004</v>
      </c>
      <c r="I46" s="65" t="s">
        <v>240</v>
      </c>
      <c r="J46" s="93">
        <v>43.559838988633814</v>
      </c>
      <c r="K46" s="15"/>
      <c r="L46" s="122"/>
      <c r="M46" s="131">
        <v>5</v>
      </c>
      <c r="N46" s="42" t="s">
        <v>179</v>
      </c>
      <c r="O46" s="42"/>
      <c r="P46" s="42"/>
      <c r="Q46" s="42"/>
      <c r="R46" s="42"/>
      <c r="S46" s="42"/>
      <c r="T46" s="116"/>
      <c r="U46" s="117"/>
    </row>
    <row r="47" spans="2:21" ht="15.75" x14ac:dyDescent="0.25">
      <c r="B47" s="48">
        <f t="shared" si="1"/>
        <v>66</v>
      </c>
      <c r="C47" s="82">
        <v>71</v>
      </c>
      <c r="D47" s="51" t="s">
        <v>88</v>
      </c>
      <c r="E47" s="68" t="s">
        <v>166</v>
      </c>
      <c r="F47" s="56">
        <v>79.599999999999994</v>
      </c>
      <c r="G47" s="56">
        <v>5.773874815410645</v>
      </c>
      <c r="H47" s="56">
        <v>4.25509</v>
      </c>
      <c r="I47" s="65" t="s">
        <v>240</v>
      </c>
      <c r="J47" s="93">
        <v>43.100929481711198</v>
      </c>
      <c r="K47" s="15"/>
      <c r="L47" s="122"/>
      <c r="M47" s="131">
        <v>6</v>
      </c>
      <c r="N47" s="42" t="s">
        <v>180</v>
      </c>
      <c r="O47" s="42"/>
      <c r="P47" s="42"/>
      <c r="Q47" s="42"/>
      <c r="R47" s="42"/>
      <c r="S47" s="42"/>
      <c r="T47" s="116"/>
      <c r="U47" s="117"/>
    </row>
    <row r="48" spans="2:21" ht="15.75" x14ac:dyDescent="0.25">
      <c r="B48" s="48">
        <f t="shared" si="1"/>
        <v>67</v>
      </c>
      <c r="C48" s="82">
        <v>72</v>
      </c>
      <c r="D48" s="51" t="s">
        <v>99</v>
      </c>
      <c r="E48" s="68" t="s">
        <v>160</v>
      </c>
      <c r="F48" s="56">
        <v>80.7</v>
      </c>
      <c r="G48" s="56">
        <v>7.5018758358992974</v>
      </c>
      <c r="H48" s="56">
        <v>6.3355315440000002</v>
      </c>
      <c r="I48" s="65" t="s">
        <v>240</v>
      </c>
      <c r="J48" s="93">
        <v>43.08831402644158</v>
      </c>
      <c r="K48" s="15"/>
      <c r="L48" s="122"/>
      <c r="M48" s="131">
        <v>7</v>
      </c>
      <c r="N48" s="42" t="s">
        <v>181</v>
      </c>
      <c r="O48" s="42"/>
      <c r="P48" s="42"/>
      <c r="Q48" s="42"/>
      <c r="R48" s="42"/>
      <c r="S48" s="42"/>
      <c r="T48" s="116"/>
      <c r="U48" s="117"/>
    </row>
    <row r="49" spans="2:21" ht="15.75" customHeight="1" x14ac:dyDescent="0.25">
      <c r="B49" s="48">
        <f t="shared" si="1"/>
        <v>70</v>
      </c>
      <c r="C49" s="82">
        <v>74</v>
      </c>
      <c r="D49" s="51" t="s">
        <v>48</v>
      </c>
      <c r="E49" s="68" t="s">
        <v>161</v>
      </c>
      <c r="F49" s="56">
        <v>80</v>
      </c>
      <c r="G49" s="56">
        <v>7.3932642072291239</v>
      </c>
      <c r="H49" s="56">
        <v>6.2111726880000004</v>
      </c>
      <c r="I49" s="65" t="s">
        <v>240</v>
      </c>
      <c r="J49" s="93">
        <v>42.687145997131381</v>
      </c>
      <c r="K49" s="15"/>
      <c r="L49" s="122"/>
      <c r="M49" s="131"/>
      <c r="N49" s="42"/>
      <c r="O49" s="42"/>
      <c r="P49" s="42"/>
      <c r="Q49" s="42"/>
      <c r="R49" s="42"/>
      <c r="S49" s="42"/>
      <c r="T49" s="116"/>
      <c r="U49" s="117"/>
    </row>
    <row r="50" spans="2:21" ht="15.75" customHeight="1" x14ac:dyDescent="0.25">
      <c r="B50" s="48">
        <f t="shared" si="1"/>
        <v>73</v>
      </c>
      <c r="C50" s="82">
        <v>77</v>
      </c>
      <c r="D50" s="51" t="s">
        <v>66</v>
      </c>
      <c r="E50" s="68" t="s">
        <v>160</v>
      </c>
      <c r="F50" s="56">
        <v>80.599999999999994</v>
      </c>
      <c r="G50" s="56">
        <v>7.2573896443076897</v>
      </c>
      <c r="H50" s="56">
        <v>6.2150107549999998</v>
      </c>
      <c r="I50" s="65" t="s">
        <v>240</v>
      </c>
      <c r="J50" s="93">
        <v>42.402164028858948</v>
      </c>
      <c r="K50" s="15"/>
      <c r="L50" s="122"/>
      <c r="M50" s="132" t="s">
        <v>262</v>
      </c>
      <c r="N50" s="132"/>
      <c r="O50" s="132"/>
      <c r="P50" s="132"/>
      <c r="Q50" s="42"/>
      <c r="R50" s="42"/>
      <c r="S50" s="42"/>
      <c r="T50" s="116"/>
      <c r="U50" s="117"/>
    </row>
    <row r="51" spans="2:21" ht="15.75" customHeight="1" x14ac:dyDescent="0.25">
      <c r="B51" s="48">
        <f t="shared" si="1"/>
        <v>76</v>
      </c>
      <c r="C51" s="82">
        <v>79</v>
      </c>
      <c r="D51" s="51" t="s">
        <v>7</v>
      </c>
      <c r="E51" s="68" t="s">
        <v>162</v>
      </c>
      <c r="F51" s="56">
        <v>81.900000000000006</v>
      </c>
      <c r="G51" s="56">
        <v>7.405616148691907</v>
      </c>
      <c r="H51" s="56">
        <v>6.6849915900000001</v>
      </c>
      <c r="I51" s="65" t="s">
        <v>240</v>
      </c>
      <c r="J51" s="93">
        <v>41.979811949416288</v>
      </c>
      <c r="K51" s="15"/>
      <c r="L51" s="122"/>
      <c r="M51" s="132"/>
      <c r="N51" s="132"/>
      <c r="O51" s="132"/>
      <c r="P51" s="132"/>
      <c r="Q51" s="42"/>
      <c r="R51" s="42"/>
      <c r="S51" s="42"/>
      <c r="T51" s="116"/>
      <c r="U51" s="117"/>
    </row>
    <row r="52" spans="2:21" ht="15.75" x14ac:dyDescent="0.25">
      <c r="B52" s="48">
        <f t="shared" si="1"/>
        <v>83</v>
      </c>
      <c r="C52" s="82">
        <v>85</v>
      </c>
      <c r="D52" s="51" t="s">
        <v>53</v>
      </c>
      <c r="E52" s="68" t="s">
        <v>166</v>
      </c>
      <c r="F52" s="56">
        <v>79.900000000000006</v>
      </c>
      <c r="G52" s="56">
        <v>5.8395586413539551</v>
      </c>
      <c r="H52" s="56">
        <v>4.9207485389999999</v>
      </c>
      <c r="I52" s="65" t="s">
        <v>240</v>
      </c>
      <c r="J52" s="93">
        <v>40.525119327042276</v>
      </c>
      <c r="K52" s="15"/>
      <c r="L52" s="122"/>
      <c r="M52" s="131" t="s">
        <v>163</v>
      </c>
      <c r="N52" s="42" t="s">
        <v>182</v>
      </c>
      <c r="O52" s="42"/>
      <c r="P52" s="42"/>
      <c r="Q52" s="42"/>
      <c r="R52" s="42"/>
      <c r="S52" s="42"/>
      <c r="T52" s="116"/>
      <c r="U52" s="117"/>
    </row>
    <row r="53" spans="2:21" ht="15.75" x14ac:dyDescent="0.25">
      <c r="B53" s="48">
        <f t="shared" si="1"/>
        <v>88</v>
      </c>
      <c r="C53" s="82">
        <v>90</v>
      </c>
      <c r="D53" s="51" t="s">
        <v>61</v>
      </c>
      <c r="E53" s="68" t="s">
        <v>161</v>
      </c>
      <c r="F53" s="56">
        <v>81.8</v>
      </c>
      <c r="G53" s="56">
        <v>6.888284166891844</v>
      </c>
      <c r="H53" s="56">
        <v>6.5392999999999999</v>
      </c>
      <c r="I53" s="65" t="s">
        <v>240</v>
      </c>
      <c r="J53" s="93">
        <v>40.155425097010678</v>
      </c>
      <c r="K53" s="15"/>
      <c r="L53" s="122"/>
      <c r="M53" s="131" t="s">
        <v>164</v>
      </c>
      <c r="N53" s="42" t="s">
        <v>183</v>
      </c>
      <c r="O53" s="42"/>
      <c r="P53" s="42"/>
      <c r="Q53" s="42"/>
      <c r="R53" s="42"/>
      <c r="S53" s="42"/>
      <c r="T53" s="116"/>
      <c r="U53" s="117"/>
    </row>
    <row r="54" spans="2:21" ht="15.75" x14ac:dyDescent="0.25">
      <c r="B54" s="48">
        <f t="shared" si="1"/>
        <v>97</v>
      </c>
      <c r="C54" s="82">
        <v>97</v>
      </c>
      <c r="D54" s="51" t="s">
        <v>112</v>
      </c>
      <c r="E54" s="68" t="s">
        <v>166</v>
      </c>
      <c r="F54" s="56">
        <v>79.5</v>
      </c>
      <c r="G54" s="56">
        <v>4.8727207659263208</v>
      </c>
      <c r="H54" s="56">
        <v>4.116788519</v>
      </c>
      <c r="I54" s="65" t="s">
        <v>240</v>
      </c>
      <c r="J54" s="93">
        <v>38.677568970010675</v>
      </c>
      <c r="K54" s="15"/>
      <c r="L54" s="122"/>
      <c r="M54" s="131" t="s">
        <v>162</v>
      </c>
      <c r="N54" s="42" t="s">
        <v>184</v>
      </c>
      <c r="O54" s="42"/>
      <c r="P54" s="42"/>
      <c r="Q54" s="42"/>
      <c r="R54" s="42"/>
      <c r="S54" s="42"/>
      <c r="T54" s="116"/>
      <c r="U54" s="117"/>
    </row>
    <row r="55" spans="2:21" ht="15.75" x14ac:dyDescent="0.25">
      <c r="B55" s="48">
        <f t="shared" si="1"/>
        <v>105</v>
      </c>
      <c r="C55" s="82">
        <v>115</v>
      </c>
      <c r="D55" s="51" t="s">
        <v>143</v>
      </c>
      <c r="E55" s="68" t="s">
        <v>159</v>
      </c>
      <c r="F55" s="56">
        <v>78.5</v>
      </c>
      <c r="G55" s="56">
        <v>7.1636161945436738</v>
      </c>
      <c r="H55" s="56">
        <v>7.1891330289999997</v>
      </c>
      <c r="I55" s="65" t="s">
        <v>240</v>
      </c>
      <c r="J55" s="95">
        <v>37.340106075143112</v>
      </c>
      <c r="K55" s="15"/>
      <c r="L55" s="122"/>
      <c r="M55" s="131" t="s">
        <v>159</v>
      </c>
      <c r="N55" s="42" t="s">
        <v>185</v>
      </c>
      <c r="O55" s="42"/>
      <c r="P55" s="42"/>
      <c r="Q55" s="42"/>
      <c r="R55" s="42"/>
      <c r="S55" s="42"/>
      <c r="T55" s="116"/>
      <c r="U55" s="117"/>
    </row>
    <row r="56" spans="2:21" ht="15.75" x14ac:dyDescent="0.25">
      <c r="B56" s="48">
        <f t="shared" si="1"/>
        <v>107</v>
      </c>
      <c r="C56" s="82">
        <v>103</v>
      </c>
      <c r="D56" s="50" t="s">
        <v>13</v>
      </c>
      <c r="E56" s="68" t="s">
        <v>160</v>
      </c>
      <c r="F56" s="56">
        <v>80</v>
      </c>
      <c r="G56" s="56">
        <v>6.8535140840321782</v>
      </c>
      <c r="H56" s="56">
        <v>7.1105127100000001</v>
      </c>
      <c r="I56" s="65" t="s">
        <v>240</v>
      </c>
      <c r="J56" s="93">
        <v>37.090527748566359</v>
      </c>
      <c r="K56" s="15"/>
      <c r="L56" s="122"/>
      <c r="M56" s="131" t="s">
        <v>160</v>
      </c>
      <c r="N56" s="42" t="s">
        <v>186</v>
      </c>
      <c r="O56" s="42"/>
      <c r="P56" s="42"/>
      <c r="Q56" s="42"/>
      <c r="R56" s="42"/>
      <c r="S56" s="42"/>
      <c r="T56" s="116"/>
      <c r="U56" s="117"/>
    </row>
    <row r="57" spans="2:21" ht="15.75" x14ac:dyDescent="0.25">
      <c r="B57" s="48">
        <f t="shared" si="1"/>
        <v>110</v>
      </c>
      <c r="C57" s="82">
        <v>118</v>
      </c>
      <c r="D57" s="50" t="s">
        <v>40</v>
      </c>
      <c r="E57" s="68" t="s">
        <v>161</v>
      </c>
      <c r="F57" s="56">
        <v>78.8</v>
      </c>
      <c r="G57" s="56">
        <v>7.7705152845076144</v>
      </c>
      <c r="H57" s="56">
        <v>8.2536367449999997</v>
      </c>
      <c r="I57" s="65" t="s">
        <v>240</v>
      </c>
      <c r="J57" s="95">
        <v>36.61236884938431</v>
      </c>
      <c r="K57" s="15"/>
      <c r="L57" s="122"/>
      <c r="M57" s="131" t="s">
        <v>161</v>
      </c>
      <c r="N57" s="42" t="s">
        <v>187</v>
      </c>
      <c r="O57" s="42"/>
      <c r="P57" s="42"/>
      <c r="Q57" s="42"/>
      <c r="R57" s="42"/>
      <c r="S57" s="42"/>
      <c r="T57" s="116"/>
      <c r="U57" s="117"/>
    </row>
    <row r="58" spans="2:21" ht="16.5" thickBot="1" x14ac:dyDescent="0.3">
      <c r="B58" s="48">
        <f t="shared" si="1"/>
        <v>138</v>
      </c>
      <c r="C58" s="82">
        <v>138</v>
      </c>
      <c r="D58" s="51" t="s">
        <v>82</v>
      </c>
      <c r="E58" s="68" t="s">
        <v>160</v>
      </c>
      <c r="F58" s="56">
        <v>80</v>
      </c>
      <c r="G58" s="56">
        <v>7.097251764156856</v>
      </c>
      <c r="H58" s="56">
        <v>10.72424</v>
      </c>
      <c r="I58" s="65" t="s">
        <v>240</v>
      </c>
      <c r="J58" s="95">
        <v>28.994418565431744</v>
      </c>
      <c r="K58" s="15"/>
      <c r="L58" s="122"/>
      <c r="M58" s="131" t="s">
        <v>166</v>
      </c>
      <c r="N58" s="42" t="s">
        <v>188</v>
      </c>
      <c r="O58" s="42"/>
      <c r="P58" s="42"/>
      <c r="Q58" s="42"/>
      <c r="R58" s="42"/>
      <c r="S58" s="42"/>
      <c r="T58" s="116"/>
      <c r="U58" s="117"/>
    </row>
    <row r="59" spans="2:21" x14ac:dyDescent="0.25">
      <c r="B59" s="250" t="s">
        <v>177</v>
      </c>
      <c r="C59" s="251"/>
      <c r="D59" s="251"/>
      <c r="E59" s="251"/>
      <c r="F59" s="251"/>
      <c r="G59" s="251"/>
      <c r="H59" s="251"/>
      <c r="I59" s="251"/>
      <c r="J59" s="254"/>
      <c r="K59" s="15"/>
      <c r="L59" s="122"/>
      <c r="M59" s="131" t="s">
        <v>154</v>
      </c>
      <c r="N59" s="42" t="s">
        <v>189</v>
      </c>
      <c r="O59" s="42"/>
      <c r="P59" s="42"/>
      <c r="Q59" s="42"/>
      <c r="R59" s="42"/>
      <c r="S59" s="42"/>
      <c r="T59" s="116"/>
      <c r="U59" s="117"/>
    </row>
    <row r="60" spans="2:21" ht="15.75" thickBot="1" x14ac:dyDescent="0.3">
      <c r="B60" s="252"/>
      <c r="C60" s="253"/>
      <c r="D60" s="253"/>
      <c r="E60" s="253"/>
      <c r="F60" s="253"/>
      <c r="G60" s="253"/>
      <c r="H60" s="253"/>
      <c r="I60" s="253"/>
      <c r="J60" s="255"/>
      <c r="K60" s="15"/>
      <c r="L60" s="122"/>
      <c r="M60" s="131" t="s">
        <v>153</v>
      </c>
      <c r="N60" s="42" t="s">
        <v>190</v>
      </c>
      <c r="O60" s="42"/>
      <c r="P60" s="42"/>
      <c r="Q60" s="42"/>
      <c r="R60" s="42"/>
      <c r="S60" s="42"/>
      <c r="T60" s="116"/>
      <c r="U60" s="117"/>
    </row>
    <row r="61" spans="2:21" ht="15.75" x14ac:dyDescent="0.25">
      <c r="B61" s="48">
        <f t="shared" ref="B61:B80" si="2">RANK(J61,$J$9:$J$171)</f>
        <v>15</v>
      </c>
      <c r="C61" s="82">
        <v>44</v>
      </c>
      <c r="D61" s="51" t="s">
        <v>67</v>
      </c>
      <c r="E61" s="68" t="s">
        <v>153</v>
      </c>
      <c r="F61" s="56">
        <v>81.599999999999994</v>
      </c>
      <c r="G61" s="56">
        <v>7.358916104302339</v>
      </c>
      <c r="H61" s="56">
        <v>3.9581684899999998</v>
      </c>
      <c r="I61" s="65" t="s">
        <v>240</v>
      </c>
      <c r="J61" s="93">
        <v>55.203541862113404</v>
      </c>
      <c r="K61" s="15"/>
      <c r="L61" s="122"/>
      <c r="M61" s="131" t="s">
        <v>157</v>
      </c>
      <c r="N61" s="42" t="s">
        <v>191</v>
      </c>
      <c r="O61" s="42"/>
      <c r="P61" s="42"/>
      <c r="Q61" s="42"/>
      <c r="R61" s="42"/>
      <c r="S61" s="42"/>
      <c r="T61" s="116"/>
      <c r="U61" s="117"/>
    </row>
    <row r="62" spans="2:21" ht="15.75" x14ac:dyDescent="0.25">
      <c r="B62" s="48">
        <f t="shared" si="2"/>
        <v>26</v>
      </c>
      <c r="C62" s="82">
        <v>24</v>
      </c>
      <c r="D62" s="51" t="s">
        <v>3</v>
      </c>
      <c r="E62" s="68" t="s">
        <v>154</v>
      </c>
      <c r="F62" s="56">
        <v>73.099999999999994</v>
      </c>
      <c r="G62" s="56">
        <v>5.236960707751896</v>
      </c>
      <c r="H62" s="56">
        <v>1.648142319</v>
      </c>
      <c r="I62" s="65" t="s">
        <v>240</v>
      </c>
      <c r="J62" s="92">
        <v>52.181297725301434</v>
      </c>
      <c r="K62" s="15"/>
      <c r="L62" s="122"/>
      <c r="M62" s="131" t="s">
        <v>172</v>
      </c>
      <c r="N62" s="42" t="s">
        <v>192</v>
      </c>
      <c r="O62" s="42"/>
      <c r="P62" s="42"/>
      <c r="Q62" s="42"/>
      <c r="R62" s="42"/>
      <c r="S62" s="42"/>
      <c r="T62" s="116"/>
      <c r="U62" s="117"/>
    </row>
    <row r="63" spans="2:21" ht="15.75" x14ac:dyDescent="0.25">
      <c r="B63" s="48">
        <f t="shared" si="2"/>
        <v>27</v>
      </c>
      <c r="C63" s="82">
        <v>31</v>
      </c>
      <c r="D63" s="51" t="s">
        <v>71</v>
      </c>
      <c r="E63" s="68" t="s">
        <v>153</v>
      </c>
      <c r="F63" s="56">
        <v>73.400000000000006</v>
      </c>
      <c r="G63" s="56">
        <v>5.6961805632002669</v>
      </c>
      <c r="H63" s="56">
        <v>2.1304977749999998</v>
      </c>
      <c r="I63" s="65" t="s">
        <v>240</v>
      </c>
      <c r="J63" s="94">
        <v>51.652225591630526</v>
      </c>
      <c r="K63" s="15"/>
      <c r="L63" s="122"/>
      <c r="M63" s="131" t="s">
        <v>156</v>
      </c>
      <c r="N63" s="42" t="s">
        <v>193</v>
      </c>
      <c r="O63" s="42"/>
      <c r="P63" s="42"/>
      <c r="Q63" s="42"/>
      <c r="R63" s="42"/>
      <c r="S63" s="42"/>
      <c r="T63" s="116"/>
      <c r="U63" s="117"/>
    </row>
    <row r="64" spans="2:21" ht="15.75" x14ac:dyDescent="0.25">
      <c r="B64" s="48">
        <f t="shared" si="2"/>
        <v>30</v>
      </c>
      <c r="C64" s="82">
        <v>25</v>
      </c>
      <c r="D64" s="50" t="s">
        <v>106</v>
      </c>
      <c r="E64" s="68" t="s">
        <v>153</v>
      </c>
      <c r="F64" s="56">
        <v>72.8</v>
      </c>
      <c r="G64" s="59">
        <v>4.8452163823009631</v>
      </c>
      <c r="H64" s="59">
        <v>1.4012199999999999</v>
      </c>
      <c r="I64" s="65" t="s">
        <v>240</v>
      </c>
      <c r="J64" s="92">
        <v>51.192328881440318</v>
      </c>
      <c r="K64" s="15"/>
      <c r="L64" s="122"/>
      <c r="M64" s="131" t="s">
        <v>170</v>
      </c>
      <c r="N64" s="42" t="s">
        <v>179</v>
      </c>
      <c r="O64" s="42"/>
      <c r="P64" s="42"/>
      <c r="Q64" s="42"/>
      <c r="R64" s="42"/>
      <c r="S64" s="42"/>
      <c r="T64" s="116"/>
      <c r="U64" s="117"/>
    </row>
    <row r="65" spans="2:29" ht="15.75" x14ac:dyDescent="0.25">
      <c r="B65" s="48">
        <f t="shared" si="2"/>
        <v>36</v>
      </c>
      <c r="C65" s="82">
        <v>27</v>
      </c>
      <c r="D65" s="51" t="s">
        <v>65</v>
      </c>
      <c r="E65" s="68" t="s">
        <v>153</v>
      </c>
      <c r="F65" s="56">
        <v>69</v>
      </c>
      <c r="G65" s="56">
        <v>5.0169208107563916</v>
      </c>
      <c r="H65" s="56">
        <v>1.4203392319999999</v>
      </c>
      <c r="I65" s="65" t="s">
        <v>240</v>
      </c>
      <c r="J65" s="92">
        <v>49.190336884661583</v>
      </c>
      <c r="K65" s="15"/>
      <c r="L65" s="122"/>
      <c r="M65" s="131" t="s">
        <v>171</v>
      </c>
      <c r="N65" s="42" t="s">
        <v>29</v>
      </c>
      <c r="O65" s="42"/>
      <c r="P65" s="42"/>
      <c r="Q65" s="42"/>
      <c r="R65" s="42"/>
      <c r="S65" s="42"/>
      <c r="T65" s="116"/>
      <c r="U65" s="117"/>
    </row>
    <row r="66" spans="2:29" ht="15.75" x14ac:dyDescent="0.25">
      <c r="B66" s="48">
        <f t="shared" si="2"/>
        <v>39</v>
      </c>
      <c r="C66" s="82">
        <v>50</v>
      </c>
      <c r="D66" s="51" t="s">
        <v>136</v>
      </c>
      <c r="E66" s="68" t="s">
        <v>154</v>
      </c>
      <c r="F66" s="56">
        <v>74.5</v>
      </c>
      <c r="G66" s="56">
        <v>4.6859807441179671</v>
      </c>
      <c r="H66" s="56">
        <v>1.7648179129999999</v>
      </c>
      <c r="I66" s="65" t="s">
        <v>240</v>
      </c>
      <c r="J66" s="93">
        <v>48.298365557886832</v>
      </c>
      <c r="K66" s="15"/>
      <c r="L66" s="122"/>
      <c r="M66" s="131" t="s">
        <v>165</v>
      </c>
      <c r="N66" s="42" t="s">
        <v>194</v>
      </c>
      <c r="O66" s="42"/>
      <c r="P66" s="42"/>
      <c r="Q66" s="42"/>
      <c r="R66" s="42"/>
      <c r="S66" s="42"/>
      <c r="T66" s="116"/>
      <c r="U66" s="117"/>
    </row>
    <row r="67" spans="2:29" ht="15.75" x14ac:dyDescent="0.25">
      <c r="B67" s="48">
        <f t="shared" si="2"/>
        <v>42</v>
      </c>
      <c r="C67" s="82">
        <v>52</v>
      </c>
      <c r="D67" s="51" t="s">
        <v>94</v>
      </c>
      <c r="E67" s="68" t="s">
        <v>154</v>
      </c>
      <c r="F67" s="56">
        <v>72.2</v>
      </c>
      <c r="G67" s="56">
        <v>4.3832473442848672</v>
      </c>
      <c r="H67" s="56">
        <v>1.3235443419999999</v>
      </c>
      <c r="I67" s="65" t="s">
        <v>240</v>
      </c>
      <c r="J67" s="93">
        <v>47.886980065642703</v>
      </c>
      <c r="K67" s="15"/>
      <c r="L67" s="122"/>
      <c r="M67" s="131" t="s">
        <v>155</v>
      </c>
      <c r="N67" s="42" t="s">
        <v>195</v>
      </c>
      <c r="O67" s="42"/>
      <c r="P67" s="42"/>
      <c r="Q67" s="42"/>
      <c r="R67" s="42"/>
      <c r="S67" s="42"/>
      <c r="T67" s="116"/>
      <c r="U67" s="117"/>
    </row>
    <row r="68" spans="2:29" ht="15.75" x14ac:dyDescent="0.25">
      <c r="B68" s="48">
        <f t="shared" si="2"/>
        <v>44</v>
      </c>
      <c r="C68" s="82">
        <v>34</v>
      </c>
      <c r="D68" s="51" t="s">
        <v>137</v>
      </c>
      <c r="E68" s="68" t="s">
        <v>153</v>
      </c>
      <c r="F68" s="56">
        <v>74</v>
      </c>
      <c r="G68" s="56">
        <v>5.4903471606562073</v>
      </c>
      <c r="H68" s="56">
        <v>2.5547849679999999</v>
      </c>
      <c r="I68" s="65" t="s">
        <v>240</v>
      </c>
      <c r="J68" s="94">
        <v>47.623543551903474</v>
      </c>
      <c r="K68" s="15"/>
      <c r="L68" s="122"/>
      <c r="M68" s="131" t="s">
        <v>158</v>
      </c>
      <c r="N68" s="42" t="s">
        <v>196</v>
      </c>
      <c r="O68" s="42"/>
      <c r="P68" s="42"/>
      <c r="Q68" s="42"/>
      <c r="R68" s="42"/>
      <c r="S68" s="42"/>
      <c r="T68" s="116"/>
      <c r="U68" s="117"/>
    </row>
    <row r="69" spans="2:29" ht="15.75" x14ac:dyDescent="0.25">
      <c r="B69" s="48">
        <f t="shared" si="2"/>
        <v>47</v>
      </c>
      <c r="C69" s="82">
        <v>56</v>
      </c>
      <c r="D69" s="51" t="s">
        <v>130</v>
      </c>
      <c r="E69" s="68" t="s">
        <v>153</v>
      </c>
      <c r="F69" s="56">
        <v>75.900000000000006</v>
      </c>
      <c r="G69" s="56">
        <v>4.0658242760517851</v>
      </c>
      <c r="H69" s="56">
        <v>1.454490753</v>
      </c>
      <c r="I69" s="65" t="s">
        <v>240</v>
      </c>
      <c r="J69" s="93">
        <v>47.119818759577996</v>
      </c>
      <c r="K69" s="15"/>
      <c r="L69" s="122"/>
      <c r="M69" s="131" t="s">
        <v>167</v>
      </c>
      <c r="N69" s="42" t="s">
        <v>197</v>
      </c>
      <c r="O69" s="42"/>
      <c r="P69" s="42"/>
      <c r="Q69" s="42"/>
      <c r="R69" s="42"/>
      <c r="S69" s="42"/>
      <c r="T69" s="116"/>
      <c r="U69" s="117"/>
    </row>
    <row r="70" spans="2:29" ht="15.75" x14ac:dyDescent="0.25">
      <c r="B70" s="48">
        <f t="shared" si="2"/>
        <v>56</v>
      </c>
      <c r="C70" s="82">
        <v>64</v>
      </c>
      <c r="D70" s="51" t="s">
        <v>117</v>
      </c>
      <c r="E70" s="68" t="s">
        <v>153</v>
      </c>
      <c r="F70" s="56">
        <v>73.900000000000006</v>
      </c>
      <c r="G70" s="56">
        <v>6.7269183139761637</v>
      </c>
      <c r="H70" s="56">
        <v>3.9884965050000001</v>
      </c>
      <c r="I70" s="65" t="s">
        <v>240</v>
      </c>
      <c r="J70" s="93">
        <v>45.965382855053541</v>
      </c>
      <c r="K70" s="15"/>
      <c r="L70" s="122"/>
      <c r="M70" s="131" t="s">
        <v>169</v>
      </c>
      <c r="N70" s="42" t="s">
        <v>198</v>
      </c>
      <c r="O70" s="42"/>
      <c r="P70" s="42"/>
      <c r="Q70" s="42"/>
      <c r="R70" s="42"/>
      <c r="S70" s="42"/>
      <c r="T70" s="116"/>
      <c r="U70" s="117"/>
    </row>
    <row r="71" spans="2:29" ht="16.5" thickBot="1" x14ac:dyDescent="0.3">
      <c r="B71" s="48">
        <f t="shared" si="2"/>
        <v>68</v>
      </c>
      <c r="C71" s="82">
        <v>73</v>
      </c>
      <c r="D71" s="51" t="s">
        <v>148</v>
      </c>
      <c r="E71" s="68" t="s">
        <v>153</v>
      </c>
      <c r="F71" s="56">
        <v>65.5</v>
      </c>
      <c r="G71" s="56">
        <v>3.9241419233603447</v>
      </c>
      <c r="H71" s="56">
        <v>0.87118284000000001</v>
      </c>
      <c r="I71" s="65" t="s">
        <v>240</v>
      </c>
      <c r="J71" s="93">
        <v>42.966752789372464</v>
      </c>
      <c r="K71" s="15"/>
      <c r="L71" s="123"/>
      <c r="M71" s="46"/>
      <c r="N71" s="46"/>
      <c r="O71" s="46"/>
      <c r="P71" s="46"/>
      <c r="Q71" s="46"/>
      <c r="R71" s="46"/>
      <c r="S71" s="46"/>
      <c r="T71" s="124"/>
      <c r="U71" s="119"/>
    </row>
    <row r="72" spans="2:29" ht="23.25" customHeight="1" thickBot="1" x14ac:dyDescent="0.3">
      <c r="B72" s="48">
        <f t="shared" si="2"/>
        <v>69</v>
      </c>
      <c r="C72" s="82">
        <v>39</v>
      </c>
      <c r="D72" s="51" t="s">
        <v>78</v>
      </c>
      <c r="E72" s="68" t="s">
        <v>153</v>
      </c>
      <c r="F72" s="56">
        <v>72.599999999999994</v>
      </c>
      <c r="G72" s="56">
        <v>5.1816762660973144</v>
      </c>
      <c r="H72" s="56">
        <v>2.8477597459999999</v>
      </c>
      <c r="I72" s="65" t="s">
        <v>240</v>
      </c>
      <c r="J72" s="94">
        <v>42.852911264951224</v>
      </c>
      <c r="K72" s="15"/>
      <c r="L72" s="15"/>
      <c r="T72" s="15"/>
    </row>
    <row r="73" spans="2:29" ht="17.25" customHeight="1" x14ac:dyDescent="0.25">
      <c r="B73" s="48">
        <f t="shared" si="2"/>
        <v>77</v>
      </c>
      <c r="C73" s="82">
        <v>80</v>
      </c>
      <c r="D73" s="51" t="s">
        <v>64</v>
      </c>
      <c r="E73" s="68" t="s">
        <v>153</v>
      </c>
      <c r="F73" s="56">
        <v>73</v>
      </c>
      <c r="G73" s="56">
        <v>4.7675068602487043</v>
      </c>
      <c r="H73" s="56">
        <v>2.660012933</v>
      </c>
      <c r="I73" s="65" t="s">
        <v>240</v>
      </c>
      <c r="J73" s="93">
        <v>41.69332708871584</v>
      </c>
      <c r="K73" s="15"/>
      <c r="L73" s="130"/>
      <c r="M73" s="246" t="s">
        <v>218</v>
      </c>
      <c r="N73" s="246"/>
      <c r="O73" s="155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12"/>
      <c r="AA73" s="112"/>
      <c r="AB73" s="112"/>
      <c r="AC73" s="114"/>
    </row>
    <row r="74" spans="2:29" ht="13.5" customHeight="1" x14ac:dyDescent="0.25">
      <c r="B74" s="48">
        <f t="shared" si="2"/>
        <v>81</v>
      </c>
      <c r="C74" s="82">
        <v>41</v>
      </c>
      <c r="D74" s="51" t="s">
        <v>80</v>
      </c>
      <c r="E74" s="68" t="s">
        <v>154</v>
      </c>
      <c r="F74" s="56">
        <v>74.8</v>
      </c>
      <c r="G74" s="56">
        <v>4.9206923036661854</v>
      </c>
      <c r="H74" s="56">
        <v>3.1872997189999999</v>
      </c>
      <c r="I74" s="65" t="s">
        <v>240</v>
      </c>
      <c r="J74" s="94">
        <v>40.798951924264379</v>
      </c>
      <c r="K74" s="15"/>
      <c r="L74" s="122"/>
      <c r="M74" s="247"/>
      <c r="N74" s="24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42"/>
      <c r="AA74" s="42"/>
      <c r="AB74" s="42"/>
      <c r="AC74" s="117"/>
    </row>
    <row r="75" spans="2:29" ht="15.75" x14ac:dyDescent="0.25">
      <c r="B75" s="48">
        <f t="shared" si="2"/>
        <v>91</v>
      </c>
      <c r="C75" s="82">
        <v>93</v>
      </c>
      <c r="D75" s="50" t="s">
        <v>44</v>
      </c>
      <c r="E75" s="68" t="s">
        <v>154</v>
      </c>
      <c r="F75" s="56">
        <v>73.2</v>
      </c>
      <c r="G75" s="56">
        <v>3.8769224719550399</v>
      </c>
      <c r="H75" s="56">
        <v>2.0594643719999999</v>
      </c>
      <c r="I75" s="65" t="s">
        <v>240</v>
      </c>
      <c r="J75" s="93">
        <v>39.644641914045074</v>
      </c>
      <c r="K75" s="15"/>
      <c r="L75" s="122"/>
      <c r="M75" s="133" t="s">
        <v>245</v>
      </c>
      <c r="N75" s="42" t="s">
        <v>291</v>
      </c>
      <c r="O75" s="42"/>
      <c r="P75" s="42"/>
      <c r="Q75" s="42"/>
      <c r="R75" s="42"/>
      <c r="S75" s="42"/>
      <c r="T75" s="116"/>
      <c r="U75" s="42"/>
      <c r="V75" s="42"/>
      <c r="W75" s="42"/>
      <c r="X75" s="42"/>
      <c r="Y75" s="42"/>
      <c r="Z75" s="42"/>
      <c r="AA75" s="42"/>
      <c r="AB75" s="42"/>
      <c r="AC75" s="117"/>
    </row>
    <row r="76" spans="2:29" ht="15.75" x14ac:dyDescent="0.25">
      <c r="B76" s="48">
        <f t="shared" si="2"/>
        <v>109</v>
      </c>
      <c r="C76" s="82">
        <v>117</v>
      </c>
      <c r="D76" s="51" t="s">
        <v>1</v>
      </c>
      <c r="E76" s="68" t="s">
        <v>153</v>
      </c>
      <c r="F76" s="56">
        <v>48.7</v>
      </c>
      <c r="G76" s="56">
        <v>4.7583808575972233</v>
      </c>
      <c r="H76" s="56">
        <v>0.54033363999999995</v>
      </c>
      <c r="I76" s="65" t="s">
        <v>240</v>
      </c>
      <c r="J76" s="95">
        <v>36.753657778004026</v>
      </c>
      <c r="K76" s="15"/>
      <c r="L76" s="122"/>
      <c r="M76" s="133" t="s">
        <v>246</v>
      </c>
      <c r="N76" s="118" t="s">
        <v>219</v>
      </c>
      <c r="O76" s="42"/>
      <c r="P76" s="42"/>
      <c r="Q76" s="42"/>
      <c r="R76" s="42"/>
      <c r="S76" s="42"/>
      <c r="T76" s="116"/>
      <c r="U76" s="42"/>
      <c r="V76" s="42"/>
      <c r="W76" s="42"/>
      <c r="X76" s="42"/>
      <c r="Y76" s="42"/>
      <c r="Z76" s="42"/>
      <c r="AA76" s="42"/>
      <c r="AB76" s="42"/>
      <c r="AC76" s="117"/>
    </row>
    <row r="77" spans="2:29" ht="15.75" x14ac:dyDescent="0.25">
      <c r="B77" s="48">
        <f t="shared" si="2"/>
        <v>130</v>
      </c>
      <c r="C77" s="82">
        <v>130</v>
      </c>
      <c r="D77" s="51" t="s">
        <v>141</v>
      </c>
      <c r="E77" s="68" t="s">
        <v>153</v>
      </c>
      <c r="F77" s="56">
        <v>76.5</v>
      </c>
      <c r="G77" s="56">
        <v>7.1968030933363769</v>
      </c>
      <c r="H77" s="56">
        <v>8.8809087059999996</v>
      </c>
      <c r="I77" s="65" t="s">
        <v>240</v>
      </c>
      <c r="J77" s="95">
        <v>31.77827418523097</v>
      </c>
      <c r="K77" s="15"/>
      <c r="L77" s="122"/>
      <c r="M77" s="133" t="s">
        <v>152</v>
      </c>
      <c r="N77" s="14" t="s">
        <v>253</v>
      </c>
      <c r="O77" s="42"/>
      <c r="P77" s="42"/>
      <c r="Q77" s="42"/>
      <c r="R77" s="42"/>
      <c r="S77" s="42"/>
      <c r="T77" s="116"/>
      <c r="U77" s="42"/>
      <c r="V77" s="42"/>
      <c r="W77" s="42"/>
      <c r="X77" s="42"/>
      <c r="Y77" s="42"/>
      <c r="Z77" s="42"/>
      <c r="AA77" s="42"/>
      <c r="AB77" s="42"/>
      <c r="AC77" s="117"/>
    </row>
    <row r="78" spans="2:29" ht="15.75" customHeight="1" x14ac:dyDescent="0.25">
      <c r="B78" s="48">
        <f t="shared" si="2"/>
        <v>143</v>
      </c>
      <c r="C78" s="82">
        <v>143</v>
      </c>
      <c r="D78" s="51" t="s">
        <v>74</v>
      </c>
      <c r="E78" s="68" t="s">
        <v>153</v>
      </c>
      <c r="F78" s="56">
        <v>74.599999999999994</v>
      </c>
      <c r="G78" s="56">
        <v>6.5811645750630463</v>
      </c>
      <c r="H78" s="56">
        <v>9.7199259750000007</v>
      </c>
      <c r="I78" s="65" t="s">
        <v>240</v>
      </c>
      <c r="J78" s="95">
        <v>27.111677777577906</v>
      </c>
      <c r="K78" s="15"/>
      <c r="L78" s="122"/>
      <c r="M78" s="248" t="s">
        <v>265</v>
      </c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8"/>
      <c r="Y78" s="248"/>
      <c r="Z78" s="248"/>
      <c r="AA78" s="42"/>
      <c r="AB78" s="42"/>
      <c r="AC78" s="117"/>
    </row>
    <row r="79" spans="2:29" ht="16.5" thickBot="1" x14ac:dyDescent="0.3">
      <c r="B79" s="48">
        <f t="shared" si="2"/>
        <v>146</v>
      </c>
      <c r="C79" s="82">
        <v>146</v>
      </c>
      <c r="D79" s="51" t="s">
        <v>10</v>
      </c>
      <c r="E79" s="68" t="s">
        <v>153</v>
      </c>
      <c r="F79" s="56">
        <v>75.099999999999994</v>
      </c>
      <c r="G79" s="56">
        <v>4.5494658543010411</v>
      </c>
      <c r="H79" s="56">
        <v>6.6451304550000003</v>
      </c>
      <c r="I79" s="65" t="s">
        <v>240</v>
      </c>
      <c r="J79" s="95">
        <v>26.617849904157069</v>
      </c>
      <c r="K79" s="15"/>
      <c r="L79" s="123"/>
      <c r="M79" s="249"/>
      <c r="N79" s="249"/>
      <c r="O79" s="249"/>
      <c r="P79" s="249"/>
      <c r="Q79" s="249"/>
      <c r="R79" s="249"/>
      <c r="S79" s="249"/>
      <c r="T79" s="249"/>
      <c r="U79" s="249"/>
      <c r="V79" s="249"/>
      <c r="W79" s="249"/>
      <c r="X79" s="249"/>
      <c r="Y79" s="249"/>
      <c r="Z79" s="249"/>
      <c r="AA79" s="46"/>
      <c r="AB79" s="46"/>
      <c r="AC79" s="119"/>
    </row>
    <row r="80" spans="2:29" ht="14.25" customHeight="1" thickBot="1" x14ac:dyDescent="0.3">
      <c r="B80" s="48">
        <f t="shared" si="2"/>
        <v>149</v>
      </c>
      <c r="C80" s="82">
        <v>149</v>
      </c>
      <c r="D80" s="51" t="s">
        <v>113</v>
      </c>
      <c r="E80" s="68" t="s">
        <v>153</v>
      </c>
      <c r="F80" s="56">
        <v>78.400000000000006</v>
      </c>
      <c r="G80" s="56">
        <v>6.5916039964128252</v>
      </c>
      <c r="H80" s="56">
        <v>11.67622398</v>
      </c>
      <c r="I80" s="65" t="s">
        <v>240</v>
      </c>
      <c r="J80" s="95">
        <v>25.192452282497165</v>
      </c>
      <c r="K80" s="15"/>
    </row>
    <row r="81" spans="2:13" x14ac:dyDescent="0.25">
      <c r="B81" s="250" t="s">
        <v>274</v>
      </c>
      <c r="C81" s="251"/>
      <c r="D81" s="251"/>
      <c r="E81" s="251"/>
      <c r="F81" s="251"/>
      <c r="G81" s="251"/>
      <c r="H81" s="251"/>
      <c r="I81" s="251"/>
      <c r="J81" s="254"/>
      <c r="K81" s="15"/>
    </row>
    <row r="82" spans="2:13" ht="15.75" thickBot="1" x14ac:dyDescent="0.3">
      <c r="B82" s="252"/>
      <c r="C82" s="253"/>
      <c r="D82" s="253"/>
      <c r="E82" s="253"/>
      <c r="F82" s="253"/>
      <c r="G82" s="253"/>
      <c r="H82" s="253"/>
      <c r="I82" s="253"/>
      <c r="J82" s="255"/>
      <c r="K82" s="15"/>
    </row>
    <row r="83" spans="2:13" ht="15.75" x14ac:dyDescent="0.25">
      <c r="B83" s="48">
        <f t="shared" ref="B83:B119" si="3">RANK(J83,$J$9:$J$171)</f>
        <v>49</v>
      </c>
      <c r="C83" s="82">
        <v>58</v>
      </c>
      <c r="D83" s="51" t="s">
        <v>84</v>
      </c>
      <c r="E83" s="68" t="s">
        <v>157</v>
      </c>
      <c r="F83" s="56">
        <v>66.7</v>
      </c>
      <c r="G83" s="56">
        <v>4.6400789227442933</v>
      </c>
      <c r="H83" s="56">
        <v>1.1562993939999999</v>
      </c>
      <c r="I83" s="65" t="s">
        <v>240</v>
      </c>
      <c r="J83" s="93">
        <v>46.826085125111163</v>
      </c>
      <c r="K83" s="15"/>
      <c r="L83" s="15"/>
    </row>
    <row r="84" spans="2:13" ht="15.75" x14ac:dyDescent="0.25">
      <c r="B84" s="48">
        <f t="shared" si="3"/>
        <v>72</v>
      </c>
      <c r="C84" s="82">
        <v>76</v>
      </c>
      <c r="D84" s="51" t="s">
        <v>85</v>
      </c>
      <c r="E84" s="68" t="s">
        <v>157</v>
      </c>
      <c r="F84" s="56">
        <v>54.2</v>
      </c>
      <c r="G84" s="56">
        <v>5.1482395020912692</v>
      </c>
      <c r="H84" s="56">
        <v>0.77580378800000005</v>
      </c>
      <c r="I84" s="65" t="s">
        <v>240</v>
      </c>
      <c r="J84" s="93">
        <v>42.462570136922587</v>
      </c>
      <c r="K84" s="15"/>
      <c r="L84" s="15"/>
    </row>
    <row r="85" spans="2:13" ht="15.75" x14ac:dyDescent="0.25">
      <c r="B85" s="48">
        <f t="shared" si="3"/>
        <v>86</v>
      </c>
      <c r="C85" s="82">
        <v>88</v>
      </c>
      <c r="D85" s="51" t="s">
        <v>52</v>
      </c>
      <c r="E85" s="68" t="s">
        <v>156</v>
      </c>
      <c r="F85" s="56">
        <v>64.2</v>
      </c>
      <c r="G85" s="56">
        <v>4.6062518247745112</v>
      </c>
      <c r="H85" s="56">
        <v>1.7391539220000001</v>
      </c>
      <c r="I85" s="65" t="s">
        <v>240</v>
      </c>
      <c r="J85" s="93">
        <v>40.298139395211116</v>
      </c>
      <c r="K85" s="15"/>
      <c r="L85" s="15"/>
      <c r="M85" s="8"/>
    </row>
    <row r="86" spans="2:13" ht="15.75" x14ac:dyDescent="0.25">
      <c r="B86" s="48">
        <f t="shared" si="3"/>
        <v>94</v>
      </c>
      <c r="C86" s="82">
        <v>112</v>
      </c>
      <c r="D86" s="51" t="s">
        <v>47</v>
      </c>
      <c r="E86" s="68" t="s">
        <v>172</v>
      </c>
      <c r="F86" s="56">
        <v>59.3</v>
      </c>
      <c r="G86" s="56">
        <v>4.3700439336408863</v>
      </c>
      <c r="H86" s="56">
        <v>1.132291282</v>
      </c>
      <c r="I86" s="65" t="s">
        <v>240</v>
      </c>
      <c r="J86" s="95">
        <v>39.181999907134937</v>
      </c>
      <c r="K86" s="15"/>
      <c r="L86" s="15"/>
      <c r="M86" s="8"/>
    </row>
    <row r="87" spans="2:13" ht="15.75" x14ac:dyDescent="0.25">
      <c r="B87" s="48">
        <f t="shared" si="3"/>
        <v>96</v>
      </c>
      <c r="C87" s="82">
        <v>42</v>
      </c>
      <c r="D87" s="51" t="s">
        <v>97</v>
      </c>
      <c r="E87" s="68" t="s">
        <v>157</v>
      </c>
      <c r="F87" s="56">
        <v>62.5</v>
      </c>
      <c r="G87" s="56">
        <v>4.8855871221227929</v>
      </c>
      <c r="H87" s="56">
        <v>2.0337217010000002</v>
      </c>
      <c r="I87" s="65" t="s">
        <v>240</v>
      </c>
      <c r="J87" s="94">
        <v>38.882912230999587</v>
      </c>
      <c r="K87" s="15"/>
      <c r="L87" s="15"/>
      <c r="M87" s="8"/>
    </row>
    <row r="88" spans="2:13" ht="15.75" x14ac:dyDescent="0.25">
      <c r="B88" s="48">
        <f t="shared" si="3"/>
        <v>98</v>
      </c>
      <c r="C88" s="82">
        <v>113</v>
      </c>
      <c r="D88" s="51" t="s">
        <v>73</v>
      </c>
      <c r="E88" s="68" t="s">
        <v>172</v>
      </c>
      <c r="F88" s="56">
        <v>57.1</v>
      </c>
      <c r="G88" s="56">
        <v>4.2558591459308381</v>
      </c>
      <c r="H88" s="56">
        <v>0.94680258500000003</v>
      </c>
      <c r="I88" s="65" t="s">
        <v>240</v>
      </c>
      <c r="J88" s="95">
        <v>37.999641984361887</v>
      </c>
      <c r="K88" s="15"/>
      <c r="L88" s="15"/>
      <c r="M88" s="8"/>
    </row>
    <row r="89" spans="2:13" ht="15.75" x14ac:dyDescent="0.25">
      <c r="B89" s="48">
        <f t="shared" si="3"/>
        <v>99</v>
      </c>
      <c r="C89" s="82">
        <v>98</v>
      </c>
      <c r="D89" s="51" t="s">
        <v>149</v>
      </c>
      <c r="E89" s="68" t="s">
        <v>157</v>
      </c>
      <c r="F89" s="56">
        <v>49</v>
      </c>
      <c r="G89" s="56">
        <v>5.2603608270753712</v>
      </c>
      <c r="H89" s="56">
        <v>0.84081431799999995</v>
      </c>
      <c r="I89" s="65" t="s">
        <v>240</v>
      </c>
      <c r="J89" s="93">
        <v>37.733570063038208</v>
      </c>
      <c r="K89" s="15"/>
      <c r="L89" s="15"/>
      <c r="M89" s="8"/>
    </row>
    <row r="90" spans="2:13" ht="15.75" x14ac:dyDescent="0.25">
      <c r="B90" s="48">
        <f t="shared" si="3"/>
        <v>101</v>
      </c>
      <c r="C90" s="82">
        <v>99</v>
      </c>
      <c r="D90" s="51" t="s">
        <v>127</v>
      </c>
      <c r="E90" s="68" t="s">
        <v>172</v>
      </c>
      <c r="F90" s="56">
        <v>61.5</v>
      </c>
      <c r="G90" s="56">
        <v>4.3750971402595455</v>
      </c>
      <c r="H90" s="56">
        <v>1.63033454</v>
      </c>
      <c r="I90" s="65" t="s">
        <v>240</v>
      </c>
      <c r="J90" s="93">
        <v>37.573653791112214</v>
      </c>
      <c r="K90" s="15"/>
      <c r="L90" s="15"/>
      <c r="M90" s="8"/>
    </row>
    <row r="91" spans="2:13" ht="15.75" x14ac:dyDescent="0.25">
      <c r="B91" s="48">
        <f t="shared" si="3"/>
        <v>106</v>
      </c>
      <c r="C91" s="82">
        <v>102</v>
      </c>
      <c r="D91" s="50" t="s">
        <v>41</v>
      </c>
      <c r="E91" s="68" t="s">
        <v>172</v>
      </c>
      <c r="F91" s="56">
        <v>57.9</v>
      </c>
      <c r="G91" s="56">
        <v>5.0058108714222582</v>
      </c>
      <c r="H91" s="56">
        <v>1.8491200000000001</v>
      </c>
      <c r="I91" s="65" t="s">
        <v>240</v>
      </c>
      <c r="J91" s="93">
        <v>37.238462459280314</v>
      </c>
      <c r="K91" s="15"/>
      <c r="L91" s="15"/>
      <c r="M91" s="8"/>
    </row>
    <row r="92" spans="2:13" ht="15.75" x14ac:dyDescent="0.25">
      <c r="B92" s="48">
        <f t="shared" si="3"/>
        <v>108</v>
      </c>
      <c r="C92" s="82">
        <v>116</v>
      </c>
      <c r="D92" s="51" t="s">
        <v>116</v>
      </c>
      <c r="E92" s="68" t="s">
        <v>172</v>
      </c>
      <c r="F92" s="56">
        <v>55.4</v>
      </c>
      <c r="G92" s="56">
        <v>4.029761885900272</v>
      </c>
      <c r="H92" s="56">
        <v>0.70908004700000005</v>
      </c>
      <c r="I92" s="65" t="s">
        <v>240</v>
      </c>
      <c r="J92" s="95">
        <v>36.853996472375719</v>
      </c>
      <c r="K92" s="15"/>
      <c r="L92" s="15"/>
      <c r="M92" s="8"/>
    </row>
    <row r="93" spans="2:13" ht="15.75" x14ac:dyDescent="0.25">
      <c r="B93" s="48">
        <f t="shared" si="3"/>
        <v>111</v>
      </c>
      <c r="C93" s="82">
        <v>104</v>
      </c>
      <c r="D93" s="51" t="s">
        <v>90</v>
      </c>
      <c r="E93" s="68" t="s">
        <v>157</v>
      </c>
      <c r="F93" s="56">
        <v>73.400000000000006</v>
      </c>
      <c r="G93" s="56">
        <v>5.4770729758978112</v>
      </c>
      <c r="H93" s="56">
        <v>4.5511817050000003</v>
      </c>
      <c r="I93" s="65" t="s">
        <v>240</v>
      </c>
      <c r="J93" s="93">
        <v>36.577960127550917</v>
      </c>
      <c r="K93" s="15"/>
      <c r="L93" s="15"/>
      <c r="M93" s="8"/>
    </row>
    <row r="94" spans="2:13" ht="15.75" x14ac:dyDescent="0.25">
      <c r="B94" s="48">
        <f t="shared" si="3"/>
        <v>112</v>
      </c>
      <c r="C94" s="82">
        <v>105</v>
      </c>
      <c r="D94" s="50" t="s">
        <v>31</v>
      </c>
      <c r="E94" s="68" t="s">
        <v>157</v>
      </c>
      <c r="F94" s="56">
        <v>61.1</v>
      </c>
      <c r="G94" s="56">
        <v>3.9235129599284342</v>
      </c>
      <c r="H94" s="56">
        <v>1.3042800000000001</v>
      </c>
      <c r="I94" s="65" t="s">
        <v>240</v>
      </c>
      <c r="J94" s="93">
        <v>36.504475145592096</v>
      </c>
      <c r="K94" s="15"/>
      <c r="L94" s="15"/>
      <c r="M94" s="8"/>
    </row>
    <row r="95" spans="2:13" ht="15.75" x14ac:dyDescent="0.25">
      <c r="B95" s="48">
        <f t="shared" si="3"/>
        <v>113</v>
      </c>
      <c r="C95" s="82">
        <v>119</v>
      </c>
      <c r="D95" s="54" t="s">
        <v>35</v>
      </c>
      <c r="E95" s="68" t="s">
        <v>156</v>
      </c>
      <c r="F95" s="56">
        <v>55.4</v>
      </c>
      <c r="G95" s="56">
        <v>4.1971815178470475</v>
      </c>
      <c r="H95" s="56">
        <v>0.99459343099999997</v>
      </c>
      <c r="I95" s="65" t="s">
        <v>240</v>
      </c>
      <c r="J95" s="95">
        <v>35.933729024950125</v>
      </c>
      <c r="K95" s="15"/>
      <c r="L95" s="15"/>
      <c r="M95" s="8"/>
    </row>
    <row r="96" spans="2:13" ht="15.75" x14ac:dyDescent="0.25">
      <c r="B96" s="48">
        <f t="shared" si="3"/>
        <v>114</v>
      </c>
      <c r="C96" s="82">
        <v>120</v>
      </c>
      <c r="D96" s="51" t="s">
        <v>95</v>
      </c>
      <c r="E96" s="68" t="s">
        <v>157</v>
      </c>
      <c r="F96" s="56">
        <v>50.2</v>
      </c>
      <c r="G96" s="56">
        <v>4.6535832379090136</v>
      </c>
      <c r="H96" s="56">
        <v>0.78431038099999995</v>
      </c>
      <c r="I96" s="65" t="s">
        <v>240</v>
      </c>
      <c r="J96" s="95">
        <v>35.748470457056357</v>
      </c>
      <c r="K96" s="15"/>
      <c r="L96" s="15"/>
      <c r="M96" s="8"/>
    </row>
    <row r="97" spans="2:13" ht="15.75" x14ac:dyDescent="0.25">
      <c r="B97" s="48">
        <f t="shared" si="3"/>
        <v>115</v>
      </c>
      <c r="C97" s="82">
        <v>106</v>
      </c>
      <c r="D97" s="51" t="s">
        <v>150</v>
      </c>
      <c r="E97" s="68" t="s">
        <v>157</v>
      </c>
      <c r="F97" s="56">
        <v>51.4</v>
      </c>
      <c r="G97" s="56">
        <v>4.8456418516965396</v>
      </c>
      <c r="H97" s="56">
        <v>1.170249909</v>
      </c>
      <c r="I97" s="65" t="s">
        <v>240</v>
      </c>
      <c r="J97" s="93">
        <v>35.31716774509669</v>
      </c>
      <c r="K97" s="15"/>
      <c r="L97" s="15"/>
      <c r="M97" s="8"/>
    </row>
    <row r="98" spans="2:13" ht="15.75" x14ac:dyDescent="0.25">
      <c r="B98" s="48">
        <f t="shared" si="3"/>
        <v>116</v>
      </c>
      <c r="C98" s="82">
        <v>121</v>
      </c>
      <c r="D98" s="51" t="s">
        <v>79</v>
      </c>
      <c r="E98" s="68" t="s">
        <v>156</v>
      </c>
      <c r="F98" s="56">
        <v>56.8</v>
      </c>
      <c r="G98" s="56">
        <v>4.1960631664799983</v>
      </c>
      <c r="H98" s="56">
        <v>1.279882578</v>
      </c>
      <c r="I98" s="65" t="s">
        <v>240</v>
      </c>
      <c r="J98" s="95">
        <v>35.176055963341938</v>
      </c>
      <c r="K98" s="15"/>
      <c r="L98" s="15"/>
      <c r="M98" s="8"/>
    </row>
    <row r="99" spans="2:13" ht="15.75" x14ac:dyDescent="0.25">
      <c r="B99" s="48">
        <f t="shared" si="3"/>
        <v>121</v>
      </c>
      <c r="C99" s="82">
        <v>123</v>
      </c>
      <c r="D99" s="54" t="s">
        <v>32</v>
      </c>
      <c r="E99" s="68" t="s">
        <v>157</v>
      </c>
      <c r="F99" s="56">
        <v>57.4</v>
      </c>
      <c r="G99" s="56">
        <v>3.8197922130663073</v>
      </c>
      <c r="H99" s="56">
        <v>1.0818162010000001</v>
      </c>
      <c r="I99" s="65" t="s">
        <v>240</v>
      </c>
      <c r="J99" s="95">
        <v>34.547037133578854</v>
      </c>
      <c r="K99" s="15"/>
      <c r="L99" s="15"/>
      <c r="M99" s="8"/>
    </row>
    <row r="100" spans="2:13" ht="15.75" x14ac:dyDescent="0.25">
      <c r="B100" s="48">
        <f t="shared" si="3"/>
        <v>124</v>
      </c>
      <c r="C100" s="82">
        <v>125</v>
      </c>
      <c r="D100" s="50" t="s">
        <v>24</v>
      </c>
      <c r="E100" s="68" t="s">
        <v>156</v>
      </c>
      <c r="F100" s="56">
        <v>51.6</v>
      </c>
      <c r="G100" s="56">
        <v>4.4338852037401715</v>
      </c>
      <c r="H100" s="56">
        <v>1.087925193</v>
      </c>
      <c r="I100" s="65" t="s">
        <v>240</v>
      </c>
      <c r="J100" s="95">
        <v>33.686686101707586</v>
      </c>
      <c r="K100" s="15"/>
      <c r="L100" s="15"/>
      <c r="M100" s="8"/>
    </row>
    <row r="101" spans="2:13" ht="15.75" x14ac:dyDescent="0.25">
      <c r="B101" s="48">
        <f t="shared" si="3"/>
        <v>125</v>
      </c>
      <c r="C101" s="82">
        <v>126</v>
      </c>
      <c r="D101" s="51" t="s">
        <v>103</v>
      </c>
      <c r="E101" s="68" t="s">
        <v>156</v>
      </c>
      <c r="F101" s="56">
        <v>51.9</v>
      </c>
      <c r="G101" s="56">
        <v>4.7602757943361382</v>
      </c>
      <c r="H101" s="56">
        <v>1.440481412</v>
      </c>
      <c r="I101" s="65" t="s">
        <v>240</v>
      </c>
      <c r="J101" s="95">
        <v>33.622920108087513</v>
      </c>
      <c r="K101" s="15"/>
      <c r="L101" s="15"/>
      <c r="M101" s="8"/>
    </row>
    <row r="102" spans="2:13" ht="15.75" x14ac:dyDescent="0.25">
      <c r="B102" s="48">
        <f t="shared" si="3"/>
        <v>126</v>
      </c>
      <c r="C102" s="82">
        <v>127</v>
      </c>
      <c r="D102" s="51" t="s">
        <v>118</v>
      </c>
      <c r="E102" s="68" t="s">
        <v>156</v>
      </c>
      <c r="F102" s="56">
        <v>59.3</v>
      </c>
      <c r="G102" s="56">
        <v>3.8342014871888499</v>
      </c>
      <c r="H102" s="56">
        <v>1.531239791</v>
      </c>
      <c r="I102" s="65" t="s">
        <v>240</v>
      </c>
      <c r="J102" s="95">
        <v>33.312415477568621</v>
      </c>
      <c r="K102" s="15"/>
      <c r="L102" s="15"/>
      <c r="M102" s="8"/>
    </row>
    <row r="103" spans="2:13" ht="15.75" x14ac:dyDescent="0.25">
      <c r="B103" s="48">
        <f t="shared" si="3"/>
        <v>127</v>
      </c>
      <c r="C103" s="82">
        <v>128</v>
      </c>
      <c r="D103" s="51" t="s">
        <v>4</v>
      </c>
      <c r="E103" s="68" t="s">
        <v>157</v>
      </c>
      <c r="F103" s="56">
        <v>51.1</v>
      </c>
      <c r="G103" s="56">
        <v>4.2060916401661812</v>
      </c>
      <c r="H103" s="56">
        <v>0.890610927</v>
      </c>
      <c r="I103" s="65" t="s">
        <v>240</v>
      </c>
      <c r="J103" s="95">
        <v>33.201432044433631</v>
      </c>
      <c r="K103" s="15"/>
      <c r="L103" s="15"/>
      <c r="M103" s="8"/>
    </row>
    <row r="104" spans="2:13" ht="15.75" x14ac:dyDescent="0.25">
      <c r="B104" s="48">
        <f t="shared" si="3"/>
        <v>128</v>
      </c>
      <c r="C104" s="82">
        <v>111</v>
      </c>
      <c r="D104" s="51" t="s">
        <v>89</v>
      </c>
      <c r="E104" s="68" t="s">
        <v>156</v>
      </c>
      <c r="F104" s="56">
        <v>58.6</v>
      </c>
      <c r="G104" s="56">
        <v>4.9741691403612007</v>
      </c>
      <c r="H104" s="56">
        <v>2.8645122519999999</v>
      </c>
      <c r="I104" s="65" t="s">
        <v>240</v>
      </c>
      <c r="J104" s="93">
        <v>32.329171775408447</v>
      </c>
      <c r="K104" s="15"/>
      <c r="L104" s="15"/>
      <c r="M104" s="8"/>
    </row>
    <row r="105" spans="2:13" ht="15.75" x14ac:dyDescent="0.25">
      <c r="B105" s="48">
        <f t="shared" si="3"/>
        <v>129</v>
      </c>
      <c r="C105" s="82">
        <v>129</v>
      </c>
      <c r="D105" s="50" t="s">
        <v>21</v>
      </c>
      <c r="E105" s="68" t="s">
        <v>156</v>
      </c>
      <c r="F105" s="56">
        <v>55.4</v>
      </c>
      <c r="G105" s="56">
        <v>4.0355604417176894</v>
      </c>
      <c r="H105" s="56">
        <v>1.5257862799999999</v>
      </c>
      <c r="I105" s="65" t="s">
        <v>240</v>
      </c>
      <c r="J105" s="95">
        <v>31.793850312174239</v>
      </c>
      <c r="K105" s="15"/>
      <c r="L105" s="15"/>
      <c r="M105" s="8"/>
    </row>
    <row r="106" spans="2:13" ht="15.75" x14ac:dyDescent="0.25">
      <c r="B106" s="48">
        <f t="shared" si="3"/>
        <v>131</v>
      </c>
      <c r="C106" s="82">
        <v>131</v>
      </c>
      <c r="D106" s="51" t="s">
        <v>139</v>
      </c>
      <c r="E106" s="68" t="s">
        <v>172</v>
      </c>
      <c r="F106" s="56">
        <v>54.1</v>
      </c>
      <c r="G106" s="56">
        <v>4.1928822210898433</v>
      </c>
      <c r="H106" s="56">
        <v>1.565490461</v>
      </c>
      <c r="I106" s="65" t="s">
        <v>240</v>
      </c>
      <c r="J106" s="95">
        <v>31.526206095413315</v>
      </c>
      <c r="K106" s="15"/>
      <c r="L106" s="15"/>
      <c r="M106" s="8"/>
    </row>
    <row r="107" spans="2:13" ht="15.75" x14ac:dyDescent="0.25">
      <c r="B107" s="48">
        <f t="shared" si="3"/>
        <v>132</v>
      </c>
      <c r="C107" s="82">
        <v>132</v>
      </c>
      <c r="D107" s="50" t="s">
        <v>15</v>
      </c>
      <c r="E107" s="68" t="s">
        <v>156</v>
      </c>
      <c r="F107" s="56">
        <v>56.1</v>
      </c>
      <c r="G107" s="56">
        <v>3.6671395463413892</v>
      </c>
      <c r="H107" s="56">
        <v>1.3557197949999999</v>
      </c>
      <c r="I107" s="65" t="s">
        <v>240</v>
      </c>
      <c r="J107" s="95">
        <v>31.083208771040635</v>
      </c>
      <c r="K107" s="15"/>
      <c r="L107" s="15"/>
      <c r="M107" s="8"/>
    </row>
    <row r="108" spans="2:13" ht="15.75" x14ac:dyDescent="0.25">
      <c r="B108" s="48">
        <f t="shared" si="3"/>
        <v>133</v>
      </c>
      <c r="C108" s="82">
        <v>133</v>
      </c>
      <c r="D108" s="51" t="s">
        <v>132</v>
      </c>
      <c r="E108" s="68" t="s">
        <v>172</v>
      </c>
      <c r="F108" s="56">
        <v>58.2</v>
      </c>
      <c r="G108" s="56">
        <v>3.2291290250663049</v>
      </c>
      <c r="H108" s="56">
        <v>1.19238277</v>
      </c>
      <c r="I108" s="65" t="s">
        <v>240</v>
      </c>
      <c r="J108" s="95">
        <v>30.740734841638876</v>
      </c>
      <c r="K108" s="15"/>
      <c r="L108" s="15"/>
      <c r="M108" s="8"/>
    </row>
    <row r="109" spans="2:13" ht="15.75" x14ac:dyDescent="0.25">
      <c r="B109" s="48">
        <f t="shared" si="3"/>
        <v>134</v>
      </c>
      <c r="C109" s="82">
        <v>134</v>
      </c>
      <c r="D109" s="50" t="s">
        <v>33</v>
      </c>
      <c r="E109" s="68" t="s">
        <v>157</v>
      </c>
      <c r="F109" s="56">
        <v>48.4</v>
      </c>
      <c r="G109" s="56">
        <v>3.9838485653200078</v>
      </c>
      <c r="H109" s="56">
        <v>0.75814880900000003</v>
      </c>
      <c r="I109" s="65" t="s">
        <v>240</v>
      </c>
      <c r="J109" s="95">
        <v>30.547717932139744</v>
      </c>
      <c r="K109" s="15"/>
      <c r="L109" s="15"/>
      <c r="M109" s="8"/>
    </row>
    <row r="110" spans="2:13" ht="15.75" x14ac:dyDescent="0.25">
      <c r="B110" s="48">
        <f t="shared" si="3"/>
        <v>135</v>
      </c>
      <c r="C110" s="82">
        <v>135</v>
      </c>
      <c r="D110" s="50" t="s">
        <v>22</v>
      </c>
      <c r="E110" s="68" t="s">
        <v>172</v>
      </c>
      <c r="F110" s="56">
        <v>50.4</v>
      </c>
      <c r="G110" s="56">
        <v>3.7916807898816844</v>
      </c>
      <c r="H110" s="56">
        <v>0.84537754099999995</v>
      </c>
      <c r="I110" s="65" t="s">
        <v>240</v>
      </c>
      <c r="J110" s="95">
        <v>30.515012457670121</v>
      </c>
      <c r="K110" s="15"/>
      <c r="L110" s="15"/>
      <c r="M110" s="8"/>
    </row>
    <row r="111" spans="2:13" ht="15.75" x14ac:dyDescent="0.25">
      <c r="B111" s="48">
        <f t="shared" si="3"/>
        <v>137</v>
      </c>
      <c r="C111" s="82">
        <v>137</v>
      </c>
      <c r="D111" s="51" t="s">
        <v>55</v>
      </c>
      <c r="E111" s="68" t="s">
        <v>156</v>
      </c>
      <c r="F111" s="56">
        <v>54.1</v>
      </c>
      <c r="G111" s="56">
        <v>4.0445697225141073</v>
      </c>
      <c r="H111" s="56">
        <v>1.715641433</v>
      </c>
      <c r="I111" s="65" t="s">
        <v>240</v>
      </c>
      <c r="J111" s="95">
        <v>29.959929051859955</v>
      </c>
      <c r="K111" s="15"/>
      <c r="L111" s="15"/>
      <c r="M111" s="8"/>
    </row>
    <row r="112" spans="2:13" ht="15.75" x14ac:dyDescent="0.25">
      <c r="B112" s="48">
        <f t="shared" si="3"/>
        <v>139</v>
      </c>
      <c r="C112" s="82">
        <v>139</v>
      </c>
      <c r="D112" s="51" t="s">
        <v>120</v>
      </c>
      <c r="E112" s="68" t="s">
        <v>156</v>
      </c>
      <c r="F112" s="56">
        <v>47.8</v>
      </c>
      <c r="G112" s="56">
        <v>4.133956056534398</v>
      </c>
      <c r="H112" s="56">
        <v>1.1317432999999999</v>
      </c>
      <c r="I112" s="65" t="s">
        <v>240</v>
      </c>
      <c r="J112" s="95">
        <v>28.808162682378239</v>
      </c>
      <c r="K112" s="15"/>
      <c r="L112" s="15"/>
      <c r="M112" s="8"/>
    </row>
    <row r="113" spans="2:13" ht="15.75" x14ac:dyDescent="0.25">
      <c r="B113" s="48">
        <f t="shared" si="3"/>
        <v>141</v>
      </c>
      <c r="C113" s="82">
        <v>141</v>
      </c>
      <c r="D113" s="51" t="s">
        <v>134</v>
      </c>
      <c r="E113" s="68" t="s">
        <v>156</v>
      </c>
      <c r="F113" s="56">
        <v>57.1</v>
      </c>
      <c r="G113" s="56">
        <v>2.8078551376284926</v>
      </c>
      <c r="H113" s="56">
        <v>1.0318727620000001</v>
      </c>
      <c r="I113" s="65" t="s">
        <v>240</v>
      </c>
      <c r="J113" s="95">
        <v>28.231489958519262</v>
      </c>
      <c r="K113" s="15"/>
      <c r="L113" s="15"/>
      <c r="M113" s="8"/>
    </row>
    <row r="114" spans="2:13" ht="15.75" x14ac:dyDescent="0.25">
      <c r="B114" s="48">
        <f t="shared" si="3"/>
        <v>142</v>
      </c>
      <c r="C114" s="82">
        <v>142</v>
      </c>
      <c r="D114" s="51" t="s">
        <v>124</v>
      </c>
      <c r="E114" s="68" t="s">
        <v>157</v>
      </c>
      <c r="F114" s="56">
        <v>52.8</v>
      </c>
      <c r="G114" s="56">
        <v>4.6524285829112113</v>
      </c>
      <c r="H114" s="56">
        <v>2.5892608319999999</v>
      </c>
      <c r="I114" s="65" t="s">
        <v>240</v>
      </c>
      <c r="J114" s="95">
        <v>28.190112358769358</v>
      </c>
      <c r="K114" s="15"/>
      <c r="L114" s="15"/>
      <c r="M114" s="8"/>
    </row>
    <row r="115" spans="2:13" ht="15.75" x14ac:dyDescent="0.25">
      <c r="B115" s="48">
        <f t="shared" si="3"/>
        <v>144</v>
      </c>
      <c r="C115" s="82">
        <v>144</v>
      </c>
      <c r="D115" s="51" t="s">
        <v>102</v>
      </c>
      <c r="E115" s="68" t="s">
        <v>156</v>
      </c>
      <c r="F115" s="56">
        <v>54.7</v>
      </c>
      <c r="G115" s="56">
        <v>4.1010161894285213</v>
      </c>
      <c r="H115" s="56">
        <v>2.5892983940000001</v>
      </c>
      <c r="I115" s="65" t="s">
        <v>240</v>
      </c>
      <c r="J115" s="95">
        <v>26.833261214032781</v>
      </c>
      <c r="K115" s="15"/>
      <c r="L115" s="15"/>
      <c r="M115" s="8"/>
    </row>
    <row r="116" spans="2:13" ht="15.75" x14ac:dyDescent="0.25">
      <c r="B116" s="48">
        <f t="shared" si="3"/>
        <v>147</v>
      </c>
      <c r="C116" s="82">
        <v>147</v>
      </c>
      <c r="D116" s="51" t="s">
        <v>87</v>
      </c>
      <c r="E116" s="68" t="s">
        <v>156</v>
      </c>
      <c r="F116" s="56">
        <v>51.4</v>
      </c>
      <c r="G116" s="56">
        <v>3.7623049764245917</v>
      </c>
      <c r="H116" s="56">
        <v>1.864940544</v>
      </c>
      <c r="I116" s="65" t="s">
        <v>240</v>
      </c>
      <c r="J116" s="95">
        <v>26.037924501488437</v>
      </c>
      <c r="K116" s="15"/>
      <c r="L116" s="15"/>
      <c r="M116" s="8"/>
    </row>
    <row r="117" spans="2:13" ht="15.75" x14ac:dyDescent="0.25">
      <c r="B117" s="48">
        <f t="shared" si="3"/>
        <v>148</v>
      </c>
      <c r="C117" s="82">
        <v>148</v>
      </c>
      <c r="D117" s="50" t="s">
        <v>26</v>
      </c>
      <c r="E117" s="68" t="s">
        <v>157</v>
      </c>
      <c r="F117" s="56">
        <v>48.4</v>
      </c>
      <c r="G117" s="56">
        <v>3.5678924590970063</v>
      </c>
      <c r="H117" s="56">
        <v>1.3566049609999999</v>
      </c>
      <c r="I117" s="65" t="s">
        <v>240</v>
      </c>
      <c r="J117" s="95">
        <v>25.25646080564891</v>
      </c>
      <c r="K117" s="15"/>
      <c r="L117" s="15"/>
      <c r="M117" s="8"/>
    </row>
    <row r="118" spans="2:13" ht="15.75" x14ac:dyDescent="0.25">
      <c r="B118" s="48">
        <f t="shared" si="3"/>
        <v>150</v>
      </c>
      <c r="C118" s="82">
        <v>150</v>
      </c>
      <c r="D118" s="50" t="s">
        <v>27</v>
      </c>
      <c r="E118" s="68" t="s">
        <v>172</v>
      </c>
      <c r="F118" s="56">
        <v>49.6</v>
      </c>
      <c r="G118" s="56">
        <v>3.7428711459671558</v>
      </c>
      <c r="H118" s="56">
        <v>1.8914177700000001</v>
      </c>
      <c r="I118" s="65" t="s">
        <v>240</v>
      </c>
      <c r="J118" s="95">
        <v>24.68189756157815</v>
      </c>
      <c r="K118" s="15"/>
      <c r="L118" s="15"/>
      <c r="M118" s="8"/>
    </row>
    <row r="119" spans="2:13" ht="16.5" thickBot="1" x14ac:dyDescent="0.3">
      <c r="B119" s="48">
        <f t="shared" si="3"/>
        <v>151</v>
      </c>
      <c r="C119" s="82">
        <v>151</v>
      </c>
      <c r="D119" s="50" t="s">
        <v>18</v>
      </c>
      <c r="E119" s="68" t="s">
        <v>157</v>
      </c>
      <c r="F119" s="56">
        <v>53.2</v>
      </c>
      <c r="G119" s="56">
        <v>3.5530201459708346</v>
      </c>
      <c r="H119" s="56">
        <v>2.8428447619999999</v>
      </c>
      <c r="I119" s="65" t="s">
        <v>240</v>
      </c>
      <c r="J119" s="95">
        <v>22.59117372846735</v>
      </c>
      <c r="K119" s="15"/>
      <c r="L119" s="15"/>
      <c r="M119" s="8"/>
    </row>
    <row r="120" spans="2:13" x14ac:dyDescent="0.25">
      <c r="B120" s="250" t="s">
        <v>179</v>
      </c>
      <c r="C120" s="251"/>
      <c r="D120" s="251"/>
      <c r="E120" s="251"/>
      <c r="F120" s="251"/>
      <c r="G120" s="251"/>
      <c r="H120" s="251"/>
      <c r="I120" s="251"/>
      <c r="J120" s="254"/>
      <c r="K120" s="15"/>
      <c r="L120" s="15"/>
      <c r="M120" s="8"/>
    </row>
    <row r="121" spans="2:13" ht="15.75" thickBot="1" x14ac:dyDescent="0.3">
      <c r="B121" s="252"/>
      <c r="C121" s="253"/>
      <c r="D121" s="253"/>
      <c r="E121" s="253"/>
      <c r="F121" s="253"/>
      <c r="G121" s="253"/>
      <c r="H121" s="253"/>
      <c r="I121" s="253"/>
      <c r="J121" s="255"/>
      <c r="K121" s="15"/>
      <c r="L121" s="15"/>
      <c r="M121" s="8"/>
    </row>
    <row r="122" spans="2:13" ht="15.75" x14ac:dyDescent="0.25">
      <c r="B122" s="48">
        <f t="shared" ref="B122:B127" si="4">RANK(J122,$J$9:$J$171)</f>
        <v>11</v>
      </c>
      <c r="C122" s="82">
        <v>14</v>
      </c>
      <c r="D122" s="51" t="s">
        <v>11</v>
      </c>
      <c r="E122" s="68" t="s">
        <v>170</v>
      </c>
      <c r="F122" s="56">
        <v>68.900000000000006</v>
      </c>
      <c r="G122" s="56">
        <v>4.9856491839901915</v>
      </c>
      <c r="H122" s="56">
        <v>0.65655883699999995</v>
      </c>
      <c r="I122" s="65" t="s">
        <v>240</v>
      </c>
      <c r="J122" s="92">
        <v>56.292001178777944</v>
      </c>
      <c r="K122" s="15"/>
      <c r="L122" s="15"/>
      <c r="M122" s="8"/>
    </row>
    <row r="123" spans="2:13" ht="15.75" x14ac:dyDescent="0.25">
      <c r="B123" s="48">
        <f t="shared" si="4"/>
        <v>16</v>
      </c>
      <c r="C123" s="82">
        <v>18</v>
      </c>
      <c r="D123" s="51" t="s">
        <v>105</v>
      </c>
      <c r="E123" s="68" t="s">
        <v>170</v>
      </c>
      <c r="F123" s="56">
        <v>65.400000000000006</v>
      </c>
      <c r="G123" s="56">
        <v>5.2671861414808925</v>
      </c>
      <c r="H123" s="56">
        <v>0.75368157099999999</v>
      </c>
      <c r="I123" s="65" t="s">
        <v>240</v>
      </c>
      <c r="J123" s="92">
        <v>54.139711485783877</v>
      </c>
      <c r="K123" s="15"/>
      <c r="L123" s="15"/>
      <c r="M123" s="8"/>
    </row>
    <row r="124" spans="2:13" ht="15.75" x14ac:dyDescent="0.25">
      <c r="B124" s="48">
        <f t="shared" si="4"/>
        <v>32</v>
      </c>
      <c r="C124" s="82">
        <v>26</v>
      </c>
      <c r="D124" s="51" t="s">
        <v>62</v>
      </c>
      <c r="E124" s="68" t="s">
        <v>170</v>
      </c>
      <c r="F124" s="56">
        <v>65.400000000000006</v>
      </c>
      <c r="G124" s="56">
        <v>4.9892774028082014</v>
      </c>
      <c r="H124" s="56">
        <v>0.86974378200000002</v>
      </c>
      <c r="I124" s="65" t="s">
        <v>240</v>
      </c>
      <c r="J124" s="92">
        <v>50.865481501936529</v>
      </c>
      <c r="K124" s="15"/>
      <c r="L124" s="15"/>
      <c r="M124" s="8"/>
    </row>
    <row r="125" spans="2:13" ht="15.75" x14ac:dyDescent="0.25">
      <c r="B125" s="48">
        <f t="shared" si="4"/>
        <v>35</v>
      </c>
      <c r="C125" s="82">
        <v>49</v>
      </c>
      <c r="D125" s="51" t="s">
        <v>126</v>
      </c>
      <c r="E125" s="68" t="s">
        <v>170</v>
      </c>
      <c r="F125" s="56">
        <v>74.900000000000006</v>
      </c>
      <c r="G125" s="56">
        <v>4.1805692617266166</v>
      </c>
      <c r="H125" s="56">
        <v>1.206348983</v>
      </c>
      <c r="I125" s="65" t="s">
        <v>240</v>
      </c>
      <c r="J125" s="93">
        <v>49.382588117368179</v>
      </c>
      <c r="K125" s="15"/>
      <c r="L125" s="15"/>
      <c r="M125" s="8"/>
    </row>
    <row r="126" spans="2:13" ht="15.75" x14ac:dyDescent="0.25">
      <c r="B126" s="48">
        <f t="shared" si="4"/>
        <v>58</v>
      </c>
      <c r="C126" s="82">
        <v>65</v>
      </c>
      <c r="D126" s="51" t="s">
        <v>98</v>
      </c>
      <c r="E126" s="68" t="s">
        <v>170</v>
      </c>
      <c r="F126" s="56">
        <v>68.8</v>
      </c>
      <c r="G126" s="56">
        <v>3.8094446592416449</v>
      </c>
      <c r="H126" s="56">
        <v>0.75944637400000004</v>
      </c>
      <c r="I126" s="65" t="s">
        <v>240</v>
      </c>
      <c r="J126" s="93">
        <v>45.621832478085992</v>
      </c>
      <c r="K126" s="15"/>
      <c r="L126" s="15"/>
      <c r="M126" s="8"/>
    </row>
    <row r="127" spans="2:13" ht="16.5" thickBot="1" x14ac:dyDescent="0.3">
      <c r="B127" s="48">
        <f t="shared" si="4"/>
        <v>61</v>
      </c>
      <c r="C127" s="82">
        <v>37</v>
      </c>
      <c r="D127" s="52" t="s">
        <v>96</v>
      </c>
      <c r="E127" s="68" t="s">
        <v>170</v>
      </c>
      <c r="F127" s="56">
        <v>65.2</v>
      </c>
      <c r="G127" s="56">
        <v>5.3219769443758542</v>
      </c>
      <c r="H127" s="56">
        <v>1.935682715</v>
      </c>
      <c r="I127" s="65" t="s">
        <v>240</v>
      </c>
      <c r="J127" s="94">
        <v>44.197842967328505</v>
      </c>
      <c r="K127" s="15"/>
      <c r="L127" s="15"/>
      <c r="M127" s="8"/>
    </row>
    <row r="128" spans="2:13" x14ac:dyDescent="0.25">
      <c r="B128" s="250" t="s">
        <v>180</v>
      </c>
      <c r="C128" s="251"/>
      <c r="D128" s="251"/>
      <c r="E128" s="251"/>
      <c r="F128" s="251"/>
      <c r="G128" s="251"/>
      <c r="H128" s="251"/>
      <c r="I128" s="251"/>
      <c r="J128" s="254"/>
      <c r="K128" s="15"/>
      <c r="L128" s="15"/>
      <c r="M128" s="8"/>
    </row>
    <row r="129" spans="2:13" ht="15.75" thickBot="1" x14ac:dyDescent="0.3">
      <c r="B129" s="252"/>
      <c r="C129" s="253"/>
      <c r="D129" s="253"/>
      <c r="E129" s="253"/>
      <c r="F129" s="253"/>
      <c r="G129" s="253"/>
      <c r="H129" s="253"/>
      <c r="I129" s="253"/>
      <c r="J129" s="255"/>
      <c r="K129" s="15"/>
      <c r="L129" s="15"/>
      <c r="M129" s="8"/>
    </row>
    <row r="130" spans="2:13" ht="15.75" x14ac:dyDescent="0.25">
      <c r="B130" s="48">
        <f t="shared" ref="B130:B141" si="5">RANK(J130,$J$9:$J$171)</f>
        <v>2</v>
      </c>
      <c r="C130" s="82">
        <v>2</v>
      </c>
      <c r="D130" s="51" t="s">
        <v>147</v>
      </c>
      <c r="E130" s="68" t="s">
        <v>155</v>
      </c>
      <c r="F130" s="56">
        <v>75.2</v>
      </c>
      <c r="G130" s="56">
        <v>5.7673446078224915</v>
      </c>
      <c r="H130" s="56">
        <v>1.3909744479999999</v>
      </c>
      <c r="I130" s="65" t="s">
        <v>240</v>
      </c>
      <c r="J130" s="91">
        <v>60.438991324953825</v>
      </c>
      <c r="K130" s="15"/>
      <c r="L130" s="15"/>
      <c r="M130" s="8"/>
    </row>
    <row r="131" spans="2:13" ht="15.75" x14ac:dyDescent="0.25">
      <c r="B131" s="48">
        <f t="shared" si="5"/>
        <v>14</v>
      </c>
      <c r="C131" s="82">
        <v>17</v>
      </c>
      <c r="D131" s="51" t="s">
        <v>63</v>
      </c>
      <c r="E131" s="68" t="s">
        <v>155</v>
      </c>
      <c r="F131" s="56">
        <v>69.400000000000006</v>
      </c>
      <c r="G131" s="56">
        <v>5.4572994140226392</v>
      </c>
      <c r="H131" s="56">
        <v>1.12749177</v>
      </c>
      <c r="I131" s="65" t="s">
        <v>240</v>
      </c>
      <c r="J131" s="92">
        <v>55.481810906641797</v>
      </c>
      <c r="K131" s="15"/>
      <c r="L131" s="15"/>
      <c r="M131" s="8"/>
    </row>
    <row r="132" spans="2:13" ht="15.75" x14ac:dyDescent="0.25">
      <c r="B132" s="48">
        <f t="shared" si="5"/>
        <v>20</v>
      </c>
      <c r="C132" s="82">
        <v>20</v>
      </c>
      <c r="D132" s="51" t="s">
        <v>133</v>
      </c>
      <c r="E132" s="68" t="s">
        <v>155</v>
      </c>
      <c r="F132" s="56">
        <v>74.099999999999994</v>
      </c>
      <c r="G132" s="56">
        <v>6.2167031378921873</v>
      </c>
      <c r="H132" s="56">
        <v>2.4118447490000001</v>
      </c>
      <c r="I132" s="65" t="s">
        <v>240</v>
      </c>
      <c r="J132" s="92">
        <v>53.457642032215503</v>
      </c>
      <c r="K132" s="15"/>
      <c r="L132" s="15"/>
      <c r="M132" s="8"/>
    </row>
    <row r="133" spans="2:13" ht="15.75" x14ac:dyDescent="0.25">
      <c r="B133" s="48">
        <f t="shared" si="5"/>
        <v>25</v>
      </c>
      <c r="C133" s="82">
        <v>23</v>
      </c>
      <c r="D133" s="51" t="s">
        <v>110</v>
      </c>
      <c r="E133" s="68" t="s">
        <v>155</v>
      </c>
      <c r="F133" s="56">
        <v>68.7</v>
      </c>
      <c r="G133" s="56">
        <v>4.9415141413680548</v>
      </c>
      <c r="H133" s="56">
        <v>0.98272699699999999</v>
      </c>
      <c r="I133" s="65" t="s">
        <v>240</v>
      </c>
      <c r="J133" s="92">
        <v>52.354273473662239</v>
      </c>
      <c r="K133" s="15"/>
      <c r="L133" s="15"/>
      <c r="M133" s="8"/>
    </row>
    <row r="134" spans="2:13" ht="15.75" x14ac:dyDescent="0.25">
      <c r="B134" s="48">
        <f t="shared" si="5"/>
        <v>37</v>
      </c>
      <c r="C134" s="82">
        <v>28</v>
      </c>
      <c r="D134" s="52" t="s">
        <v>76</v>
      </c>
      <c r="E134" s="68" t="s">
        <v>155</v>
      </c>
      <c r="F134" s="56">
        <v>67.5</v>
      </c>
      <c r="G134" s="56">
        <v>5.0440989722524794</v>
      </c>
      <c r="H134" s="56">
        <v>1.3040324510000001</v>
      </c>
      <c r="I134" s="65" t="s">
        <v>240</v>
      </c>
      <c r="J134" s="92">
        <v>49.130229879420824</v>
      </c>
      <c r="K134" s="15"/>
      <c r="L134" s="15"/>
      <c r="M134" s="8"/>
    </row>
    <row r="135" spans="2:13" ht="15.75" x14ac:dyDescent="0.25">
      <c r="B135" s="48">
        <f t="shared" si="5"/>
        <v>45</v>
      </c>
      <c r="C135" s="82">
        <v>54</v>
      </c>
      <c r="D135" s="51" t="s">
        <v>70</v>
      </c>
      <c r="E135" s="68" t="s">
        <v>165</v>
      </c>
      <c r="F135" s="56">
        <v>83.4</v>
      </c>
      <c r="G135" s="56">
        <v>6.0567525899703529</v>
      </c>
      <c r="H135" s="56">
        <v>4.1704271119999996</v>
      </c>
      <c r="I135" s="65" t="s">
        <v>240</v>
      </c>
      <c r="J135" s="93">
        <v>47.508171514768854</v>
      </c>
      <c r="K135" s="15"/>
      <c r="L135" s="15"/>
      <c r="M135" s="8"/>
    </row>
    <row r="136" spans="2:13" ht="15.75" x14ac:dyDescent="0.25">
      <c r="B136" s="48">
        <f t="shared" si="5"/>
        <v>60</v>
      </c>
      <c r="C136" s="82">
        <v>67</v>
      </c>
      <c r="D136" s="50" t="s">
        <v>29</v>
      </c>
      <c r="E136" s="68" t="s">
        <v>171</v>
      </c>
      <c r="F136" s="56">
        <v>73.5</v>
      </c>
      <c r="G136" s="56">
        <v>4.6527366391058518</v>
      </c>
      <c r="H136" s="56">
        <v>2.1302892820000001</v>
      </c>
      <c r="I136" s="65" t="s">
        <v>240</v>
      </c>
      <c r="J136" s="93">
        <v>44.66073793374219</v>
      </c>
      <c r="K136" s="15"/>
      <c r="L136" s="15"/>
      <c r="M136" s="8"/>
    </row>
    <row r="137" spans="2:13" ht="15.75" x14ac:dyDescent="0.25">
      <c r="B137" s="48">
        <f t="shared" si="5"/>
        <v>63</v>
      </c>
      <c r="C137" s="82">
        <v>69</v>
      </c>
      <c r="D137" s="53" t="s">
        <v>151</v>
      </c>
      <c r="E137" s="68" t="s">
        <v>165</v>
      </c>
      <c r="F137" s="56">
        <v>80.599999999999994</v>
      </c>
      <c r="G137" s="56">
        <v>6.1160244121695992</v>
      </c>
      <c r="H137" s="56">
        <v>4.6188368850000003</v>
      </c>
      <c r="I137" s="65" t="s">
        <v>240</v>
      </c>
      <c r="J137" s="93">
        <v>43.78088160765202</v>
      </c>
      <c r="K137" s="15"/>
      <c r="L137" s="15"/>
      <c r="M137" s="8"/>
    </row>
    <row r="138" spans="2:13" ht="15.75" x14ac:dyDescent="0.25">
      <c r="B138" s="48">
        <f t="shared" si="5"/>
        <v>84</v>
      </c>
      <c r="C138" s="82">
        <v>86</v>
      </c>
      <c r="D138" s="51" t="s">
        <v>86</v>
      </c>
      <c r="E138" s="68" t="s">
        <v>155</v>
      </c>
      <c r="F138" s="56">
        <v>74.2</v>
      </c>
      <c r="G138" s="56">
        <v>5.5802816011842546</v>
      </c>
      <c r="H138" s="56">
        <v>3.9004032579999999</v>
      </c>
      <c r="I138" s="65" t="s">
        <v>240</v>
      </c>
      <c r="J138" s="93">
        <v>40.49452943887885</v>
      </c>
      <c r="K138" s="15"/>
      <c r="L138" s="15"/>
      <c r="M138" s="8"/>
    </row>
    <row r="139" spans="2:13" ht="15.75" x14ac:dyDescent="0.25">
      <c r="B139" s="48">
        <f t="shared" si="5"/>
        <v>85</v>
      </c>
      <c r="C139" s="82">
        <v>87</v>
      </c>
      <c r="D139" s="50" t="s">
        <v>23</v>
      </c>
      <c r="E139" s="68" t="s">
        <v>155</v>
      </c>
      <c r="F139" s="56">
        <v>63.1</v>
      </c>
      <c r="G139" s="56">
        <v>4.1612253745716581</v>
      </c>
      <c r="H139" s="56">
        <v>1.1934211299999999</v>
      </c>
      <c r="I139" s="65" t="s">
        <v>240</v>
      </c>
      <c r="J139" s="93">
        <v>40.322920667841188</v>
      </c>
      <c r="K139" s="15"/>
      <c r="L139" s="15"/>
      <c r="M139" s="8"/>
    </row>
    <row r="140" spans="2:13" ht="15.75" x14ac:dyDescent="0.25">
      <c r="B140" s="48">
        <f t="shared" si="5"/>
        <v>90</v>
      </c>
      <c r="C140" s="82">
        <v>92</v>
      </c>
      <c r="D140" s="51" t="s">
        <v>121</v>
      </c>
      <c r="E140" s="68" t="s">
        <v>165</v>
      </c>
      <c r="F140" s="56">
        <v>81.099999999999994</v>
      </c>
      <c r="G140" s="56">
        <v>6.5314017990073623</v>
      </c>
      <c r="H140" s="56">
        <v>6.1009238640000003</v>
      </c>
      <c r="I140" s="65" t="s">
        <v>240</v>
      </c>
      <c r="J140" s="93">
        <v>39.781932985437038</v>
      </c>
      <c r="K140" s="15"/>
      <c r="L140" s="15"/>
      <c r="M140" s="8"/>
    </row>
    <row r="141" spans="2:13" ht="16.5" thickBot="1" x14ac:dyDescent="0.3">
      <c r="B141" s="48">
        <f t="shared" si="5"/>
        <v>102</v>
      </c>
      <c r="C141" s="82">
        <v>100</v>
      </c>
      <c r="D141" s="51" t="s">
        <v>59</v>
      </c>
      <c r="E141" s="68" t="s">
        <v>165</v>
      </c>
      <c r="F141" s="56">
        <v>82.8</v>
      </c>
      <c r="G141" s="56">
        <v>5.6428345992175553</v>
      </c>
      <c r="H141" s="56">
        <v>5.8111100000000002</v>
      </c>
      <c r="I141" s="65" t="s">
        <v>240</v>
      </c>
      <c r="J141" s="93">
        <v>37.525536575077119</v>
      </c>
      <c r="K141" s="15"/>
      <c r="L141" s="15"/>
      <c r="M141" s="8"/>
    </row>
    <row r="142" spans="2:13" x14ac:dyDescent="0.25">
      <c r="B142" s="250" t="s">
        <v>272</v>
      </c>
      <c r="C142" s="251"/>
      <c r="D142" s="251"/>
      <c r="E142" s="251"/>
      <c r="F142" s="251"/>
      <c r="G142" s="251"/>
      <c r="H142" s="251"/>
      <c r="I142" s="251"/>
      <c r="J142" s="254"/>
      <c r="K142" s="15"/>
      <c r="L142" s="15"/>
      <c r="M142" s="8"/>
    </row>
    <row r="143" spans="2:13" ht="15.75" thickBot="1" x14ac:dyDescent="0.3">
      <c r="B143" s="252"/>
      <c r="C143" s="253"/>
      <c r="D143" s="253"/>
      <c r="E143" s="253"/>
      <c r="F143" s="253"/>
      <c r="G143" s="253"/>
      <c r="H143" s="253"/>
      <c r="I143" s="253"/>
      <c r="J143" s="255"/>
      <c r="K143" s="15"/>
      <c r="L143" s="15"/>
      <c r="M143" s="8"/>
    </row>
    <row r="144" spans="2:13" ht="15.75" x14ac:dyDescent="0.25">
      <c r="B144" s="48">
        <f t="shared" ref="B144:B171" si="6">RANK(J144,$J$9:$J$171)</f>
        <v>18</v>
      </c>
      <c r="C144" s="82">
        <v>19</v>
      </c>
      <c r="D144" s="51" t="s">
        <v>2</v>
      </c>
      <c r="E144" s="68" t="s">
        <v>167</v>
      </c>
      <c r="F144" s="56">
        <v>76.900000000000006</v>
      </c>
      <c r="G144" s="56">
        <v>5.2689366041941135</v>
      </c>
      <c r="H144" s="56">
        <v>1.8119055930000001</v>
      </c>
      <c r="I144" s="65" t="s">
        <v>240</v>
      </c>
      <c r="J144" s="92">
        <v>54.051180370207987</v>
      </c>
      <c r="K144" s="15"/>
      <c r="L144" s="15"/>
      <c r="M144" s="8"/>
    </row>
    <row r="145" spans="2:37" ht="15.75" x14ac:dyDescent="0.25">
      <c r="B145" s="48">
        <f t="shared" si="6"/>
        <v>38</v>
      </c>
      <c r="C145" s="82">
        <v>29</v>
      </c>
      <c r="D145" s="51" t="s">
        <v>75</v>
      </c>
      <c r="E145" s="68" t="s">
        <v>158</v>
      </c>
      <c r="F145" s="56">
        <v>67.7</v>
      </c>
      <c r="G145" s="56">
        <v>4.9964108124078237</v>
      </c>
      <c r="H145" s="56">
        <v>1.289603429</v>
      </c>
      <c r="I145" s="65" t="s">
        <v>240</v>
      </c>
      <c r="J145" s="92">
        <v>49.082275255442106</v>
      </c>
      <c r="K145" s="15"/>
      <c r="L145" s="15"/>
      <c r="M145" s="9"/>
      <c r="N145" s="9"/>
    </row>
    <row r="146" spans="2:37" ht="15.75" x14ac:dyDescent="0.25">
      <c r="B146" s="48">
        <f t="shared" si="6"/>
        <v>40</v>
      </c>
      <c r="C146" s="82">
        <v>33</v>
      </c>
      <c r="D146" s="51" t="s">
        <v>92</v>
      </c>
      <c r="E146" s="68" t="s">
        <v>167</v>
      </c>
      <c r="F146" s="56">
        <v>69.3</v>
      </c>
      <c r="G146" s="56">
        <v>5.5897366129072541</v>
      </c>
      <c r="H146" s="56">
        <v>2.096280342</v>
      </c>
      <c r="I146" s="65" t="s">
        <v>240</v>
      </c>
      <c r="J146" s="94">
        <v>47.960822409343116</v>
      </c>
      <c r="K146" s="15"/>
      <c r="L146" s="15"/>
    </row>
    <row r="147" spans="2:37" ht="15.75" x14ac:dyDescent="0.25">
      <c r="B147" s="48">
        <f t="shared" si="6"/>
        <v>43</v>
      </c>
      <c r="C147" s="82">
        <v>53</v>
      </c>
      <c r="D147" s="51" t="s">
        <v>131</v>
      </c>
      <c r="E147" s="68" t="s">
        <v>158</v>
      </c>
      <c r="F147" s="56">
        <v>67.5</v>
      </c>
      <c r="G147" s="56">
        <v>4.380636329763993</v>
      </c>
      <c r="H147" s="56">
        <v>0.90064272499999998</v>
      </c>
      <c r="I147" s="65" t="s">
        <v>240</v>
      </c>
      <c r="J147" s="93">
        <v>47.789312727843743</v>
      </c>
      <c r="K147" s="15"/>
      <c r="L147" s="15"/>
    </row>
    <row r="148" spans="2:37" ht="15.75" x14ac:dyDescent="0.25">
      <c r="B148" s="48">
        <f t="shared" si="6"/>
        <v>53</v>
      </c>
      <c r="C148" s="82">
        <v>62</v>
      </c>
      <c r="D148" s="51" t="s">
        <v>6</v>
      </c>
      <c r="E148" s="68" t="s">
        <v>158</v>
      </c>
      <c r="F148" s="56">
        <v>74.2</v>
      </c>
      <c r="G148" s="56">
        <v>4.3678112922033332</v>
      </c>
      <c r="H148" s="56">
        <v>1.733440557</v>
      </c>
      <c r="I148" s="65" t="s">
        <v>240</v>
      </c>
      <c r="J148" s="93">
        <v>46.003185798985733</v>
      </c>
      <c r="K148" s="15"/>
      <c r="L148" s="15"/>
      <c r="M148" s="10"/>
      <c r="N148" s="10"/>
    </row>
    <row r="149" spans="2:37" ht="15.75" x14ac:dyDescent="0.25">
      <c r="B149" s="48">
        <f t="shared" si="6"/>
        <v>54</v>
      </c>
      <c r="C149" s="82">
        <v>35</v>
      </c>
      <c r="D149" s="51" t="s">
        <v>145</v>
      </c>
      <c r="E149" s="68" t="s">
        <v>158</v>
      </c>
      <c r="F149" s="56">
        <v>68.3</v>
      </c>
      <c r="G149" s="56">
        <v>5.0953422615268176</v>
      </c>
      <c r="H149" s="56">
        <v>1.819811783</v>
      </c>
      <c r="I149" s="65" t="s">
        <v>240</v>
      </c>
      <c r="J149" s="94">
        <v>46.00276318659899</v>
      </c>
      <c r="K149" s="15"/>
      <c r="L149" s="15"/>
    </row>
    <row r="150" spans="2:37" ht="15.75" x14ac:dyDescent="0.25">
      <c r="B150" s="48">
        <f t="shared" si="6"/>
        <v>55</v>
      </c>
      <c r="C150" s="82">
        <v>63</v>
      </c>
      <c r="D150" s="51" t="s">
        <v>50</v>
      </c>
      <c r="E150" s="68" t="s">
        <v>158</v>
      </c>
      <c r="F150" s="56">
        <v>73.7</v>
      </c>
      <c r="G150" s="56">
        <v>4.1018370855375794</v>
      </c>
      <c r="H150" s="56">
        <v>1.433689035</v>
      </c>
      <c r="I150" s="65" t="s">
        <v>240</v>
      </c>
      <c r="J150" s="93">
        <v>45.972139968481315</v>
      </c>
      <c r="K150" s="15"/>
      <c r="L150" s="15"/>
    </row>
    <row r="151" spans="2:37" ht="15.75" x14ac:dyDescent="0.25">
      <c r="B151" s="48">
        <f t="shared" si="6"/>
        <v>71</v>
      </c>
      <c r="C151" s="82">
        <v>75</v>
      </c>
      <c r="D151" s="51" t="s">
        <v>111</v>
      </c>
      <c r="E151" s="68" t="s">
        <v>167</v>
      </c>
      <c r="F151" s="56">
        <v>76.099999999999994</v>
      </c>
      <c r="G151" s="56">
        <v>5.7803301676405141</v>
      </c>
      <c r="H151" s="56">
        <v>3.9376813159999999</v>
      </c>
      <c r="I151" s="65" t="s">
        <v>240</v>
      </c>
      <c r="J151" s="93">
        <v>42.580043521245493</v>
      </c>
      <c r="K151" s="15"/>
      <c r="L151" s="15"/>
    </row>
    <row r="152" spans="2:37" ht="15.75" x14ac:dyDescent="0.25">
      <c r="B152" s="48">
        <f t="shared" si="6"/>
        <v>74</v>
      </c>
      <c r="C152" s="82">
        <v>78</v>
      </c>
      <c r="D152" s="50" t="s">
        <v>17</v>
      </c>
      <c r="E152" s="68" t="s">
        <v>167</v>
      </c>
      <c r="F152" s="56">
        <v>75.7</v>
      </c>
      <c r="G152" s="56">
        <v>4.6685174094493727</v>
      </c>
      <c r="H152" s="56">
        <v>2.7387042940000002</v>
      </c>
      <c r="I152" s="65" t="s">
        <v>240</v>
      </c>
      <c r="J152" s="93">
        <v>42.354560028524013</v>
      </c>
      <c r="K152" s="15"/>
      <c r="L152" s="15"/>
    </row>
    <row r="153" spans="2:37" ht="15.75" x14ac:dyDescent="0.25">
      <c r="B153" s="48">
        <f t="shared" si="6"/>
        <v>75</v>
      </c>
      <c r="C153" s="82">
        <v>40</v>
      </c>
      <c r="D153" s="51" t="s">
        <v>114</v>
      </c>
      <c r="E153" s="68" t="s">
        <v>167</v>
      </c>
      <c r="F153" s="56">
        <v>74</v>
      </c>
      <c r="G153" s="56">
        <v>4.909165950546754</v>
      </c>
      <c r="H153" s="56">
        <v>2.8373217780000002</v>
      </c>
      <c r="I153" s="65" t="s">
        <v>240</v>
      </c>
      <c r="J153" s="94">
        <v>42.182448808488644</v>
      </c>
      <c r="K153" s="15"/>
      <c r="L153" s="15"/>
    </row>
    <row r="154" spans="2:37" ht="15.75" x14ac:dyDescent="0.25">
      <c r="B154" s="48">
        <f t="shared" si="6"/>
        <v>79</v>
      </c>
      <c r="C154" s="82">
        <v>82</v>
      </c>
      <c r="D154" s="51" t="s">
        <v>119</v>
      </c>
      <c r="E154" s="68" t="s">
        <v>167</v>
      </c>
      <c r="F154" s="56">
        <v>74.5</v>
      </c>
      <c r="G154" s="56">
        <v>4.4613044070136025</v>
      </c>
      <c r="H154" s="56">
        <v>2.5673227679999999</v>
      </c>
      <c r="I154" s="65" t="s">
        <v>240</v>
      </c>
      <c r="J154" s="93">
        <v>41.276146231884496</v>
      </c>
      <c r="K154" s="15"/>
      <c r="L154" s="15"/>
    </row>
    <row r="155" spans="2:37" ht="15.75" x14ac:dyDescent="0.25">
      <c r="B155" s="48">
        <f t="shared" si="6"/>
        <v>80</v>
      </c>
      <c r="C155" s="82">
        <v>83</v>
      </c>
      <c r="D155" s="51" t="s">
        <v>9</v>
      </c>
      <c r="E155" s="68" t="s">
        <v>158</v>
      </c>
      <c r="F155" s="56">
        <v>70.7</v>
      </c>
      <c r="G155" s="56">
        <v>4.2186108228281523</v>
      </c>
      <c r="H155" s="56">
        <v>1.9688117999999999</v>
      </c>
      <c r="I155" s="65" t="s">
        <v>240</v>
      </c>
      <c r="J155" s="93">
        <v>40.884570027863006</v>
      </c>
      <c r="K155" s="15"/>
      <c r="L155" s="15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</row>
    <row r="156" spans="2:37" ht="15.75" x14ac:dyDescent="0.25">
      <c r="B156" s="48">
        <f t="shared" si="6"/>
        <v>82</v>
      </c>
      <c r="C156" s="82">
        <v>84</v>
      </c>
      <c r="D156" s="50" t="s">
        <v>36</v>
      </c>
      <c r="E156" s="68" t="s">
        <v>167</v>
      </c>
      <c r="F156" s="56">
        <v>76.599999999999994</v>
      </c>
      <c r="G156" s="56">
        <v>5.5955752198981425</v>
      </c>
      <c r="H156" s="56">
        <v>4.1935854299999997</v>
      </c>
      <c r="I156" s="65" t="s">
        <v>240</v>
      </c>
      <c r="J156" s="93">
        <v>40.623722604898106</v>
      </c>
      <c r="K156" s="15"/>
      <c r="L156" s="15"/>
    </row>
    <row r="157" spans="2:37" ht="15.75" x14ac:dyDescent="0.25">
      <c r="B157" s="48">
        <f t="shared" si="6"/>
        <v>87</v>
      </c>
      <c r="C157" s="82">
        <v>89</v>
      </c>
      <c r="D157" s="51" t="s">
        <v>123</v>
      </c>
      <c r="E157" s="68" t="s">
        <v>167</v>
      </c>
      <c r="F157" s="56">
        <v>79.3</v>
      </c>
      <c r="G157" s="56">
        <v>6.082555188772262</v>
      </c>
      <c r="H157" s="56">
        <v>5.2114239610000004</v>
      </c>
      <c r="I157" s="65" t="s">
        <v>240</v>
      </c>
      <c r="J157" s="93">
        <v>40.174398239142612</v>
      </c>
      <c r="K157" s="15"/>
      <c r="L157" s="15"/>
    </row>
    <row r="158" spans="2:37" ht="14.25" customHeight="1" x14ac:dyDescent="0.25">
      <c r="B158" s="48">
        <f t="shared" si="6"/>
        <v>89</v>
      </c>
      <c r="C158" s="82">
        <v>91</v>
      </c>
      <c r="D158" s="52" t="s">
        <v>122</v>
      </c>
      <c r="E158" s="68" t="s">
        <v>167</v>
      </c>
      <c r="F158" s="56">
        <v>75.400000000000006</v>
      </c>
      <c r="G158" s="56">
        <v>6.0522231417869419</v>
      </c>
      <c r="H158" s="56">
        <v>4.6608142170000004</v>
      </c>
      <c r="I158" s="65" t="s">
        <v>240</v>
      </c>
      <c r="J158" s="93">
        <v>40.132382888095641</v>
      </c>
      <c r="K158" s="7"/>
      <c r="L158" s="15"/>
    </row>
    <row r="159" spans="2:37" ht="15.75" x14ac:dyDescent="0.25">
      <c r="B159" s="48">
        <f t="shared" si="6"/>
        <v>92</v>
      </c>
      <c r="C159" s="82">
        <v>94</v>
      </c>
      <c r="D159" s="50" t="s">
        <v>39</v>
      </c>
      <c r="E159" s="68" t="s">
        <v>167</v>
      </c>
      <c r="F159" s="56">
        <v>77.7</v>
      </c>
      <c r="G159" s="56">
        <v>6.152203607605971</v>
      </c>
      <c r="H159" s="56">
        <v>5.2739654319999998</v>
      </c>
      <c r="I159" s="65" t="s">
        <v>240</v>
      </c>
      <c r="J159" s="93">
        <v>39.353487172510732</v>
      </c>
      <c r="L159" s="15"/>
    </row>
    <row r="160" spans="2:37" ht="15.75" x14ac:dyDescent="0.25">
      <c r="B160" s="48">
        <f t="shared" si="6"/>
        <v>95</v>
      </c>
      <c r="C160" s="82">
        <v>96</v>
      </c>
      <c r="D160" s="51" t="s">
        <v>138</v>
      </c>
      <c r="E160" s="68" t="s">
        <v>158</v>
      </c>
      <c r="F160" s="56">
        <v>65</v>
      </c>
      <c r="G160" s="56">
        <v>6.5677132662249207</v>
      </c>
      <c r="H160" s="56">
        <v>3.9830011789999999</v>
      </c>
      <c r="I160" s="65" t="s">
        <v>240</v>
      </c>
      <c r="J160" s="93">
        <v>39.078871584200016</v>
      </c>
      <c r="L160" s="15"/>
    </row>
    <row r="161" spans="2:37" s="10" customFormat="1" ht="15.75" x14ac:dyDescent="0.25">
      <c r="B161" s="48">
        <f t="shared" si="6"/>
        <v>100</v>
      </c>
      <c r="C161" s="82">
        <v>43</v>
      </c>
      <c r="D161" s="51" t="s">
        <v>140</v>
      </c>
      <c r="E161" s="68" t="s">
        <v>169</v>
      </c>
      <c r="F161" s="56">
        <v>68.5</v>
      </c>
      <c r="G161" s="56">
        <v>5.0575613232975218</v>
      </c>
      <c r="H161" s="56">
        <v>3.1939759300000001</v>
      </c>
      <c r="I161" s="65" t="s">
        <v>240</v>
      </c>
      <c r="J161" s="94">
        <v>37.583249783442035</v>
      </c>
      <c r="L161" s="15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2:37" ht="15.75" x14ac:dyDescent="0.25">
      <c r="B162" s="48">
        <f t="shared" si="6"/>
        <v>103</v>
      </c>
      <c r="C162" s="82">
        <v>101</v>
      </c>
      <c r="D162" s="50" t="s">
        <v>12</v>
      </c>
      <c r="E162" s="68" t="s">
        <v>169</v>
      </c>
      <c r="F162" s="56">
        <v>70.3</v>
      </c>
      <c r="G162" s="56">
        <v>5.5259234185495165</v>
      </c>
      <c r="H162" s="56">
        <v>3.987825725</v>
      </c>
      <c r="I162" s="65" t="s">
        <v>240</v>
      </c>
      <c r="J162" s="93">
        <v>37.414602138316496</v>
      </c>
      <c r="L162" s="15"/>
      <c r="Q162" s="10"/>
      <c r="R162" s="10"/>
      <c r="S162" s="10"/>
      <c r="T162" s="10"/>
    </row>
    <row r="163" spans="2:37" ht="15.75" x14ac:dyDescent="0.25">
      <c r="B163" s="48">
        <f t="shared" si="6"/>
        <v>104</v>
      </c>
      <c r="C163" s="82">
        <v>114</v>
      </c>
      <c r="D163" s="51" t="s">
        <v>60</v>
      </c>
      <c r="E163" s="68" t="s">
        <v>167</v>
      </c>
      <c r="F163" s="56">
        <v>74.400000000000006</v>
      </c>
      <c r="G163" s="56">
        <v>4.7251326968761758</v>
      </c>
      <c r="H163" s="56">
        <v>3.591028697</v>
      </c>
      <c r="I163" s="65" t="s">
        <v>240</v>
      </c>
      <c r="J163" s="95">
        <v>37.400910297153786</v>
      </c>
      <c r="L163" s="7"/>
    </row>
    <row r="164" spans="2:37" ht="15.75" x14ac:dyDescent="0.25">
      <c r="B164" s="48">
        <f t="shared" si="6"/>
        <v>117</v>
      </c>
      <c r="C164" s="82">
        <v>107</v>
      </c>
      <c r="D164" s="51" t="s">
        <v>46</v>
      </c>
      <c r="E164" s="68" t="s">
        <v>167</v>
      </c>
      <c r="F164" s="56">
        <v>74.8</v>
      </c>
      <c r="G164" s="56">
        <v>5.137738837815685</v>
      </c>
      <c r="H164" s="56">
        <v>4.7347137100000003</v>
      </c>
      <c r="I164" s="65" t="s">
        <v>240</v>
      </c>
      <c r="J164" s="93">
        <v>34.945345365693555</v>
      </c>
    </row>
    <row r="165" spans="2:37" ht="15.75" x14ac:dyDescent="0.25">
      <c r="B165" s="48">
        <f t="shared" si="6"/>
        <v>118</v>
      </c>
      <c r="C165" s="82">
        <v>122</v>
      </c>
      <c r="D165" s="51" t="s">
        <v>77</v>
      </c>
      <c r="E165" s="68" t="s">
        <v>167</v>
      </c>
      <c r="F165" s="56">
        <v>73.3</v>
      </c>
      <c r="G165" s="56">
        <v>4.6689104164157049</v>
      </c>
      <c r="H165" s="56">
        <v>3.9538419679999999</v>
      </c>
      <c r="I165" s="65" t="s">
        <v>240</v>
      </c>
      <c r="J165" s="95">
        <v>34.869518621386128</v>
      </c>
      <c r="O165" s="10"/>
      <c r="P165" s="10"/>
    </row>
    <row r="166" spans="2:37" ht="15.75" x14ac:dyDescent="0.25">
      <c r="B166" s="48">
        <f t="shared" si="6"/>
        <v>119</v>
      </c>
      <c r="C166" s="82">
        <v>108</v>
      </c>
      <c r="D166" s="51" t="s">
        <v>72</v>
      </c>
      <c r="E166" s="68" t="s">
        <v>158</v>
      </c>
      <c r="F166" s="56">
        <v>67</v>
      </c>
      <c r="G166" s="56">
        <v>5.5142865768787388</v>
      </c>
      <c r="H166" s="56">
        <v>4.144991342</v>
      </c>
      <c r="I166" s="65" t="s">
        <v>240</v>
      </c>
      <c r="J166" s="93">
        <v>34.703784811925019</v>
      </c>
      <c r="L166" s="10"/>
    </row>
    <row r="167" spans="2:37" ht="15.75" x14ac:dyDescent="0.25">
      <c r="B167" s="48">
        <f t="shared" si="6"/>
        <v>120</v>
      </c>
      <c r="C167" s="82">
        <v>109</v>
      </c>
      <c r="D167" s="51" t="s">
        <v>81</v>
      </c>
      <c r="E167" s="68" t="s">
        <v>167</v>
      </c>
      <c r="F167" s="56">
        <v>72.2</v>
      </c>
      <c r="G167" s="56">
        <v>5.0658249043738426</v>
      </c>
      <c r="H167" s="56">
        <v>4.3837155159999996</v>
      </c>
      <c r="I167" s="65" t="s">
        <v>240</v>
      </c>
      <c r="J167" s="93">
        <v>34.550492251934401</v>
      </c>
      <c r="U167" s="10"/>
    </row>
    <row r="168" spans="2:37" ht="15.75" x14ac:dyDescent="0.25">
      <c r="B168" s="48">
        <f t="shared" si="6"/>
        <v>122</v>
      </c>
      <c r="C168" s="82">
        <v>110</v>
      </c>
      <c r="D168" s="51" t="s">
        <v>115</v>
      </c>
      <c r="E168" s="68" t="s">
        <v>169</v>
      </c>
      <c r="F168" s="56">
        <v>68.8</v>
      </c>
      <c r="G168" s="56">
        <v>5.4647791070119736</v>
      </c>
      <c r="H168" s="56">
        <v>4.396228614</v>
      </c>
      <c r="I168" s="65" t="s">
        <v>240</v>
      </c>
      <c r="J168" s="93">
        <v>34.518250710968481</v>
      </c>
    </row>
    <row r="169" spans="2:37" ht="15.75" x14ac:dyDescent="0.25">
      <c r="B169" s="48">
        <f t="shared" si="6"/>
        <v>123</v>
      </c>
      <c r="C169" s="82">
        <v>124</v>
      </c>
      <c r="D169" s="50" t="s">
        <v>20</v>
      </c>
      <c r="E169" s="68" t="s">
        <v>167</v>
      </c>
      <c r="F169" s="56">
        <v>73.400000000000006</v>
      </c>
      <c r="G169" s="56">
        <v>4.2203674506418984</v>
      </c>
      <c r="H169" s="56">
        <v>3.5647744139999999</v>
      </c>
      <c r="I169" s="65" t="s">
        <v>240</v>
      </c>
      <c r="J169" s="95">
        <v>34.145379420477987</v>
      </c>
    </row>
    <row r="170" spans="2:37" ht="15.75" x14ac:dyDescent="0.25">
      <c r="B170" s="48">
        <f t="shared" si="6"/>
        <v>140</v>
      </c>
      <c r="C170" s="82">
        <v>140</v>
      </c>
      <c r="D170" s="52" t="s">
        <v>83</v>
      </c>
      <c r="E170" s="68" t="s">
        <v>167</v>
      </c>
      <c r="F170" s="56">
        <v>74.8</v>
      </c>
      <c r="G170" s="56">
        <v>4.1802018627372064</v>
      </c>
      <c r="H170" s="56">
        <v>5.3644223279999999</v>
      </c>
      <c r="I170" s="65" t="s">
        <v>240</v>
      </c>
      <c r="J170" s="95">
        <v>28.274140000480326</v>
      </c>
    </row>
    <row r="171" spans="2:37" ht="16.5" thickBot="1" x14ac:dyDescent="0.3">
      <c r="B171" s="49">
        <f t="shared" si="6"/>
        <v>145</v>
      </c>
      <c r="C171" s="83">
        <v>145</v>
      </c>
      <c r="D171" s="84" t="s">
        <v>93</v>
      </c>
      <c r="E171" s="69" t="s">
        <v>158</v>
      </c>
      <c r="F171" s="57">
        <v>68.5</v>
      </c>
      <c r="G171" s="57">
        <v>4.5855235015492468</v>
      </c>
      <c r="H171" s="57">
        <v>5.5307296309999998</v>
      </c>
      <c r="I171" s="67" t="s">
        <v>240</v>
      </c>
      <c r="J171" s="96">
        <v>26.766450751816915</v>
      </c>
    </row>
    <row r="173" spans="2:37" x14ac:dyDescent="0.25">
      <c r="B173" s="4"/>
      <c r="C173" s="4"/>
      <c r="D173" s="5"/>
      <c r="F173" s="4"/>
      <c r="G173" s="4"/>
      <c r="I173" s="4"/>
      <c r="J173" s="4"/>
    </row>
    <row r="174" spans="2:37" x14ac:dyDescent="0.25">
      <c r="F174" s="6"/>
      <c r="G174" s="6"/>
    </row>
    <row r="175" spans="2:37" x14ac:dyDescent="0.25">
      <c r="B175" s="10"/>
      <c r="C175" s="10"/>
      <c r="D175" s="10"/>
      <c r="E175" s="10"/>
      <c r="F175" s="11"/>
      <c r="G175" s="11"/>
      <c r="H175" s="206"/>
      <c r="I175" s="10"/>
      <c r="J175" s="10"/>
    </row>
    <row r="176" spans="2:37" x14ac:dyDescent="0.25">
      <c r="D176" s="6"/>
      <c r="F176" s="12"/>
      <c r="G176" s="12"/>
    </row>
    <row r="177" spans="4:7" x14ac:dyDescent="0.25">
      <c r="D177" s="6"/>
      <c r="F177" s="12"/>
      <c r="G177" s="12"/>
    </row>
    <row r="178" spans="4:7" x14ac:dyDescent="0.25">
      <c r="D178" s="6"/>
      <c r="F178" s="12"/>
      <c r="G178" s="12"/>
    </row>
    <row r="179" spans="4:7" x14ac:dyDescent="0.25">
      <c r="D179" s="6"/>
      <c r="F179" s="12"/>
      <c r="G179" s="12"/>
    </row>
    <row r="180" spans="4:7" x14ac:dyDescent="0.25">
      <c r="D180" s="6"/>
      <c r="F180" s="12"/>
      <c r="G180" s="12"/>
    </row>
    <row r="181" spans="4:7" x14ac:dyDescent="0.25">
      <c r="D181" s="6"/>
      <c r="F181" s="12"/>
      <c r="G181" s="12"/>
    </row>
  </sheetData>
  <sortState ref="B145:J172">
    <sortCondition descending="1" ref="J145:J172"/>
  </sortState>
  <mergeCells count="12">
    <mergeCell ref="B81:J82"/>
    <mergeCell ref="B120:J121"/>
    <mergeCell ref="B128:J129"/>
    <mergeCell ref="B142:J143"/>
    <mergeCell ref="M78:Z79"/>
    <mergeCell ref="M7:T8"/>
    <mergeCell ref="M9:Q10"/>
    <mergeCell ref="M37:P38"/>
    <mergeCell ref="M73:N74"/>
    <mergeCell ref="B33:F34"/>
    <mergeCell ref="B7:J8"/>
    <mergeCell ref="B59:J60"/>
  </mergeCells>
  <conditionalFormatting sqref="F35:F58 F9:F32 F61:F80 F83:F119 F122:F127 F130:F141 F144:F171">
    <cfRule type="cellIs" dxfId="9" priority="1" operator="greaterThan">
      <formula>75</formula>
    </cfRule>
    <cfRule type="cellIs" dxfId="8" priority="2" operator="between">
      <formula>60</formula>
      <formula>75</formula>
    </cfRule>
    <cfRule type="cellIs" dxfId="7" priority="3" operator="lessThan">
      <formula>60</formula>
    </cfRule>
  </conditionalFormatting>
  <conditionalFormatting sqref="G35:G58 G9:G32 G61:G80 G83:G119 G122:G127 G130:G141 G144:G171">
    <cfRule type="cellIs" dxfId="6" priority="4" operator="greaterThan">
      <formula>6.2</formula>
    </cfRule>
    <cfRule type="cellIs" dxfId="5" priority="5" operator="between">
      <formula>4.8</formula>
      <formula>6.2</formula>
    </cfRule>
    <cfRule type="cellIs" dxfId="4" priority="6" operator="lessThan">
      <formula>4.8</formula>
    </cfRule>
  </conditionalFormatting>
  <conditionalFormatting sqref="H35:H58 H9:H32 H61:H80 H83:H119 H122:H127 H130:H141 H144:H171">
    <cfRule type="cellIs" dxfId="3" priority="7" operator="greaterThan">
      <formula>7.12</formula>
    </cfRule>
    <cfRule type="cellIs" dxfId="2" priority="8" operator="greaterThan">
      <formula>3.56</formula>
    </cfRule>
    <cfRule type="cellIs" dxfId="1" priority="9" operator="lessThan">
      <formula>1.78</formula>
    </cfRule>
    <cfRule type="cellIs" dxfId="0" priority="10" operator="between">
      <formula>3.56</formula>
      <formula>1.78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F22" sqref="F22"/>
    </sheetView>
  </sheetViews>
  <sheetFormatPr defaultRowHeight="15" x14ac:dyDescent="0.25"/>
  <cols>
    <col min="1" max="1" width="4.5703125" customWidth="1"/>
    <col min="2" max="2" width="5.85546875" customWidth="1"/>
    <col min="3" max="3" width="14.42578125" customWidth="1"/>
    <col min="4" max="4" width="8.85546875" customWidth="1"/>
    <col min="5" max="5" width="3" customWidth="1"/>
    <col min="7" max="7" width="23.7109375" customWidth="1"/>
    <col min="8" max="8" width="6.85546875" customWidth="1"/>
    <col min="9" max="9" width="3.140625" customWidth="1"/>
    <col min="10" max="10" width="8" customWidth="1"/>
    <col min="11" max="11" width="23.140625" customWidth="1"/>
    <col min="12" max="12" width="12.42578125" customWidth="1"/>
    <col min="13" max="13" width="5.28515625" customWidth="1"/>
    <col min="14" max="14" width="8.140625" customWidth="1"/>
    <col min="15" max="15" width="14.42578125" customWidth="1"/>
    <col min="16" max="16" width="10" customWidth="1"/>
  </cols>
  <sheetData>
    <row r="1" spans="1:16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</row>
    <row r="2" spans="1:16" ht="15" customHeight="1" x14ac:dyDescent="0.25">
      <c r="A2" s="97"/>
      <c r="B2" s="262" t="s">
        <v>276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97"/>
      <c r="N2" s="97"/>
      <c r="O2" s="97"/>
      <c r="P2" s="97"/>
    </row>
    <row r="3" spans="1:16" ht="15" customHeight="1" x14ac:dyDescent="0.25">
      <c r="A3" s="97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97"/>
      <c r="N3" s="97"/>
      <c r="O3" s="97"/>
      <c r="P3" s="97"/>
    </row>
    <row r="4" spans="1:16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</row>
    <row r="5" spans="1:16" ht="15.75" thickBot="1" x14ac:dyDescent="0.3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</row>
    <row r="6" spans="1:16" ht="15.75" thickBot="1" x14ac:dyDescent="0.3">
      <c r="B6" s="164" t="s">
        <v>222</v>
      </c>
      <c r="C6" s="265" t="s">
        <v>228</v>
      </c>
      <c r="D6" s="266"/>
      <c r="E6" s="42"/>
      <c r="F6" s="187" t="s">
        <v>222</v>
      </c>
      <c r="G6" s="267" t="s">
        <v>201</v>
      </c>
      <c r="H6" s="268"/>
      <c r="I6" s="42"/>
      <c r="J6" s="193" t="s">
        <v>222</v>
      </c>
      <c r="K6" s="271" t="s">
        <v>227</v>
      </c>
      <c r="L6" s="272"/>
      <c r="M6" s="68"/>
      <c r="N6" s="187" t="s">
        <v>222</v>
      </c>
      <c r="O6" s="256" t="s">
        <v>226</v>
      </c>
      <c r="P6" s="257"/>
    </row>
    <row r="7" spans="1:16" x14ac:dyDescent="0.25">
      <c r="B7" s="167">
        <v>1</v>
      </c>
      <c r="C7" s="165" t="s">
        <v>40</v>
      </c>
      <c r="D7" s="168">
        <v>7.7705152845076144</v>
      </c>
      <c r="E7" s="42"/>
      <c r="F7" s="167">
        <v>1</v>
      </c>
      <c r="G7" s="166" t="s">
        <v>70</v>
      </c>
      <c r="H7" s="180">
        <v>83.4</v>
      </c>
      <c r="I7" s="42"/>
      <c r="J7" s="190">
        <v>1</v>
      </c>
      <c r="K7" s="191" t="s">
        <v>113</v>
      </c>
      <c r="L7" s="192">
        <v>11.67622398</v>
      </c>
      <c r="M7" s="42"/>
      <c r="N7" s="167">
        <v>1</v>
      </c>
      <c r="O7" s="165" t="s">
        <v>34</v>
      </c>
      <c r="P7" s="197">
        <v>64.035925810580295</v>
      </c>
    </row>
    <row r="8" spans="1:16" x14ac:dyDescent="0.25">
      <c r="B8" s="167">
        <v>2</v>
      </c>
      <c r="C8" s="165" t="s">
        <v>25</v>
      </c>
      <c r="D8" s="168">
        <v>7.6503462632391033</v>
      </c>
      <c r="E8" s="42"/>
      <c r="F8" s="167">
        <v>2</v>
      </c>
      <c r="G8" s="166" t="s">
        <v>59</v>
      </c>
      <c r="H8" s="180">
        <v>82.8</v>
      </c>
      <c r="I8" s="42"/>
      <c r="J8" s="167">
        <v>2</v>
      </c>
      <c r="K8" s="166" t="s">
        <v>82</v>
      </c>
      <c r="L8" s="188">
        <v>10.72424</v>
      </c>
      <c r="M8" s="42"/>
      <c r="N8" s="167">
        <v>2</v>
      </c>
      <c r="O8" s="166" t="s">
        <v>147</v>
      </c>
      <c r="P8" s="197">
        <v>60.438991324953825</v>
      </c>
    </row>
    <row r="9" spans="1:16" x14ac:dyDescent="0.25">
      <c r="B9" s="167">
        <v>3</v>
      </c>
      <c r="C9" s="166" t="s">
        <v>104</v>
      </c>
      <c r="D9" s="168">
        <v>7.6322875522397986</v>
      </c>
      <c r="E9" s="42"/>
      <c r="F9" s="167">
        <v>3</v>
      </c>
      <c r="G9" s="166" t="s">
        <v>129</v>
      </c>
      <c r="H9" s="180">
        <v>82.3</v>
      </c>
      <c r="I9" s="42"/>
      <c r="J9" s="167">
        <v>3</v>
      </c>
      <c r="K9" s="166" t="s">
        <v>74</v>
      </c>
      <c r="L9" s="188">
        <v>9.7199259750000007</v>
      </c>
      <c r="M9" s="42"/>
      <c r="N9" s="167">
        <v>3</v>
      </c>
      <c r="O9" s="165" t="s">
        <v>30</v>
      </c>
      <c r="P9" s="198">
        <v>59.75102255913027</v>
      </c>
    </row>
    <row r="10" spans="1:16" x14ac:dyDescent="0.25">
      <c r="B10" s="167">
        <v>4</v>
      </c>
      <c r="C10" s="166" t="s">
        <v>129</v>
      </c>
      <c r="D10" s="168">
        <v>7.524520636017261</v>
      </c>
      <c r="E10" s="42"/>
      <c r="F10" s="167">
        <v>4</v>
      </c>
      <c r="G10" s="166" t="s">
        <v>7</v>
      </c>
      <c r="H10" s="180">
        <v>81.900000000000006</v>
      </c>
      <c r="I10" s="42"/>
      <c r="J10" s="167">
        <v>4</v>
      </c>
      <c r="K10" s="166" t="s">
        <v>141</v>
      </c>
      <c r="L10" s="188">
        <v>8.8809087059999996</v>
      </c>
      <c r="M10" s="42"/>
      <c r="N10" s="167">
        <v>4</v>
      </c>
      <c r="O10" s="165" t="s">
        <v>14</v>
      </c>
      <c r="P10" s="197">
        <v>59.289845246222619</v>
      </c>
    </row>
    <row r="11" spans="1:16" x14ac:dyDescent="0.25">
      <c r="B11" s="167">
        <v>5</v>
      </c>
      <c r="C11" s="166" t="s">
        <v>99</v>
      </c>
      <c r="D11" s="168">
        <v>7.5018758358992974</v>
      </c>
      <c r="E11" s="42"/>
      <c r="F11" s="167">
        <v>5</v>
      </c>
      <c r="G11" s="166" t="s">
        <v>68</v>
      </c>
      <c r="H11" s="180">
        <v>81.900000000000006</v>
      </c>
      <c r="I11" s="42"/>
      <c r="J11" s="167">
        <v>5</v>
      </c>
      <c r="K11" s="165" t="s">
        <v>40</v>
      </c>
      <c r="L11" s="188">
        <v>8.2536367449999997</v>
      </c>
      <c r="M11" s="42"/>
      <c r="N11" s="167">
        <v>5</v>
      </c>
      <c r="O11" s="166" t="s">
        <v>45</v>
      </c>
      <c r="P11" s="198">
        <v>58.886975487747854</v>
      </c>
    </row>
    <row r="12" spans="1:16" x14ac:dyDescent="0.25">
      <c r="B12" s="167">
        <v>6</v>
      </c>
      <c r="C12" s="166" t="s">
        <v>128</v>
      </c>
      <c r="D12" s="168">
        <v>7.4960190636397357</v>
      </c>
      <c r="E12" s="42"/>
      <c r="F12" s="167">
        <v>6</v>
      </c>
      <c r="G12" s="166" t="s">
        <v>61</v>
      </c>
      <c r="H12" s="180">
        <v>81.8</v>
      </c>
      <c r="I12" s="42"/>
      <c r="J12" s="167">
        <v>6</v>
      </c>
      <c r="K12" s="166" t="s">
        <v>135</v>
      </c>
      <c r="L12" s="188">
        <v>7.5599415309999998</v>
      </c>
      <c r="M12" s="42"/>
      <c r="N12" s="167">
        <v>6</v>
      </c>
      <c r="O12" s="166" t="s">
        <v>69</v>
      </c>
      <c r="P12" s="197">
        <v>58.533877021878155</v>
      </c>
    </row>
    <row r="13" spans="1:16" ht="15.75" thickBot="1" x14ac:dyDescent="0.3">
      <c r="B13" s="174">
        <v>7</v>
      </c>
      <c r="C13" s="175" t="s">
        <v>146</v>
      </c>
      <c r="D13" s="176">
        <v>7.4784543722748582</v>
      </c>
      <c r="E13" s="42"/>
      <c r="F13" s="174">
        <v>7</v>
      </c>
      <c r="G13" s="175" t="s">
        <v>67</v>
      </c>
      <c r="H13" s="184">
        <v>81.599999999999994</v>
      </c>
      <c r="I13" s="42"/>
      <c r="J13" s="174">
        <v>7</v>
      </c>
      <c r="K13" s="175" t="s">
        <v>143</v>
      </c>
      <c r="L13" s="194">
        <v>7.1891330289999997</v>
      </c>
      <c r="M13" s="42"/>
      <c r="N13" s="167">
        <v>7</v>
      </c>
      <c r="O13" s="166" t="s">
        <v>107</v>
      </c>
      <c r="P13" s="197">
        <v>57.798586730235627</v>
      </c>
    </row>
    <row r="14" spans="1:16" ht="15.75" thickBot="1" x14ac:dyDescent="0.3">
      <c r="B14" s="263" t="s">
        <v>224</v>
      </c>
      <c r="C14" s="264"/>
      <c r="D14" s="163">
        <v>5.28</v>
      </c>
      <c r="E14" s="42"/>
      <c r="F14" s="269" t="s">
        <v>224</v>
      </c>
      <c r="G14" s="270"/>
      <c r="H14" s="186">
        <v>69.900000000000006</v>
      </c>
      <c r="I14" s="42"/>
      <c r="J14" s="273" t="s">
        <v>225</v>
      </c>
      <c r="K14" s="274"/>
      <c r="L14" s="196">
        <v>2.7</v>
      </c>
      <c r="M14" s="42"/>
      <c r="N14" s="258" t="s">
        <v>224</v>
      </c>
      <c r="O14" s="259"/>
      <c r="P14" s="181">
        <v>42.5</v>
      </c>
    </row>
    <row r="15" spans="1:16" ht="15.75" thickBot="1" x14ac:dyDescent="0.3">
      <c r="B15" s="177">
        <v>149</v>
      </c>
      <c r="C15" s="178" t="s">
        <v>18</v>
      </c>
      <c r="D15" s="179">
        <v>3.5530201459708346</v>
      </c>
      <c r="E15" s="42"/>
      <c r="F15" s="177">
        <v>149</v>
      </c>
      <c r="G15" s="178" t="s">
        <v>33</v>
      </c>
      <c r="H15" s="185">
        <v>48.4</v>
      </c>
      <c r="I15" s="42"/>
      <c r="J15" s="260" t="s">
        <v>223</v>
      </c>
      <c r="K15" s="261"/>
      <c r="L15" s="201">
        <v>1.78</v>
      </c>
      <c r="M15" s="42"/>
      <c r="N15" s="169">
        <v>149</v>
      </c>
      <c r="O15" s="166" t="s">
        <v>113</v>
      </c>
      <c r="P15" s="188">
        <v>25.192452282497165</v>
      </c>
    </row>
    <row r="16" spans="1:16" x14ac:dyDescent="0.25">
      <c r="B16" s="169">
        <v>150</v>
      </c>
      <c r="C16" s="166" t="s">
        <v>132</v>
      </c>
      <c r="D16" s="170">
        <v>3.2291290250663049</v>
      </c>
      <c r="E16" s="42"/>
      <c r="F16" s="169">
        <v>150</v>
      </c>
      <c r="G16" s="165" t="s">
        <v>26</v>
      </c>
      <c r="H16" s="182">
        <v>48.4</v>
      </c>
      <c r="I16" s="42"/>
      <c r="J16" s="177">
        <v>149</v>
      </c>
      <c r="K16" s="191" t="s">
        <v>11</v>
      </c>
      <c r="L16" s="195">
        <v>0.65655883699999995</v>
      </c>
      <c r="M16" s="42"/>
      <c r="N16" s="169">
        <v>150</v>
      </c>
      <c r="O16" s="165" t="s">
        <v>27</v>
      </c>
      <c r="P16" s="188">
        <v>24.68189756157815</v>
      </c>
    </row>
    <row r="17" spans="2:16" ht="15.75" thickBot="1" x14ac:dyDescent="0.3">
      <c r="B17" s="171">
        <v>151</v>
      </c>
      <c r="C17" s="172" t="s">
        <v>134</v>
      </c>
      <c r="D17" s="173">
        <v>2.8078551376284926</v>
      </c>
      <c r="E17" s="42"/>
      <c r="F17" s="171">
        <v>151</v>
      </c>
      <c r="G17" s="172" t="s">
        <v>120</v>
      </c>
      <c r="H17" s="183">
        <v>47.8</v>
      </c>
      <c r="I17" s="42"/>
      <c r="J17" s="169">
        <v>150</v>
      </c>
      <c r="K17" s="166" t="s">
        <v>57</v>
      </c>
      <c r="L17" s="168">
        <v>0.59845590500000001</v>
      </c>
      <c r="M17" s="42"/>
      <c r="N17" s="171">
        <v>151</v>
      </c>
      <c r="O17" s="199" t="s">
        <v>18</v>
      </c>
      <c r="P17" s="200">
        <v>22.59117372846735</v>
      </c>
    </row>
    <row r="18" spans="2:16" ht="15.75" thickBot="1" x14ac:dyDescent="0.3">
      <c r="B18" s="42"/>
      <c r="C18" s="42"/>
      <c r="D18" s="42"/>
      <c r="E18" s="42"/>
      <c r="F18" s="42"/>
      <c r="G18" s="42"/>
      <c r="H18" s="42"/>
      <c r="I18" s="42"/>
      <c r="J18" s="171">
        <v>151</v>
      </c>
      <c r="K18" s="172" t="s">
        <v>1</v>
      </c>
      <c r="L18" s="189">
        <v>0.54033363999999995</v>
      </c>
      <c r="M18" s="42"/>
      <c r="N18" s="42"/>
      <c r="O18" s="42"/>
      <c r="P18" s="42"/>
    </row>
  </sheetData>
  <mergeCells count="10">
    <mergeCell ref="O6:P6"/>
    <mergeCell ref="N14:O14"/>
    <mergeCell ref="J15:K15"/>
    <mergeCell ref="B2:L3"/>
    <mergeCell ref="B14:C14"/>
    <mergeCell ref="C6:D6"/>
    <mergeCell ref="G6:H6"/>
    <mergeCell ref="F14:G14"/>
    <mergeCell ref="K6:L6"/>
    <mergeCell ref="J14:K1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7"/>
  <sheetViews>
    <sheetView topLeftCell="A142" zoomScale="85" zoomScaleNormal="85" workbookViewId="0">
      <selection activeCell="A7" sqref="A7"/>
    </sheetView>
  </sheetViews>
  <sheetFormatPr defaultRowHeight="15" x14ac:dyDescent="0.25"/>
  <cols>
    <col min="2" max="2" width="6.85546875" customWidth="1"/>
    <col min="3" max="3" width="24.7109375" customWidth="1"/>
    <col min="4" max="4" width="7.42578125" customWidth="1"/>
    <col min="5" max="7" width="10.7109375" customWidth="1"/>
    <col min="8" max="8" width="12.140625" customWidth="1"/>
    <col min="9" max="9" width="14.140625" customWidth="1"/>
    <col min="10" max="10" width="15.28515625" bestFit="1" customWidth="1"/>
    <col min="11" max="11" width="13.28515625" customWidth="1"/>
    <col min="12" max="12" width="16.5703125" customWidth="1"/>
    <col min="14" max="14" width="5.42578125" customWidth="1"/>
    <col min="15" max="15" width="6.140625" customWidth="1"/>
    <col min="16" max="16" width="20.85546875" customWidth="1"/>
    <col min="17" max="17" width="2.5703125" customWidth="1"/>
    <col min="18" max="18" width="4" customWidth="1"/>
    <col min="32" max="32" width="4.7109375" customWidth="1"/>
  </cols>
  <sheetData>
    <row r="1" spans="1:33" ht="18" customHeight="1" x14ac:dyDescent="0.25">
      <c r="B1" s="2"/>
      <c r="H1" s="2"/>
      <c r="I1" s="2"/>
      <c r="Q1" s="89"/>
      <c r="R1" s="89"/>
      <c r="S1" s="89"/>
      <c r="T1" s="89"/>
      <c r="U1" s="89"/>
      <c r="V1" s="89"/>
    </row>
    <row r="2" spans="1:33" ht="26.25" customHeight="1" x14ac:dyDescent="0.35">
      <c r="B2" s="60" t="s">
        <v>266</v>
      </c>
      <c r="H2" s="2"/>
      <c r="I2" s="2"/>
      <c r="Q2" s="89"/>
      <c r="R2" s="89"/>
      <c r="S2" s="89"/>
      <c r="T2" s="89"/>
      <c r="U2" s="89"/>
      <c r="V2" s="89"/>
    </row>
    <row r="3" spans="1:33" ht="18" customHeight="1" x14ac:dyDescent="0.25">
      <c r="B3" s="87" t="s">
        <v>267</v>
      </c>
      <c r="H3" s="2"/>
      <c r="I3" s="2"/>
      <c r="Q3" s="89"/>
      <c r="R3" s="90"/>
      <c r="S3" s="90"/>
      <c r="T3" s="90"/>
      <c r="U3" s="89"/>
    </row>
    <row r="4" spans="1:33" ht="18" customHeight="1" x14ac:dyDescent="0.25">
      <c r="B4" s="88"/>
      <c r="H4" s="2"/>
      <c r="I4" s="2"/>
    </row>
    <row r="5" spans="1:33" ht="18" customHeight="1" thickBot="1" x14ac:dyDescent="0.3">
      <c r="B5" s="2"/>
      <c r="H5" s="2"/>
      <c r="I5" s="2"/>
    </row>
    <row r="6" spans="1:33" s="1" customFormat="1" ht="33" customHeight="1" thickBot="1" x14ac:dyDescent="0.3">
      <c r="A6" s="45"/>
      <c r="B6" s="61" t="s">
        <v>251</v>
      </c>
      <c r="C6" s="62" t="s">
        <v>0</v>
      </c>
      <c r="D6" s="63" t="s">
        <v>239</v>
      </c>
      <c r="E6" s="63" t="s">
        <v>296</v>
      </c>
      <c r="F6" s="62" t="s">
        <v>242</v>
      </c>
      <c r="G6" s="63" t="s">
        <v>174</v>
      </c>
      <c r="H6" s="63" t="s">
        <v>243</v>
      </c>
      <c r="I6" s="63" t="s">
        <v>249</v>
      </c>
      <c r="J6" s="63" t="s">
        <v>173</v>
      </c>
      <c r="K6" s="58" t="s">
        <v>248</v>
      </c>
      <c r="L6" s="64" t="s">
        <v>270</v>
      </c>
      <c r="M6" s="13"/>
    </row>
    <row r="7" spans="1:33" ht="15" customHeight="1" x14ac:dyDescent="0.25">
      <c r="B7" s="48">
        <f t="shared" ref="B7:B38" si="0">RANK(I7,$I$7:$I$157)</f>
        <v>109</v>
      </c>
      <c r="C7" s="51" t="s">
        <v>1</v>
      </c>
      <c r="D7" s="68" t="s">
        <v>153</v>
      </c>
      <c r="E7" s="80">
        <v>48.7</v>
      </c>
      <c r="F7" s="80">
        <v>4.7583808575972233</v>
      </c>
      <c r="G7" s="80">
        <v>28.963889575149583</v>
      </c>
      <c r="H7" s="16">
        <v>0.54033363999999995</v>
      </c>
      <c r="I7" s="80">
        <v>36.753657778004026</v>
      </c>
      <c r="J7" s="43">
        <v>34385000</v>
      </c>
      <c r="K7" s="44">
        <v>1207.2802412616822</v>
      </c>
      <c r="L7" s="149">
        <v>150</v>
      </c>
      <c r="M7" s="15"/>
      <c r="O7" s="130"/>
      <c r="P7" s="246" t="s">
        <v>218</v>
      </c>
      <c r="Q7" s="246"/>
      <c r="R7" s="246"/>
      <c r="S7" s="246"/>
      <c r="T7" s="153"/>
      <c r="U7" s="153"/>
      <c r="V7" s="153"/>
      <c r="W7" s="153"/>
      <c r="X7" s="153"/>
      <c r="Y7" s="153"/>
      <c r="Z7" s="153"/>
      <c r="AA7" s="153"/>
      <c r="AB7" s="153"/>
      <c r="AC7" s="112"/>
      <c r="AD7" s="112"/>
      <c r="AE7" s="112"/>
      <c r="AF7" s="112"/>
      <c r="AG7" s="114"/>
    </row>
    <row r="8" spans="1:33" ht="23.25" x14ac:dyDescent="0.25">
      <c r="B8" s="48">
        <f t="shared" si="0"/>
        <v>18</v>
      </c>
      <c r="C8" s="51" t="s">
        <v>2</v>
      </c>
      <c r="D8" s="68" t="s">
        <v>167</v>
      </c>
      <c r="E8" s="80">
        <v>76.900000000000006</v>
      </c>
      <c r="F8" s="80">
        <v>5.2689366041941135</v>
      </c>
      <c r="G8" s="80">
        <v>48.771132276366735</v>
      </c>
      <c r="H8" s="16">
        <v>1.8119055930000001</v>
      </c>
      <c r="I8" s="80">
        <v>54.051180370207987</v>
      </c>
      <c r="J8" s="43">
        <v>3205000</v>
      </c>
      <c r="K8" s="44">
        <v>8592.1687557041168</v>
      </c>
      <c r="L8" s="149">
        <v>65</v>
      </c>
      <c r="M8" s="15"/>
      <c r="O8" s="122"/>
      <c r="P8" s="247"/>
      <c r="Q8" s="247"/>
      <c r="R8" s="247"/>
      <c r="S8" s="247"/>
      <c r="T8" s="154"/>
      <c r="U8" s="154"/>
      <c r="V8" s="154"/>
      <c r="W8" s="154"/>
      <c r="X8" s="154"/>
      <c r="Y8" s="154"/>
      <c r="Z8" s="154"/>
      <c r="AA8" s="154"/>
      <c r="AB8" s="154"/>
      <c r="AC8" s="42"/>
      <c r="AD8" s="42"/>
      <c r="AE8" s="42"/>
      <c r="AF8" s="42"/>
      <c r="AG8" s="117"/>
    </row>
    <row r="9" spans="1:33" x14ac:dyDescent="0.25">
      <c r="B9" s="48">
        <f t="shared" si="0"/>
        <v>26</v>
      </c>
      <c r="C9" s="51" t="s">
        <v>3</v>
      </c>
      <c r="D9" s="68" t="s">
        <v>154</v>
      </c>
      <c r="E9" s="80">
        <v>73.099999999999994</v>
      </c>
      <c r="F9" s="80">
        <v>5.236960707751896</v>
      </c>
      <c r="G9" s="80">
        <v>46.180394907736471</v>
      </c>
      <c r="H9" s="16">
        <v>1.648142319</v>
      </c>
      <c r="I9" s="80">
        <v>52.181297725301434</v>
      </c>
      <c r="J9" s="43">
        <v>35468000</v>
      </c>
      <c r="K9" s="44">
        <v>8432.8746845402602</v>
      </c>
      <c r="L9" s="149">
        <v>118</v>
      </c>
      <c r="M9" s="15"/>
      <c r="O9" s="122"/>
      <c r="P9" s="133" t="s">
        <v>245</v>
      </c>
      <c r="Q9" s="42" t="s">
        <v>291</v>
      </c>
      <c r="R9" s="42"/>
      <c r="S9" s="42"/>
      <c r="T9" s="42"/>
      <c r="U9" s="42"/>
      <c r="V9" s="42"/>
      <c r="W9" s="116"/>
      <c r="X9" s="42"/>
      <c r="Y9" s="42"/>
      <c r="Z9" s="42"/>
      <c r="AA9" s="42"/>
      <c r="AB9" s="42"/>
      <c r="AC9" s="42"/>
      <c r="AD9" s="42"/>
      <c r="AE9" s="42"/>
      <c r="AF9" s="42"/>
      <c r="AG9" s="117"/>
    </row>
    <row r="10" spans="1:33" ht="15" customHeight="1" x14ac:dyDescent="0.25">
      <c r="B10" s="48">
        <f t="shared" si="0"/>
        <v>127</v>
      </c>
      <c r="C10" s="51" t="s">
        <v>4</v>
      </c>
      <c r="D10" s="68" t="s">
        <v>157</v>
      </c>
      <c r="E10" s="80">
        <v>51.1</v>
      </c>
      <c r="F10" s="80">
        <v>4.2060916401661812</v>
      </c>
      <c r="G10" s="80">
        <v>28.209268811851853</v>
      </c>
      <c r="H10" s="16">
        <v>0.890610927</v>
      </c>
      <c r="I10" s="80">
        <v>33.201432044433631</v>
      </c>
      <c r="J10" s="43">
        <v>19082000</v>
      </c>
      <c r="K10" s="44">
        <v>6186.4899942918964</v>
      </c>
      <c r="L10" s="149">
        <v>129</v>
      </c>
      <c r="M10" s="15"/>
      <c r="O10" s="122"/>
      <c r="P10" s="133" t="s">
        <v>246</v>
      </c>
      <c r="Q10" s="118" t="s">
        <v>219</v>
      </c>
      <c r="R10" s="42"/>
      <c r="S10" s="42"/>
      <c r="T10" s="42"/>
      <c r="U10" s="42"/>
      <c r="V10" s="42"/>
      <c r="W10" s="116"/>
      <c r="X10" s="42"/>
      <c r="Y10" s="42"/>
      <c r="Z10" s="42"/>
      <c r="AA10" s="42"/>
      <c r="AB10" s="42"/>
      <c r="AC10" s="42"/>
      <c r="AD10" s="42"/>
      <c r="AE10" s="42"/>
      <c r="AF10" s="42"/>
      <c r="AG10" s="117"/>
    </row>
    <row r="11" spans="1:33" ht="15" customHeight="1" x14ac:dyDescent="0.25">
      <c r="B11" s="48">
        <f t="shared" si="0"/>
        <v>17</v>
      </c>
      <c r="C11" s="51" t="s">
        <v>5</v>
      </c>
      <c r="D11" s="68" t="s">
        <v>164</v>
      </c>
      <c r="E11" s="80">
        <v>75.900000000000006</v>
      </c>
      <c r="F11" s="80">
        <v>6.44106720496824</v>
      </c>
      <c r="G11" s="80">
        <v>55.015277629278607</v>
      </c>
      <c r="H11" s="16">
        <v>2.7090712350000001</v>
      </c>
      <c r="I11" s="80">
        <v>54.055041671154065</v>
      </c>
      <c r="J11" s="43">
        <v>40412000</v>
      </c>
      <c r="K11" s="44">
        <v>16011.672803226424</v>
      </c>
      <c r="L11" s="149">
        <v>73</v>
      </c>
      <c r="M11" s="15"/>
      <c r="O11" s="122"/>
      <c r="P11" s="133" t="s">
        <v>152</v>
      </c>
      <c r="Q11" s="14" t="s">
        <v>253</v>
      </c>
      <c r="R11" s="42"/>
      <c r="S11" s="42"/>
      <c r="T11" s="42"/>
      <c r="U11" s="42"/>
      <c r="V11" s="42"/>
      <c r="W11" s="116"/>
      <c r="X11" s="42"/>
      <c r="Y11" s="42"/>
      <c r="Z11" s="42"/>
      <c r="AA11" s="42"/>
      <c r="AB11" s="42"/>
      <c r="AC11" s="42"/>
      <c r="AD11" s="42"/>
      <c r="AE11" s="42"/>
      <c r="AF11" s="42"/>
      <c r="AG11" s="117"/>
    </row>
    <row r="12" spans="1:33" x14ac:dyDescent="0.25">
      <c r="B12" s="48">
        <f t="shared" si="0"/>
        <v>53</v>
      </c>
      <c r="C12" s="51" t="s">
        <v>6</v>
      </c>
      <c r="D12" s="68" t="s">
        <v>158</v>
      </c>
      <c r="E12" s="80">
        <v>74.2</v>
      </c>
      <c r="F12" s="80">
        <v>4.3678112922033332</v>
      </c>
      <c r="G12" s="80">
        <v>41.889160188765061</v>
      </c>
      <c r="H12" s="16">
        <v>1.733440557</v>
      </c>
      <c r="I12" s="80">
        <v>46.003185798985733</v>
      </c>
      <c r="J12" s="43">
        <v>3092000</v>
      </c>
      <c r="K12" s="44">
        <v>5463.2031996597607</v>
      </c>
      <c r="L12" s="149">
        <v>77</v>
      </c>
      <c r="M12" s="15"/>
      <c r="O12" s="122"/>
      <c r="P12" s="133" t="s">
        <v>173</v>
      </c>
      <c r="Q12" s="14" t="s">
        <v>220</v>
      </c>
      <c r="R12" s="42"/>
      <c r="S12" s="42"/>
      <c r="T12" s="42"/>
      <c r="U12" s="42"/>
      <c r="V12" s="42"/>
      <c r="W12" s="116"/>
      <c r="X12" s="42"/>
      <c r="Y12" s="42"/>
      <c r="Z12" s="42"/>
      <c r="AA12" s="42"/>
      <c r="AB12" s="42"/>
      <c r="AC12" s="42"/>
      <c r="AD12" s="42"/>
      <c r="AE12" s="42"/>
      <c r="AF12" s="42"/>
      <c r="AG12" s="117"/>
    </row>
    <row r="13" spans="1:33" ht="15" customHeight="1" x14ac:dyDescent="0.25">
      <c r="B13" s="48">
        <f t="shared" si="0"/>
        <v>76</v>
      </c>
      <c r="C13" s="51" t="s">
        <v>7</v>
      </c>
      <c r="D13" s="68" t="s">
        <v>162</v>
      </c>
      <c r="E13" s="80">
        <v>81.900000000000006</v>
      </c>
      <c r="F13" s="80">
        <v>7.405616148691907</v>
      </c>
      <c r="G13" s="80">
        <v>65.471977932415896</v>
      </c>
      <c r="H13" s="16">
        <v>6.6849915900000001</v>
      </c>
      <c r="I13" s="80">
        <v>41.979811949416288</v>
      </c>
      <c r="J13" s="43">
        <v>22299000</v>
      </c>
      <c r="K13" s="44">
        <v>38159.6336533223</v>
      </c>
      <c r="L13" s="149">
        <v>10</v>
      </c>
      <c r="M13" s="15"/>
      <c r="O13" s="122"/>
      <c r="P13" s="133" t="s">
        <v>269</v>
      </c>
      <c r="Q13" s="14" t="s">
        <v>271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117"/>
    </row>
    <row r="14" spans="1:33" ht="15" customHeight="1" x14ac:dyDescent="0.25">
      <c r="B14" s="48">
        <f t="shared" si="0"/>
        <v>48</v>
      </c>
      <c r="C14" s="51" t="s">
        <v>8</v>
      </c>
      <c r="D14" s="68" t="s">
        <v>160</v>
      </c>
      <c r="E14" s="80">
        <v>80.900000000000006</v>
      </c>
      <c r="F14" s="80">
        <v>7.3460359578062073</v>
      </c>
      <c r="G14" s="80">
        <v>64.299900184515408</v>
      </c>
      <c r="H14" s="16">
        <v>5.2913456419999996</v>
      </c>
      <c r="I14" s="80">
        <v>47.085135201877826</v>
      </c>
      <c r="J14" s="43">
        <v>8390000</v>
      </c>
      <c r="K14" s="44">
        <v>40006.186910271346</v>
      </c>
      <c r="L14" s="149">
        <v>11</v>
      </c>
      <c r="M14" s="15"/>
      <c r="O14" s="122"/>
      <c r="P14" s="275" t="s">
        <v>221</v>
      </c>
      <c r="Q14" s="276" t="s">
        <v>264</v>
      </c>
      <c r="R14" s="276"/>
      <c r="S14" s="276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  <c r="AG14" s="158"/>
    </row>
    <row r="15" spans="1:33" x14ac:dyDescent="0.25">
      <c r="B15" s="48">
        <f t="shared" si="0"/>
        <v>80</v>
      </c>
      <c r="C15" s="51" t="s">
        <v>9</v>
      </c>
      <c r="D15" s="68" t="s">
        <v>158</v>
      </c>
      <c r="E15" s="80">
        <v>70.7</v>
      </c>
      <c r="F15" s="80">
        <v>4.2186108228281523</v>
      </c>
      <c r="G15" s="80">
        <v>39.097694848766835</v>
      </c>
      <c r="H15" s="16">
        <v>1.9688117999999999</v>
      </c>
      <c r="I15" s="80">
        <v>40.884570027863006</v>
      </c>
      <c r="J15" s="43">
        <v>9054000</v>
      </c>
      <c r="K15" s="44">
        <v>9935.924424892517</v>
      </c>
      <c r="L15" s="149">
        <v>114</v>
      </c>
      <c r="M15" s="15"/>
      <c r="O15" s="122"/>
      <c r="P15" s="275"/>
      <c r="Q15" s="276"/>
      <c r="R15" s="276"/>
      <c r="S15" s="276"/>
      <c r="T15" s="276"/>
      <c r="U15" s="276"/>
      <c r="V15" s="276"/>
      <c r="W15" s="276"/>
      <c r="X15" s="276"/>
      <c r="Y15" s="276"/>
      <c r="Z15" s="276"/>
      <c r="AA15" s="276"/>
      <c r="AB15" s="276"/>
      <c r="AC15" s="276"/>
      <c r="AD15" s="276"/>
      <c r="AE15" s="276"/>
      <c r="AF15" s="276"/>
      <c r="AG15" s="158"/>
    </row>
    <row r="16" spans="1:33" x14ac:dyDescent="0.25">
      <c r="B16" s="48">
        <f t="shared" si="0"/>
        <v>146</v>
      </c>
      <c r="C16" s="51" t="s">
        <v>10</v>
      </c>
      <c r="D16" s="68" t="s">
        <v>153</v>
      </c>
      <c r="E16" s="80">
        <v>75.099999999999994</v>
      </c>
      <c r="F16" s="80">
        <v>4.5494658543010411</v>
      </c>
      <c r="G16" s="80">
        <v>43.452009096799763</v>
      </c>
      <c r="H16" s="16">
        <v>6.6451304550000003</v>
      </c>
      <c r="I16" s="80">
        <v>26.617849904157069</v>
      </c>
      <c r="J16" s="43">
        <v>1262000</v>
      </c>
      <c r="K16" s="44">
        <v>25799.491626889387</v>
      </c>
      <c r="L16" s="149">
        <v>52</v>
      </c>
      <c r="M16" s="15"/>
      <c r="O16" s="122"/>
      <c r="P16" s="42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2"/>
    </row>
    <row r="17" spans="2:33" x14ac:dyDescent="0.25">
      <c r="B17" s="48">
        <f t="shared" si="0"/>
        <v>11</v>
      </c>
      <c r="C17" s="51" t="s">
        <v>11</v>
      </c>
      <c r="D17" s="68" t="s">
        <v>170</v>
      </c>
      <c r="E17" s="80">
        <v>68.900000000000006</v>
      </c>
      <c r="F17" s="80">
        <v>4.9856491839901915</v>
      </c>
      <c r="G17" s="80">
        <v>42.188327568959657</v>
      </c>
      <c r="H17" s="16">
        <v>0.65655883699999995</v>
      </c>
      <c r="I17" s="80">
        <v>56.292001178777944</v>
      </c>
      <c r="J17" s="43">
        <v>148692000</v>
      </c>
      <c r="K17" s="44">
        <v>1659.1518597122847</v>
      </c>
      <c r="L17" s="149">
        <v>117</v>
      </c>
      <c r="M17" s="15"/>
      <c r="O17" s="122"/>
      <c r="P17" s="14" t="s">
        <v>265</v>
      </c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117"/>
    </row>
    <row r="18" spans="2:33" ht="15.75" thickBot="1" x14ac:dyDescent="0.3">
      <c r="B18" s="48">
        <f t="shared" si="0"/>
        <v>103</v>
      </c>
      <c r="C18" s="50" t="s">
        <v>12</v>
      </c>
      <c r="D18" s="68" t="s">
        <v>169</v>
      </c>
      <c r="E18" s="80">
        <v>70.3</v>
      </c>
      <c r="F18" s="80">
        <v>5.5259234185495165</v>
      </c>
      <c r="G18" s="80">
        <v>45.982110431732714</v>
      </c>
      <c r="H18" s="16">
        <v>3.987825725</v>
      </c>
      <c r="I18" s="80">
        <v>37.414602138316496</v>
      </c>
      <c r="J18" s="43">
        <v>9490000</v>
      </c>
      <c r="K18" s="44">
        <v>13928.825793037964</v>
      </c>
      <c r="L18" s="149">
        <v>126</v>
      </c>
      <c r="M18" s="15"/>
      <c r="N18" s="129"/>
      <c r="O18" s="123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119"/>
    </row>
    <row r="19" spans="2:33" x14ac:dyDescent="0.25">
      <c r="B19" s="48">
        <f t="shared" si="0"/>
        <v>107</v>
      </c>
      <c r="C19" s="50" t="s">
        <v>13</v>
      </c>
      <c r="D19" s="68" t="s">
        <v>160</v>
      </c>
      <c r="E19" s="80">
        <v>80</v>
      </c>
      <c r="F19" s="80">
        <v>6.8535140840321782</v>
      </c>
      <c r="G19" s="80">
        <v>60.538203705162687</v>
      </c>
      <c r="H19" s="16">
        <v>7.1105127100000001</v>
      </c>
      <c r="I19" s="80">
        <v>37.090527748566359</v>
      </c>
      <c r="J19" s="43">
        <v>10896000</v>
      </c>
      <c r="K19" s="44">
        <v>37631.062106227822</v>
      </c>
      <c r="L19" s="149">
        <v>18</v>
      </c>
      <c r="M19" s="15"/>
      <c r="N19" s="129"/>
    </row>
    <row r="20" spans="2:33" x14ac:dyDescent="0.25">
      <c r="B20" s="48">
        <f t="shared" si="0"/>
        <v>4</v>
      </c>
      <c r="C20" s="50" t="s">
        <v>14</v>
      </c>
      <c r="D20" s="68" t="s">
        <v>163</v>
      </c>
      <c r="E20" s="80">
        <v>76.099999999999994</v>
      </c>
      <c r="F20" s="80">
        <v>6.4506443191746472</v>
      </c>
      <c r="G20" s="80">
        <v>55.21659445563558</v>
      </c>
      <c r="H20" s="16">
        <v>2.1091700000000002</v>
      </c>
      <c r="I20" s="80">
        <v>59.289845246222619</v>
      </c>
      <c r="J20" s="43">
        <v>345000</v>
      </c>
      <c r="K20" s="44">
        <v>6669.8206135630635</v>
      </c>
      <c r="L20" s="149">
        <v>63</v>
      </c>
      <c r="M20" s="15"/>
      <c r="N20" s="142"/>
    </row>
    <row r="21" spans="2:33" x14ac:dyDescent="0.25">
      <c r="B21" s="48">
        <f t="shared" si="0"/>
        <v>132</v>
      </c>
      <c r="C21" s="50" t="s">
        <v>15</v>
      </c>
      <c r="D21" s="68" t="s">
        <v>156</v>
      </c>
      <c r="E21" s="80">
        <v>56.1</v>
      </c>
      <c r="F21" s="80">
        <v>3.6671395463413892</v>
      </c>
      <c r="G21" s="80">
        <v>28.631817577682998</v>
      </c>
      <c r="H21" s="16">
        <v>1.3557197949999999</v>
      </c>
      <c r="I21" s="80">
        <v>31.083208771040635</v>
      </c>
      <c r="J21" s="43">
        <v>8850000</v>
      </c>
      <c r="K21" s="44">
        <v>1587.3403534628883</v>
      </c>
      <c r="L21" s="149">
        <v>76</v>
      </c>
      <c r="M21" s="15"/>
      <c r="N21" s="129"/>
    </row>
    <row r="22" spans="2:33" x14ac:dyDescent="0.25">
      <c r="B22" s="48">
        <f t="shared" si="0"/>
        <v>64</v>
      </c>
      <c r="C22" s="50" t="s">
        <v>16</v>
      </c>
      <c r="D22" s="68" t="s">
        <v>164</v>
      </c>
      <c r="E22" s="80">
        <v>66.599999999999994</v>
      </c>
      <c r="F22" s="80">
        <v>5.7806202885435987</v>
      </c>
      <c r="G22" s="80">
        <v>44.873489347224648</v>
      </c>
      <c r="H22" s="16">
        <v>2.6060547289999998</v>
      </c>
      <c r="I22" s="80">
        <v>43.577907910355542</v>
      </c>
      <c r="J22" s="43">
        <v>9929000</v>
      </c>
      <c r="K22" s="44">
        <v>4849.3179667888026</v>
      </c>
      <c r="L22" s="149">
        <v>95</v>
      </c>
      <c r="M22" s="15"/>
      <c r="N22" s="129"/>
    </row>
    <row r="23" spans="2:33" x14ac:dyDescent="0.25">
      <c r="B23" s="48">
        <f t="shared" si="0"/>
        <v>74</v>
      </c>
      <c r="C23" s="50" t="s">
        <v>17</v>
      </c>
      <c r="D23" s="68" t="s">
        <v>167</v>
      </c>
      <c r="E23" s="80">
        <v>75.7</v>
      </c>
      <c r="F23" s="80">
        <v>4.6685174094493727</v>
      </c>
      <c r="G23" s="80">
        <v>44.495946180247209</v>
      </c>
      <c r="H23" s="16">
        <v>2.7387042940000002</v>
      </c>
      <c r="I23" s="80">
        <v>42.354560028524013</v>
      </c>
      <c r="J23" s="43">
        <v>3760000</v>
      </c>
      <c r="K23" s="44">
        <v>8689.508855708089</v>
      </c>
      <c r="L23" s="149">
        <v>86</v>
      </c>
      <c r="M23" s="15"/>
      <c r="N23" s="129"/>
      <c r="O23" s="141"/>
      <c r="P23" s="42"/>
    </row>
    <row r="24" spans="2:33" x14ac:dyDescent="0.25">
      <c r="B24" s="48">
        <f t="shared" si="0"/>
        <v>151</v>
      </c>
      <c r="C24" s="50" t="s">
        <v>18</v>
      </c>
      <c r="D24" s="68" t="s">
        <v>157</v>
      </c>
      <c r="E24" s="80">
        <v>53.2</v>
      </c>
      <c r="F24" s="80">
        <v>3.5530201459708346</v>
      </c>
      <c r="G24" s="80">
        <v>26.682346665041624</v>
      </c>
      <c r="H24" s="16">
        <v>2.8428447619999999</v>
      </c>
      <c r="I24" s="80">
        <v>22.59117372846735</v>
      </c>
      <c r="J24" s="43">
        <v>2007000</v>
      </c>
      <c r="K24" s="44">
        <v>13893.064069309134</v>
      </c>
      <c r="L24" s="149">
        <v>39</v>
      </c>
      <c r="M24" s="15"/>
      <c r="N24" s="127"/>
      <c r="O24" s="141"/>
      <c r="P24" s="42"/>
    </row>
    <row r="25" spans="2:33" x14ac:dyDescent="0.25">
      <c r="B25" s="48">
        <f t="shared" si="0"/>
        <v>21</v>
      </c>
      <c r="C25" s="50" t="s">
        <v>19</v>
      </c>
      <c r="D25" s="68" t="s">
        <v>164</v>
      </c>
      <c r="E25" s="80">
        <v>73.5</v>
      </c>
      <c r="F25" s="80">
        <v>6.8373311855787771</v>
      </c>
      <c r="G25" s="80">
        <v>55.52751214937684</v>
      </c>
      <c r="H25" s="16">
        <v>2.9347647289999998</v>
      </c>
      <c r="I25" s="80">
        <v>52.931996028243972</v>
      </c>
      <c r="J25" s="43">
        <v>194946000</v>
      </c>
      <c r="K25" s="44">
        <v>11210.390805382263</v>
      </c>
      <c r="L25" s="149">
        <v>53</v>
      </c>
      <c r="M25" s="15"/>
      <c r="N25" s="143"/>
      <c r="O25" s="141"/>
      <c r="P25" s="42"/>
    </row>
    <row r="26" spans="2:33" x14ac:dyDescent="0.25">
      <c r="B26" s="48">
        <f t="shared" si="0"/>
        <v>123</v>
      </c>
      <c r="C26" s="50" t="s">
        <v>20</v>
      </c>
      <c r="D26" s="68" t="s">
        <v>167</v>
      </c>
      <c r="E26" s="80">
        <v>73.400000000000006</v>
      </c>
      <c r="F26" s="80">
        <v>4.2203674506418984</v>
      </c>
      <c r="G26" s="80">
        <v>40.600786367489974</v>
      </c>
      <c r="H26" s="16">
        <v>3.5647744139999999</v>
      </c>
      <c r="I26" s="80">
        <v>34.145379420477987</v>
      </c>
      <c r="J26" s="43">
        <v>7534000</v>
      </c>
      <c r="K26" s="44">
        <v>13930.649786386202</v>
      </c>
      <c r="L26" s="149">
        <v>49</v>
      </c>
      <c r="M26" s="15"/>
      <c r="N26" s="141"/>
      <c r="O26" s="141"/>
      <c r="P26" s="42"/>
    </row>
    <row r="27" spans="2:33" x14ac:dyDescent="0.25">
      <c r="B27" s="48">
        <f t="shared" si="0"/>
        <v>129</v>
      </c>
      <c r="C27" s="50" t="s">
        <v>21</v>
      </c>
      <c r="D27" s="68" t="s">
        <v>156</v>
      </c>
      <c r="E27" s="80">
        <v>55.4</v>
      </c>
      <c r="F27" s="80">
        <v>4.0355604417176894</v>
      </c>
      <c r="G27" s="80">
        <v>29.852609283374051</v>
      </c>
      <c r="H27" s="16">
        <v>1.5257862799999999</v>
      </c>
      <c r="I27" s="80">
        <v>31.793850312174239</v>
      </c>
      <c r="J27" s="43">
        <v>16468000</v>
      </c>
      <c r="K27" s="44">
        <v>1255.9370921532043</v>
      </c>
      <c r="L27" s="149">
        <v>75</v>
      </c>
      <c r="M27" s="15"/>
      <c r="N27" s="141"/>
      <c r="O27" s="141"/>
      <c r="P27" s="42"/>
    </row>
    <row r="28" spans="2:33" x14ac:dyDescent="0.25">
      <c r="B28" s="48">
        <f t="shared" si="0"/>
        <v>135</v>
      </c>
      <c r="C28" s="50" t="s">
        <v>22</v>
      </c>
      <c r="D28" s="68" t="s">
        <v>172</v>
      </c>
      <c r="E28" s="80">
        <v>50.4</v>
      </c>
      <c r="F28" s="80">
        <v>3.7916807898816844</v>
      </c>
      <c r="G28" s="80">
        <v>26.208003077936979</v>
      </c>
      <c r="H28" s="16">
        <v>0.84537754099999995</v>
      </c>
      <c r="I28" s="80">
        <v>30.515012457670121</v>
      </c>
      <c r="J28" s="43">
        <v>8382000</v>
      </c>
      <c r="K28" s="44">
        <v>408.55354907483098</v>
      </c>
      <c r="L28" s="149">
        <v>134</v>
      </c>
      <c r="M28" s="15"/>
      <c r="N28" s="141"/>
      <c r="O28" s="141"/>
      <c r="P28" s="42"/>
    </row>
    <row r="29" spans="2:33" x14ac:dyDescent="0.25">
      <c r="B29" s="48">
        <f t="shared" si="0"/>
        <v>85</v>
      </c>
      <c r="C29" s="50" t="s">
        <v>23</v>
      </c>
      <c r="D29" s="68" t="s">
        <v>155</v>
      </c>
      <c r="E29" s="80">
        <v>63.1</v>
      </c>
      <c r="F29" s="80">
        <v>4.1612253745716581</v>
      </c>
      <c r="G29" s="80">
        <v>34.614869424421805</v>
      </c>
      <c r="H29" s="16">
        <v>1.1934211299999999</v>
      </c>
      <c r="I29" s="80">
        <v>40.322920667841188</v>
      </c>
      <c r="J29" s="43">
        <v>14139000</v>
      </c>
      <c r="K29" s="44">
        <v>2193.9685220599604</v>
      </c>
      <c r="L29" s="149">
        <v>115</v>
      </c>
      <c r="M29" s="15"/>
      <c r="N29" s="141"/>
      <c r="O29" s="141"/>
      <c r="P29" s="42"/>
    </row>
    <row r="30" spans="2:33" x14ac:dyDescent="0.25">
      <c r="B30" s="48">
        <f t="shared" si="0"/>
        <v>124</v>
      </c>
      <c r="C30" s="50" t="s">
        <v>24</v>
      </c>
      <c r="D30" s="68" t="s">
        <v>156</v>
      </c>
      <c r="E30" s="80">
        <v>51.6</v>
      </c>
      <c r="F30" s="80">
        <v>4.4338852037401715</v>
      </c>
      <c r="G30" s="80">
        <v>29.394068077392365</v>
      </c>
      <c r="H30" s="16">
        <v>1.087925193</v>
      </c>
      <c r="I30" s="80">
        <v>33.686686101707586</v>
      </c>
      <c r="J30" s="43">
        <v>19599000</v>
      </c>
      <c r="K30" s="44">
        <v>2294.3606728629202</v>
      </c>
      <c r="L30" s="149">
        <v>119</v>
      </c>
      <c r="M30" s="15"/>
      <c r="N30" s="141"/>
      <c r="O30" s="141"/>
      <c r="P30" s="42"/>
    </row>
    <row r="31" spans="2:33" x14ac:dyDescent="0.25">
      <c r="B31" s="48">
        <f t="shared" si="0"/>
        <v>65</v>
      </c>
      <c r="C31" s="50" t="s">
        <v>25</v>
      </c>
      <c r="D31" s="68" t="s">
        <v>159</v>
      </c>
      <c r="E31" s="80">
        <v>81</v>
      </c>
      <c r="F31" s="80">
        <v>7.6503462632391033</v>
      </c>
      <c r="G31" s="80">
        <v>66.285143599997468</v>
      </c>
      <c r="H31" s="16">
        <v>6.4285376760000004</v>
      </c>
      <c r="I31" s="80">
        <v>43.559838988633814</v>
      </c>
      <c r="J31" s="43">
        <v>34126000</v>
      </c>
      <c r="K31" s="44">
        <v>39050.167316371873</v>
      </c>
      <c r="L31" s="149">
        <v>9</v>
      </c>
      <c r="M31" s="15"/>
      <c r="N31" s="141"/>
      <c r="O31" s="141"/>
      <c r="P31" s="42"/>
    </row>
    <row r="32" spans="2:33" x14ac:dyDescent="0.25">
      <c r="B32" s="48">
        <f t="shared" si="0"/>
        <v>148</v>
      </c>
      <c r="C32" s="50" t="s">
        <v>26</v>
      </c>
      <c r="D32" s="68" t="s">
        <v>157</v>
      </c>
      <c r="E32" s="80">
        <v>48.4</v>
      </c>
      <c r="F32" s="80">
        <v>3.5678924590970063</v>
      </c>
      <c r="G32" s="80">
        <v>24.330570204136002</v>
      </c>
      <c r="H32" s="16">
        <v>1.3566049609999999</v>
      </c>
      <c r="I32" s="80">
        <v>25.25646080564891</v>
      </c>
      <c r="J32" s="43">
        <v>4401000</v>
      </c>
      <c r="K32" s="44">
        <v>788.88555370087283</v>
      </c>
      <c r="L32" s="149">
        <v>141</v>
      </c>
      <c r="M32" s="15"/>
      <c r="N32" s="144"/>
      <c r="O32" s="144"/>
      <c r="P32" s="42"/>
    </row>
    <row r="33" spans="2:16" x14ac:dyDescent="0.25">
      <c r="B33" s="48">
        <f t="shared" si="0"/>
        <v>150</v>
      </c>
      <c r="C33" s="50" t="s">
        <v>27</v>
      </c>
      <c r="D33" s="68" t="s">
        <v>172</v>
      </c>
      <c r="E33" s="80">
        <v>49.6</v>
      </c>
      <c r="F33" s="80">
        <v>3.7428711459671558</v>
      </c>
      <c r="G33" s="80">
        <v>25.604825177050483</v>
      </c>
      <c r="H33" s="16">
        <v>1.8914177700000001</v>
      </c>
      <c r="I33" s="80">
        <v>24.68189756157815</v>
      </c>
      <c r="J33" s="43">
        <v>11227000</v>
      </c>
      <c r="K33" s="44">
        <v>1370.1844543857449</v>
      </c>
      <c r="L33" s="149">
        <v>143</v>
      </c>
      <c r="M33" s="15"/>
      <c r="N33" s="145"/>
      <c r="O33" s="144"/>
      <c r="P33" s="42"/>
    </row>
    <row r="34" spans="2:16" x14ac:dyDescent="0.25">
      <c r="B34" s="48">
        <f t="shared" si="0"/>
        <v>19</v>
      </c>
      <c r="C34" s="50" t="s">
        <v>28</v>
      </c>
      <c r="D34" s="68" t="s">
        <v>164</v>
      </c>
      <c r="E34" s="80">
        <v>79.099999999999994</v>
      </c>
      <c r="F34" s="80">
        <v>6.6356556959248927</v>
      </c>
      <c r="G34" s="80">
        <v>58.524800181510656</v>
      </c>
      <c r="H34" s="16">
        <v>3.2377863320000002</v>
      </c>
      <c r="I34" s="80">
        <v>53.883337568837831</v>
      </c>
      <c r="J34" s="43">
        <v>17113688</v>
      </c>
      <c r="K34" s="44">
        <v>15779.259483052343</v>
      </c>
      <c r="L34" s="149">
        <v>23</v>
      </c>
      <c r="M34" s="15"/>
      <c r="N34" s="146"/>
      <c r="O34" s="144"/>
      <c r="P34" s="42"/>
    </row>
    <row r="35" spans="2:16" x14ac:dyDescent="0.25">
      <c r="B35" s="48">
        <f t="shared" si="0"/>
        <v>60</v>
      </c>
      <c r="C35" s="50" t="s">
        <v>29</v>
      </c>
      <c r="D35" s="68" t="s">
        <v>171</v>
      </c>
      <c r="E35" s="80">
        <v>73.5</v>
      </c>
      <c r="F35" s="80">
        <v>4.6527366391058518</v>
      </c>
      <c r="G35" s="80">
        <v>43.113123780290707</v>
      </c>
      <c r="H35" s="16">
        <v>2.1302892820000001</v>
      </c>
      <c r="I35" s="80">
        <v>44.66073793374219</v>
      </c>
      <c r="J35" s="43">
        <v>1338300000</v>
      </c>
      <c r="K35" s="44">
        <v>7598.8349681975033</v>
      </c>
      <c r="L35" s="149">
        <v>99</v>
      </c>
      <c r="M35" s="15"/>
      <c r="N35" s="147"/>
      <c r="O35" s="144"/>
      <c r="P35" s="42"/>
    </row>
    <row r="36" spans="2:16" x14ac:dyDescent="0.25">
      <c r="B36" s="48">
        <f t="shared" si="0"/>
        <v>3</v>
      </c>
      <c r="C36" s="50" t="s">
        <v>30</v>
      </c>
      <c r="D36" s="68" t="s">
        <v>164</v>
      </c>
      <c r="E36" s="80">
        <v>73.7</v>
      </c>
      <c r="F36" s="80">
        <v>6.408113705557601</v>
      </c>
      <c r="G36" s="80">
        <v>53.232857592360844</v>
      </c>
      <c r="H36" s="16">
        <v>1.8010677909999999</v>
      </c>
      <c r="I36" s="80">
        <v>59.75102255913027</v>
      </c>
      <c r="J36" s="43">
        <v>46295000</v>
      </c>
      <c r="K36" s="44">
        <v>9452.7960687775685</v>
      </c>
      <c r="L36" s="149">
        <v>80</v>
      </c>
      <c r="M36" s="15"/>
      <c r="N36" s="147"/>
      <c r="O36" s="144"/>
      <c r="P36" s="42"/>
    </row>
    <row r="37" spans="2:16" x14ac:dyDescent="0.25">
      <c r="B37" s="48">
        <f t="shared" si="0"/>
        <v>112</v>
      </c>
      <c r="C37" s="50" t="s">
        <v>31</v>
      </c>
      <c r="D37" s="68" t="s">
        <v>157</v>
      </c>
      <c r="E37" s="80">
        <v>61.1</v>
      </c>
      <c r="F37" s="80">
        <v>3.9235129599284342</v>
      </c>
      <c r="G37" s="80">
        <v>32.394776701069063</v>
      </c>
      <c r="H37" s="16">
        <v>1.3042800000000001</v>
      </c>
      <c r="I37" s="80">
        <v>36.504475145592096</v>
      </c>
      <c r="J37" s="43">
        <v>735000</v>
      </c>
      <c r="K37" s="44">
        <v>1096.3735810655048</v>
      </c>
      <c r="L37" s="149">
        <v>127</v>
      </c>
      <c r="M37" s="15"/>
      <c r="N37" s="137"/>
      <c r="O37" s="89"/>
    </row>
    <row r="38" spans="2:16" x14ac:dyDescent="0.25">
      <c r="B38" s="48">
        <f t="shared" si="0"/>
        <v>121</v>
      </c>
      <c r="C38" s="54" t="s">
        <v>32</v>
      </c>
      <c r="D38" s="68" t="s">
        <v>157</v>
      </c>
      <c r="E38" s="80">
        <v>57.4</v>
      </c>
      <c r="F38" s="80">
        <v>3.8197922130663073</v>
      </c>
      <c r="G38" s="80">
        <v>29.972759628112417</v>
      </c>
      <c r="H38" s="16">
        <v>1.0818162010000001</v>
      </c>
      <c r="I38" s="80">
        <v>34.547037133578854</v>
      </c>
      <c r="J38" s="43">
        <v>4043000</v>
      </c>
      <c r="K38" s="44">
        <v>4245.1781396660508</v>
      </c>
      <c r="L38" s="149">
        <v>128</v>
      </c>
      <c r="M38" s="15"/>
      <c r="N38" s="137"/>
      <c r="O38" s="89"/>
    </row>
    <row r="39" spans="2:16" x14ac:dyDescent="0.25">
      <c r="B39" s="48">
        <f t="shared" ref="B39:B70" si="1">RANK(I39,$I$7:$I$157)</f>
        <v>134</v>
      </c>
      <c r="C39" s="50" t="s">
        <v>33</v>
      </c>
      <c r="D39" s="68" t="s">
        <v>157</v>
      </c>
      <c r="E39" s="80">
        <v>48.4</v>
      </c>
      <c r="F39" s="80">
        <v>3.9838485653200078</v>
      </c>
      <c r="G39" s="80">
        <v>25.88710921304224</v>
      </c>
      <c r="H39" s="16">
        <v>0.75814880900000003</v>
      </c>
      <c r="I39" s="80">
        <v>30.547717932139744</v>
      </c>
      <c r="J39" s="43">
        <v>65965000</v>
      </c>
      <c r="K39" s="44">
        <v>346.97187990948544</v>
      </c>
      <c r="L39" s="149">
        <v>148</v>
      </c>
      <c r="M39" s="15"/>
      <c r="N39" s="137"/>
      <c r="O39" s="89"/>
    </row>
    <row r="40" spans="2:16" x14ac:dyDescent="0.25">
      <c r="B40" s="48">
        <f t="shared" si="1"/>
        <v>1</v>
      </c>
      <c r="C40" s="50" t="s">
        <v>34</v>
      </c>
      <c r="D40" s="68" t="s">
        <v>163</v>
      </c>
      <c r="E40" s="80">
        <v>79.3</v>
      </c>
      <c r="F40" s="80">
        <v>7.2710538073814597</v>
      </c>
      <c r="G40" s="80">
        <v>62.568483603320672</v>
      </c>
      <c r="H40" s="16">
        <v>2.5200277789999999</v>
      </c>
      <c r="I40" s="80">
        <v>64.035925810580295</v>
      </c>
      <c r="J40" s="43">
        <v>4659000</v>
      </c>
      <c r="K40" s="44">
        <v>11568.608435905091</v>
      </c>
      <c r="L40" s="149">
        <v>40</v>
      </c>
      <c r="M40" s="15"/>
      <c r="N40" s="137"/>
      <c r="O40" s="89"/>
    </row>
    <row r="41" spans="2:16" x14ac:dyDescent="0.25">
      <c r="B41" s="48">
        <f t="shared" si="1"/>
        <v>113</v>
      </c>
      <c r="C41" s="54" t="s">
        <v>35</v>
      </c>
      <c r="D41" s="68" t="s">
        <v>156</v>
      </c>
      <c r="E41" s="80">
        <v>55.4</v>
      </c>
      <c r="F41" s="80">
        <v>4.1971815178470475</v>
      </c>
      <c r="G41" s="80">
        <v>30.544878312101932</v>
      </c>
      <c r="H41" s="16">
        <v>0.99459343099999997</v>
      </c>
      <c r="I41" s="80">
        <v>35.933729024950125</v>
      </c>
      <c r="J41" s="43">
        <v>19738000</v>
      </c>
      <c r="K41" s="44">
        <v>1899.1771102829571</v>
      </c>
      <c r="L41" s="149">
        <v>137</v>
      </c>
      <c r="M41" s="15"/>
      <c r="N41" s="136"/>
      <c r="O41" s="89"/>
    </row>
    <row r="42" spans="2:16" x14ac:dyDescent="0.25">
      <c r="B42" s="48">
        <f t="shared" si="1"/>
        <v>82</v>
      </c>
      <c r="C42" s="50" t="s">
        <v>36</v>
      </c>
      <c r="D42" s="68" t="s">
        <v>167</v>
      </c>
      <c r="E42" s="80">
        <v>76.599999999999994</v>
      </c>
      <c r="F42" s="80">
        <v>5.5955752198981425</v>
      </c>
      <c r="G42" s="80">
        <v>50.51534419701543</v>
      </c>
      <c r="H42" s="16">
        <v>4.1935854299999997</v>
      </c>
      <c r="I42" s="80">
        <v>40.623722604898106</v>
      </c>
      <c r="J42" s="43">
        <v>4418000</v>
      </c>
      <c r="K42" s="44">
        <v>19543.281891705927</v>
      </c>
      <c r="L42" s="149">
        <v>44</v>
      </c>
      <c r="M42" s="15"/>
      <c r="N42" s="138"/>
      <c r="O42" s="89"/>
    </row>
    <row r="43" spans="2:16" x14ac:dyDescent="0.25">
      <c r="B43" s="48">
        <f t="shared" si="1"/>
        <v>12</v>
      </c>
      <c r="C43" s="50" t="s">
        <v>37</v>
      </c>
      <c r="D43" s="68" t="s">
        <v>163</v>
      </c>
      <c r="E43" s="80">
        <v>79.099999999999994</v>
      </c>
      <c r="F43" s="80">
        <v>5.4178684787581197</v>
      </c>
      <c r="G43" s="80">
        <v>51.077222566086839</v>
      </c>
      <c r="H43" s="16">
        <v>1.895394735</v>
      </c>
      <c r="I43" s="80">
        <v>56.186148034929133</v>
      </c>
      <c r="J43" s="43">
        <v>11258000</v>
      </c>
      <c r="K43" s="44">
        <v>5253</v>
      </c>
      <c r="L43" s="149">
        <v>93</v>
      </c>
      <c r="M43" s="15"/>
      <c r="N43" s="137"/>
      <c r="O43" s="89"/>
    </row>
    <row r="44" spans="2:16" x14ac:dyDescent="0.25">
      <c r="B44" s="48">
        <f t="shared" si="1"/>
        <v>59</v>
      </c>
      <c r="C44" s="50" t="s">
        <v>38</v>
      </c>
      <c r="D44" s="68" t="s">
        <v>166</v>
      </c>
      <c r="E44" s="80">
        <v>79.599999999999994</v>
      </c>
      <c r="F44" s="80">
        <v>6.386546111316413</v>
      </c>
      <c r="G44" s="80">
        <v>57.36164144586256</v>
      </c>
      <c r="H44" s="16">
        <v>4.4418460079999997</v>
      </c>
      <c r="I44" s="80">
        <v>45.50854976885033</v>
      </c>
      <c r="J44" s="43">
        <v>1103000</v>
      </c>
      <c r="K44" s="44">
        <v>31092.276665627884</v>
      </c>
      <c r="L44" s="149">
        <v>24</v>
      </c>
      <c r="M44" s="15"/>
      <c r="N44" s="137"/>
      <c r="O44" s="89"/>
    </row>
    <row r="45" spans="2:16" x14ac:dyDescent="0.25">
      <c r="B45" s="48">
        <f t="shared" si="1"/>
        <v>92</v>
      </c>
      <c r="C45" s="50" t="s">
        <v>39</v>
      </c>
      <c r="D45" s="68" t="s">
        <v>167</v>
      </c>
      <c r="E45" s="80">
        <v>77.7</v>
      </c>
      <c r="F45" s="80">
        <v>6.152203607605971</v>
      </c>
      <c r="G45" s="80">
        <v>54.584662154861903</v>
      </c>
      <c r="H45" s="16">
        <v>5.2739654319999998</v>
      </c>
      <c r="I45" s="80">
        <v>39.353487172510732</v>
      </c>
      <c r="J45" s="43">
        <v>10520000</v>
      </c>
      <c r="K45" s="44">
        <v>24517.902958808332</v>
      </c>
      <c r="L45" s="149">
        <v>27</v>
      </c>
      <c r="M45" s="15"/>
      <c r="N45" s="137"/>
      <c r="O45" s="89"/>
    </row>
    <row r="46" spans="2:16" x14ac:dyDescent="0.25">
      <c r="B46" s="48">
        <f t="shared" si="1"/>
        <v>110</v>
      </c>
      <c r="C46" s="50" t="s">
        <v>40</v>
      </c>
      <c r="D46" s="68" t="s">
        <v>161</v>
      </c>
      <c r="E46" s="80">
        <v>78.8</v>
      </c>
      <c r="F46" s="80">
        <v>7.7705152845076144</v>
      </c>
      <c r="G46" s="80">
        <v>65.216932458574291</v>
      </c>
      <c r="H46" s="16">
        <v>8.2536367449999997</v>
      </c>
      <c r="I46" s="80">
        <v>36.61236884938431</v>
      </c>
      <c r="J46" s="43">
        <v>5547000</v>
      </c>
      <c r="K46" s="44">
        <v>40162.59000821739</v>
      </c>
      <c r="L46" s="149">
        <v>2</v>
      </c>
      <c r="M46" s="15"/>
      <c r="N46" s="137"/>
      <c r="O46" s="89"/>
    </row>
    <row r="47" spans="2:16" x14ac:dyDescent="0.25">
      <c r="B47" s="48">
        <f t="shared" si="1"/>
        <v>106</v>
      </c>
      <c r="C47" s="50" t="s">
        <v>41</v>
      </c>
      <c r="D47" s="68" t="s">
        <v>172</v>
      </c>
      <c r="E47" s="80">
        <v>57.9</v>
      </c>
      <c r="F47" s="80">
        <v>5.0058108714222582</v>
      </c>
      <c r="G47" s="80">
        <v>35.543145929747077</v>
      </c>
      <c r="H47" s="16">
        <v>1.8491200000000001</v>
      </c>
      <c r="I47" s="80">
        <v>37.238462459280314</v>
      </c>
      <c r="J47" s="43">
        <v>889000</v>
      </c>
      <c r="K47" s="44">
        <v>2308.0872437537105</v>
      </c>
      <c r="L47" s="149">
        <v>101</v>
      </c>
      <c r="M47" s="15"/>
      <c r="N47" s="137"/>
      <c r="O47" s="89"/>
    </row>
    <row r="48" spans="2:16" x14ac:dyDescent="0.25">
      <c r="B48" s="48">
        <f t="shared" si="1"/>
        <v>33</v>
      </c>
      <c r="C48" s="50" t="s">
        <v>42</v>
      </c>
      <c r="D48" s="68" t="s">
        <v>163</v>
      </c>
      <c r="E48" s="80">
        <v>73.400000000000006</v>
      </c>
      <c r="F48" s="80">
        <v>4.7350212259262969</v>
      </c>
      <c r="G48" s="80">
        <v>43.521428636383966</v>
      </c>
      <c r="H48" s="16">
        <v>1.422579552</v>
      </c>
      <c r="I48" s="80">
        <v>50.650114211803277</v>
      </c>
      <c r="J48" s="43">
        <v>9927000</v>
      </c>
      <c r="K48" s="44">
        <v>9350.0879035476719</v>
      </c>
      <c r="L48" s="149">
        <v>88</v>
      </c>
      <c r="M48" s="15"/>
      <c r="N48" s="137"/>
      <c r="O48" s="89"/>
    </row>
    <row r="49" spans="2:15" x14ac:dyDescent="0.25">
      <c r="B49" s="48">
        <f t="shared" si="1"/>
        <v>23</v>
      </c>
      <c r="C49" s="50" t="s">
        <v>43</v>
      </c>
      <c r="D49" s="68" t="s">
        <v>164</v>
      </c>
      <c r="E49" s="80">
        <v>75.599999999999994</v>
      </c>
      <c r="F49" s="80">
        <v>5.8380515093436083</v>
      </c>
      <c r="G49" s="80">
        <v>51.273163298776609</v>
      </c>
      <c r="H49" s="16">
        <v>2.3677016790000001</v>
      </c>
      <c r="I49" s="80">
        <v>52.481365148736273</v>
      </c>
      <c r="J49" s="43">
        <v>14465000</v>
      </c>
      <c r="K49" s="44">
        <v>8027.5595189031292</v>
      </c>
      <c r="L49" s="149">
        <v>113</v>
      </c>
      <c r="M49" s="15"/>
      <c r="N49" s="137"/>
      <c r="O49" s="89"/>
    </row>
    <row r="50" spans="2:15" x14ac:dyDescent="0.25">
      <c r="B50" s="48">
        <f t="shared" si="1"/>
        <v>91</v>
      </c>
      <c r="C50" s="50" t="s">
        <v>44</v>
      </c>
      <c r="D50" s="68" t="s">
        <v>154</v>
      </c>
      <c r="E50" s="80">
        <v>73.2</v>
      </c>
      <c r="F50" s="80">
        <v>3.8769224719550399</v>
      </c>
      <c r="G50" s="80">
        <v>38.546429947975014</v>
      </c>
      <c r="H50" s="16">
        <v>2.0594643719999999</v>
      </c>
      <c r="I50" s="80">
        <v>39.644641914045074</v>
      </c>
      <c r="J50" s="43">
        <v>81121000</v>
      </c>
      <c r="K50" s="44">
        <v>6179.9719370438452</v>
      </c>
      <c r="L50" s="149">
        <v>98</v>
      </c>
      <c r="M50" s="15"/>
      <c r="N50" s="137"/>
      <c r="O50" s="89"/>
    </row>
    <row r="51" spans="2:15" x14ac:dyDescent="0.25">
      <c r="B51" s="48">
        <f t="shared" si="1"/>
        <v>5</v>
      </c>
      <c r="C51" s="51" t="s">
        <v>45</v>
      </c>
      <c r="D51" s="68" t="s">
        <v>163</v>
      </c>
      <c r="E51" s="80">
        <v>72.2</v>
      </c>
      <c r="F51" s="80">
        <v>6.7399111512597196</v>
      </c>
      <c r="G51" s="80">
        <v>54.001576087904105</v>
      </c>
      <c r="H51" s="16">
        <v>1.9932619149999999</v>
      </c>
      <c r="I51" s="80">
        <v>58.886975487747854</v>
      </c>
      <c r="J51" s="43">
        <v>6193000</v>
      </c>
      <c r="K51" s="44">
        <v>6667.8482722878798</v>
      </c>
      <c r="L51" s="149">
        <v>61</v>
      </c>
      <c r="M51" s="15"/>
      <c r="N51" s="137"/>
      <c r="O51" s="89"/>
    </row>
    <row r="52" spans="2:15" x14ac:dyDescent="0.25">
      <c r="B52" s="48">
        <f t="shared" si="1"/>
        <v>117</v>
      </c>
      <c r="C52" s="51" t="s">
        <v>46</v>
      </c>
      <c r="D52" s="68" t="s">
        <v>167</v>
      </c>
      <c r="E52" s="80">
        <v>74.8</v>
      </c>
      <c r="F52" s="80">
        <v>5.137738837815685</v>
      </c>
      <c r="G52" s="80">
        <v>46.680536962162762</v>
      </c>
      <c r="H52" s="16">
        <v>4.7347137100000003</v>
      </c>
      <c r="I52" s="80">
        <v>34.945345365693555</v>
      </c>
      <c r="J52" s="43">
        <v>1340000</v>
      </c>
      <c r="K52" s="44">
        <v>20663.432016251227</v>
      </c>
      <c r="L52" s="149">
        <v>25</v>
      </c>
      <c r="M52" s="15"/>
      <c r="N52" s="137"/>
      <c r="O52" s="89"/>
    </row>
    <row r="53" spans="2:15" x14ac:dyDescent="0.25">
      <c r="B53" s="48">
        <f t="shared" si="1"/>
        <v>94</v>
      </c>
      <c r="C53" s="51" t="s">
        <v>47</v>
      </c>
      <c r="D53" s="68" t="s">
        <v>172</v>
      </c>
      <c r="E53" s="80">
        <v>59.3</v>
      </c>
      <c r="F53" s="80">
        <v>4.3700439336408863</v>
      </c>
      <c r="G53" s="80">
        <v>33.487691763174929</v>
      </c>
      <c r="H53" s="16">
        <v>1.132291282</v>
      </c>
      <c r="I53" s="80">
        <v>39.181999907134937</v>
      </c>
      <c r="J53" s="43">
        <v>82950000</v>
      </c>
      <c r="K53" s="44">
        <v>1041.0417176661219</v>
      </c>
      <c r="L53" s="149">
        <v>124</v>
      </c>
      <c r="M53" s="15"/>
      <c r="N53" s="137"/>
      <c r="O53" s="89"/>
    </row>
    <row r="54" spans="2:15" x14ac:dyDescent="0.25">
      <c r="B54" s="48">
        <f t="shared" si="1"/>
        <v>70</v>
      </c>
      <c r="C54" s="51" t="s">
        <v>48</v>
      </c>
      <c r="D54" s="68" t="s">
        <v>161</v>
      </c>
      <c r="E54" s="80">
        <v>80</v>
      </c>
      <c r="F54" s="80">
        <v>7.3932642072291239</v>
      </c>
      <c r="G54" s="80">
        <v>63.87669217398561</v>
      </c>
      <c r="H54" s="16">
        <v>6.2111726880000004</v>
      </c>
      <c r="I54" s="80">
        <v>42.687145997131381</v>
      </c>
      <c r="J54" s="43">
        <v>5364000</v>
      </c>
      <c r="K54" s="44">
        <v>36472.550563920449</v>
      </c>
      <c r="L54" s="149">
        <v>1</v>
      </c>
      <c r="M54" s="15"/>
      <c r="N54" s="137"/>
      <c r="O54" s="89"/>
    </row>
    <row r="55" spans="2:15" x14ac:dyDescent="0.25">
      <c r="B55" s="48">
        <f t="shared" si="1"/>
        <v>50</v>
      </c>
      <c r="C55" s="51" t="s">
        <v>49</v>
      </c>
      <c r="D55" s="68" t="s">
        <v>160</v>
      </c>
      <c r="E55" s="80">
        <v>81.5</v>
      </c>
      <c r="F55" s="80">
        <v>6.7979011124533741</v>
      </c>
      <c r="G55" s="80">
        <v>61.32286536763182</v>
      </c>
      <c r="H55" s="16">
        <v>4.9109207589999997</v>
      </c>
      <c r="I55" s="80">
        <v>46.523476158893317</v>
      </c>
      <c r="J55" s="43">
        <v>64895000</v>
      </c>
      <c r="K55" s="44">
        <v>34123.196624903467</v>
      </c>
      <c r="L55" s="149">
        <v>19</v>
      </c>
      <c r="M55" s="15"/>
      <c r="N55" s="137"/>
      <c r="O55" s="89"/>
    </row>
    <row r="56" spans="2:15" x14ac:dyDescent="0.25">
      <c r="B56" s="48">
        <f t="shared" si="1"/>
        <v>55</v>
      </c>
      <c r="C56" s="51" t="s">
        <v>50</v>
      </c>
      <c r="D56" s="68" t="s">
        <v>158</v>
      </c>
      <c r="E56" s="80">
        <v>73.7</v>
      </c>
      <c r="F56" s="80">
        <v>4.1018370855375794</v>
      </c>
      <c r="G56" s="80">
        <v>40.091324663995636</v>
      </c>
      <c r="H56" s="16">
        <v>1.433689035</v>
      </c>
      <c r="I56" s="80">
        <v>45.972139968481315</v>
      </c>
      <c r="J56" s="43">
        <v>4452000</v>
      </c>
      <c r="K56" s="44">
        <v>5074.1741024421799</v>
      </c>
      <c r="L56" s="149">
        <v>59</v>
      </c>
      <c r="M56" s="15"/>
      <c r="N56" s="137"/>
      <c r="O56" s="89"/>
    </row>
    <row r="57" spans="2:15" x14ac:dyDescent="0.25">
      <c r="B57" s="48">
        <f t="shared" si="1"/>
        <v>46</v>
      </c>
      <c r="C57" s="51" t="s">
        <v>51</v>
      </c>
      <c r="D57" s="68" t="s">
        <v>160</v>
      </c>
      <c r="E57" s="80">
        <v>80.400000000000006</v>
      </c>
      <c r="F57" s="80">
        <v>6.724530956451698</v>
      </c>
      <c r="G57" s="80">
        <v>60.039113104895343</v>
      </c>
      <c r="H57" s="16">
        <v>4.5662733639999997</v>
      </c>
      <c r="I57" s="80">
        <v>47.200384566255508</v>
      </c>
      <c r="J57" s="43">
        <v>81777000</v>
      </c>
      <c r="K57" s="44">
        <v>37402.26776609743</v>
      </c>
      <c r="L57" s="149">
        <v>15</v>
      </c>
      <c r="M57" s="15"/>
      <c r="N57" s="137"/>
      <c r="O57" s="89"/>
    </row>
    <row r="58" spans="2:15" x14ac:dyDescent="0.25">
      <c r="B58" s="48">
        <f t="shared" si="1"/>
        <v>86</v>
      </c>
      <c r="C58" s="51" t="s">
        <v>52</v>
      </c>
      <c r="D58" s="68" t="s">
        <v>156</v>
      </c>
      <c r="E58" s="80">
        <v>64.2</v>
      </c>
      <c r="F58" s="80">
        <v>4.6062518247745112</v>
      </c>
      <c r="G58" s="80">
        <v>37.427258941589884</v>
      </c>
      <c r="H58" s="16">
        <v>1.7391539220000001</v>
      </c>
      <c r="I58" s="80">
        <v>40.298139395211116</v>
      </c>
      <c r="J58" s="43">
        <v>24392000</v>
      </c>
      <c r="K58" s="44">
        <v>1643.8369360328732</v>
      </c>
      <c r="L58" s="149">
        <v>55</v>
      </c>
      <c r="M58" s="15"/>
      <c r="N58" s="137"/>
      <c r="O58" s="89"/>
    </row>
    <row r="59" spans="2:15" x14ac:dyDescent="0.25">
      <c r="B59" s="48">
        <f t="shared" si="1"/>
        <v>83</v>
      </c>
      <c r="C59" s="51" t="s">
        <v>53</v>
      </c>
      <c r="D59" s="68" t="s">
        <v>166</v>
      </c>
      <c r="E59" s="80">
        <v>79.900000000000006</v>
      </c>
      <c r="F59" s="80">
        <v>5.8395586413539551</v>
      </c>
      <c r="G59" s="80">
        <v>54.198804348552727</v>
      </c>
      <c r="H59" s="16">
        <v>4.9207485389999999</v>
      </c>
      <c r="I59" s="80">
        <v>40.525119327042276</v>
      </c>
      <c r="J59" s="43">
        <v>11316000</v>
      </c>
      <c r="K59" s="44">
        <v>28408.368510646244</v>
      </c>
      <c r="L59" s="149">
        <v>45</v>
      </c>
      <c r="M59" s="15"/>
      <c r="N59" s="137"/>
      <c r="O59" s="89"/>
    </row>
    <row r="60" spans="2:15" x14ac:dyDescent="0.25">
      <c r="B60" s="48">
        <f t="shared" si="1"/>
        <v>10</v>
      </c>
      <c r="C60" s="51" t="s">
        <v>54</v>
      </c>
      <c r="D60" s="68" t="s">
        <v>163</v>
      </c>
      <c r="E60" s="80">
        <v>71.2</v>
      </c>
      <c r="F60" s="80">
        <v>6.2897487145934212</v>
      </c>
      <c r="G60" s="80">
        <v>50.775545730559109</v>
      </c>
      <c r="H60" s="16">
        <v>1.7796102970000001</v>
      </c>
      <c r="I60" s="80">
        <v>56.861199558606081</v>
      </c>
      <c r="J60" s="43">
        <v>14389000</v>
      </c>
      <c r="K60" s="44">
        <v>4784.9099086880824</v>
      </c>
      <c r="L60" s="149">
        <v>102</v>
      </c>
      <c r="M60" s="15"/>
      <c r="N60" s="137"/>
      <c r="O60" s="89"/>
    </row>
    <row r="61" spans="2:15" x14ac:dyDescent="0.25">
      <c r="B61" s="48">
        <f t="shared" si="1"/>
        <v>137</v>
      </c>
      <c r="C61" s="51" t="s">
        <v>55</v>
      </c>
      <c r="D61" s="68" t="s">
        <v>156</v>
      </c>
      <c r="E61" s="80">
        <v>54.1</v>
      </c>
      <c r="F61" s="80">
        <v>4.0445697225141073</v>
      </c>
      <c r="G61" s="80">
        <v>29.189780577393936</v>
      </c>
      <c r="H61" s="16">
        <v>1.715641433</v>
      </c>
      <c r="I61" s="80">
        <v>29.959929051859955</v>
      </c>
      <c r="J61" s="43">
        <v>9982000</v>
      </c>
      <c r="K61" s="44">
        <v>1090.6490038718707</v>
      </c>
      <c r="L61" s="149">
        <v>139</v>
      </c>
      <c r="M61" s="15"/>
      <c r="N61" s="137"/>
      <c r="O61" s="89"/>
    </row>
    <row r="62" spans="2:15" x14ac:dyDescent="0.25">
      <c r="B62" s="48">
        <f t="shared" si="1"/>
        <v>31</v>
      </c>
      <c r="C62" s="51" t="s">
        <v>56</v>
      </c>
      <c r="D62" s="68" t="s">
        <v>163</v>
      </c>
      <c r="E62" s="80">
        <v>69.900000000000006</v>
      </c>
      <c r="F62" s="80">
        <v>5.9928264729396661</v>
      </c>
      <c r="G62" s="80">
        <v>48.243789273116029</v>
      </c>
      <c r="H62" s="16">
        <v>2.08081</v>
      </c>
      <c r="I62" s="80">
        <v>51.169151045711253</v>
      </c>
      <c r="J62" s="43">
        <v>755000</v>
      </c>
      <c r="K62" s="44">
        <v>3431.7160796827638</v>
      </c>
      <c r="L62" s="149">
        <v>84</v>
      </c>
      <c r="M62" s="15"/>
      <c r="N62" s="89"/>
      <c r="O62" s="89"/>
    </row>
    <row r="63" spans="2:15" x14ac:dyDescent="0.25">
      <c r="B63" s="48">
        <f t="shared" si="1"/>
        <v>78</v>
      </c>
      <c r="C63" s="51" t="s">
        <v>57</v>
      </c>
      <c r="D63" s="68" t="s">
        <v>163</v>
      </c>
      <c r="E63" s="80">
        <v>62.1</v>
      </c>
      <c r="F63" s="80">
        <v>3.7659987266655417</v>
      </c>
      <c r="G63" s="80">
        <v>32.168696530534255</v>
      </c>
      <c r="H63" s="16">
        <v>0.59845590500000001</v>
      </c>
      <c r="I63" s="80">
        <v>41.322898203307702</v>
      </c>
      <c r="J63" s="43">
        <v>9993000</v>
      </c>
      <c r="K63" s="44">
        <v>1110.7318954067553</v>
      </c>
      <c r="L63" s="149">
        <v>133</v>
      </c>
      <c r="M63" s="15"/>
      <c r="N63" s="138"/>
      <c r="O63" s="89"/>
    </row>
    <row r="64" spans="2:15" x14ac:dyDescent="0.25">
      <c r="B64" s="48">
        <f t="shared" si="1"/>
        <v>13</v>
      </c>
      <c r="C64" s="51" t="s">
        <v>58</v>
      </c>
      <c r="D64" s="68" t="s">
        <v>163</v>
      </c>
      <c r="E64" s="80">
        <v>73.099999999999994</v>
      </c>
      <c r="F64" s="80">
        <v>5.8661315119315596</v>
      </c>
      <c r="G64" s="80">
        <v>49.736323915431953</v>
      </c>
      <c r="H64" s="16">
        <v>1.732866614</v>
      </c>
      <c r="I64" s="80">
        <v>55.975606815019596</v>
      </c>
      <c r="J64" s="43">
        <v>7600000</v>
      </c>
      <c r="K64" s="44">
        <v>3922.9282161709184</v>
      </c>
      <c r="L64" s="149">
        <v>103</v>
      </c>
      <c r="M64" s="15"/>
      <c r="N64" s="139"/>
      <c r="O64" s="89"/>
    </row>
    <row r="65" spans="2:15" x14ac:dyDescent="0.25">
      <c r="B65" s="48">
        <f t="shared" si="1"/>
        <v>102</v>
      </c>
      <c r="C65" s="51" t="s">
        <v>59</v>
      </c>
      <c r="D65" s="68" t="s">
        <v>165</v>
      </c>
      <c r="E65" s="80">
        <v>82.8</v>
      </c>
      <c r="F65" s="80">
        <v>5.6428345992175553</v>
      </c>
      <c r="G65" s="80">
        <v>54.906595393166349</v>
      </c>
      <c r="H65" s="16">
        <v>5.8111100000000002</v>
      </c>
      <c r="I65" s="80">
        <v>37.525536575077119</v>
      </c>
      <c r="J65" s="43">
        <v>7068000</v>
      </c>
      <c r="K65" s="44">
        <v>46501.727500291912</v>
      </c>
      <c r="L65" s="149">
        <v>14</v>
      </c>
      <c r="M65" s="15"/>
      <c r="N65" s="139"/>
      <c r="O65" s="140"/>
    </row>
    <row r="66" spans="2:15" x14ac:dyDescent="0.25">
      <c r="B66" s="48">
        <f t="shared" si="1"/>
        <v>104</v>
      </c>
      <c r="C66" s="51" t="s">
        <v>60</v>
      </c>
      <c r="D66" s="68" t="s">
        <v>167</v>
      </c>
      <c r="E66" s="80">
        <v>74.400000000000006</v>
      </c>
      <c r="F66" s="80">
        <v>4.7251326968761758</v>
      </c>
      <c r="G66" s="80">
        <v>44.057482035533283</v>
      </c>
      <c r="H66" s="16">
        <v>3.591028697</v>
      </c>
      <c r="I66" s="80">
        <v>37.400910297153786</v>
      </c>
      <c r="J66" s="43">
        <v>10000000</v>
      </c>
      <c r="K66" s="44">
        <v>20545.401456664022</v>
      </c>
      <c r="L66" s="149">
        <v>33</v>
      </c>
      <c r="M66" s="15"/>
      <c r="N66" s="139"/>
      <c r="O66" s="14"/>
    </row>
    <row r="67" spans="2:15" x14ac:dyDescent="0.25">
      <c r="B67" s="48">
        <f t="shared" si="1"/>
        <v>88</v>
      </c>
      <c r="C67" s="51" t="s">
        <v>61</v>
      </c>
      <c r="D67" s="68" t="s">
        <v>161</v>
      </c>
      <c r="E67" s="80">
        <v>81.8</v>
      </c>
      <c r="F67" s="80">
        <v>6.888284166891844</v>
      </c>
      <c r="G67" s="80">
        <v>62.120213766178495</v>
      </c>
      <c r="H67" s="16">
        <v>6.5392999999999999</v>
      </c>
      <c r="I67" s="80">
        <v>40.155425097010678</v>
      </c>
      <c r="J67" s="43">
        <v>318000</v>
      </c>
      <c r="K67" s="44">
        <v>35642.22649794168</v>
      </c>
      <c r="L67" s="149">
        <v>16</v>
      </c>
      <c r="M67" s="15"/>
      <c r="N67" s="139"/>
      <c r="O67" s="14"/>
    </row>
    <row r="68" spans="2:15" x14ac:dyDescent="0.25">
      <c r="B68" s="48">
        <f t="shared" si="1"/>
        <v>32</v>
      </c>
      <c r="C68" s="51" t="s">
        <v>62</v>
      </c>
      <c r="D68" s="68" t="s">
        <v>170</v>
      </c>
      <c r="E68" s="80">
        <v>65.400000000000006</v>
      </c>
      <c r="F68" s="80">
        <v>4.9892774028082014</v>
      </c>
      <c r="G68" s="80">
        <v>40.063579878124045</v>
      </c>
      <c r="H68" s="16">
        <v>0.86974378200000002</v>
      </c>
      <c r="I68" s="80">
        <v>50.865481501936529</v>
      </c>
      <c r="J68" s="43">
        <v>1224615000</v>
      </c>
      <c r="K68" s="44">
        <v>3425.4489267523454</v>
      </c>
      <c r="L68" s="149">
        <v>78</v>
      </c>
      <c r="M68" s="15"/>
      <c r="N68" s="139"/>
      <c r="O68" s="14"/>
    </row>
    <row r="69" spans="2:15" x14ac:dyDescent="0.25">
      <c r="B69" s="48">
        <f t="shared" si="1"/>
        <v>14</v>
      </c>
      <c r="C69" s="51" t="s">
        <v>63</v>
      </c>
      <c r="D69" s="68" t="s">
        <v>155</v>
      </c>
      <c r="E69" s="80">
        <v>69.400000000000006</v>
      </c>
      <c r="F69" s="80">
        <v>5.4572994140226392</v>
      </c>
      <c r="G69" s="80">
        <v>45.025218751598203</v>
      </c>
      <c r="H69" s="16">
        <v>1.12749177</v>
      </c>
      <c r="I69" s="80">
        <v>55.481810906641797</v>
      </c>
      <c r="J69" s="43">
        <v>239870000</v>
      </c>
      <c r="K69" s="44">
        <v>4325.2533282172571</v>
      </c>
      <c r="L69" s="149">
        <v>91</v>
      </c>
      <c r="M69" s="15"/>
    </row>
    <row r="70" spans="2:15" x14ac:dyDescent="0.25">
      <c r="B70" s="48">
        <f t="shared" si="1"/>
        <v>77</v>
      </c>
      <c r="C70" s="51" t="s">
        <v>64</v>
      </c>
      <c r="D70" s="68" t="s">
        <v>153</v>
      </c>
      <c r="E70" s="80">
        <v>73</v>
      </c>
      <c r="F70" s="80">
        <v>4.7675068602487043</v>
      </c>
      <c r="G70" s="80">
        <v>43.467604824350964</v>
      </c>
      <c r="H70" s="16">
        <v>2.660012933</v>
      </c>
      <c r="I70" s="80">
        <v>41.69332708871584</v>
      </c>
      <c r="J70" s="43">
        <v>73973000</v>
      </c>
      <c r="K70" s="44">
        <v>11569.655402641307</v>
      </c>
      <c r="L70" s="149">
        <v>136</v>
      </c>
      <c r="M70" s="15"/>
    </row>
    <row r="71" spans="2:15" x14ac:dyDescent="0.25">
      <c r="B71" s="48">
        <f t="shared" ref="B71:B102" si="2">RANK(I71,$I$7:$I$157)</f>
        <v>36</v>
      </c>
      <c r="C71" s="51" t="s">
        <v>65</v>
      </c>
      <c r="D71" s="68" t="s">
        <v>153</v>
      </c>
      <c r="E71" s="80">
        <v>69</v>
      </c>
      <c r="F71" s="80">
        <v>5.0169208107563916</v>
      </c>
      <c r="G71" s="80">
        <v>42.416385955017077</v>
      </c>
      <c r="H71" s="16">
        <v>1.4203392319999999</v>
      </c>
      <c r="I71" s="80">
        <v>49.190336884661583</v>
      </c>
      <c r="J71" s="43">
        <v>32031000</v>
      </c>
      <c r="K71" s="44">
        <v>3561.726808278675</v>
      </c>
      <c r="L71" s="149">
        <v>145</v>
      </c>
      <c r="M71" s="15"/>
    </row>
    <row r="72" spans="2:15" x14ac:dyDescent="0.25">
      <c r="B72" s="48">
        <f t="shared" si="2"/>
        <v>73</v>
      </c>
      <c r="C72" s="51" t="s">
        <v>66</v>
      </c>
      <c r="D72" s="68" t="s">
        <v>160</v>
      </c>
      <c r="E72" s="80">
        <v>80.599999999999994</v>
      </c>
      <c r="F72" s="80">
        <v>7.2573896443076897</v>
      </c>
      <c r="G72" s="80">
        <v>63.509046337652677</v>
      </c>
      <c r="H72" s="16">
        <v>6.2150107549999998</v>
      </c>
      <c r="I72" s="80">
        <v>42.402164028858948</v>
      </c>
      <c r="J72" s="43">
        <v>4475000</v>
      </c>
      <c r="K72" s="44">
        <v>40464.328014778184</v>
      </c>
      <c r="L72" s="149">
        <v>13</v>
      </c>
      <c r="M72" s="15"/>
    </row>
    <row r="73" spans="2:15" x14ac:dyDescent="0.25">
      <c r="B73" s="48">
        <f t="shared" si="2"/>
        <v>15</v>
      </c>
      <c r="C73" s="51" t="s">
        <v>67</v>
      </c>
      <c r="D73" s="68" t="s">
        <v>153</v>
      </c>
      <c r="E73" s="80">
        <v>81.599999999999994</v>
      </c>
      <c r="F73" s="80">
        <v>7.358916104302339</v>
      </c>
      <c r="G73" s="80">
        <v>64.937525445420647</v>
      </c>
      <c r="H73" s="16">
        <v>3.9581684899999998</v>
      </c>
      <c r="I73" s="80">
        <v>55.203541862113404</v>
      </c>
      <c r="J73" s="43">
        <v>7624000</v>
      </c>
      <c r="K73" s="44">
        <v>28573.330744334504</v>
      </c>
      <c r="L73" s="149">
        <v>41</v>
      </c>
      <c r="M73" s="15"/>
    </row>
    <row r="74" spans="2:15" x14ac:dyDescent="0.25">
      <c r="B74" s="48">
        <f t="shared" si="2"/>
        <v>51</v>
      </c>
      <c r="C74" s="51" t="s">
        <v>68</v>
      </c>
      <c r="D74" s="68" t="s">
        <v>166</v>
      </c>
      <c r="E74" s="80">
        <v>81.900000000000006</v>
      </c>
      <c r="F74" s="80">
        <v>6.3542379758892471</v>
      </c>
      <c r="G74" s="80">
        <v>58.814495919694551</v>
      </c>
      <c r="H74" s="16">
        <v>4.5248130120000001</v>
      </c>
      <c r="I74" s="80">
        <v>46.351937331207388</v>
      </c>
      <c r="J74" s="43">
        <v>60483000</v>
      </c>
      <c r="K74" s="44">
        <v>31954.175178122801</v>
      </c>
      <c r="L74" s="149">
        <v>42</v>
      </c>
      <c r="M74" s="15"/>
    </row>
    <row r="75" spans="2:15" x14ac:dyDescent="0.25">
      <c r="B75" s="48">
        <f t="shared" si="2"/>
        <v>6</v>
      </c>
      <c r="C75" s="51" t="s">
        <v>69</v>
      </c>
      <c r="D75" s="68" t="s">
        <v>163</v>
      </c>
      <c r="E75" s="80">
        <v>73.099999999999994</v>
      </c>
      <c r="F75" s="80">
        <v>6.2078819547942121</v>
      </c>
      <c r="G75" s="80">
        <v>51.667818996092215</v>
      </c>
      <c r="H75" s="16">
        <v>1.7219220369999999</v>
      </c>
      <c r="I75" s="80">
        <v>58.533877021878155</v>
      </c>
      <c r="J75" s="43">
        <v>2702000</v>
      </c>
      <c r="K75" s="44">
        <v>7673.4130161358207</v>
      </c>
      <c r="L75" s="149">
        <v>58</v>
      </c>
      <c r="M75" s="15"/>
    </row>
    <row r="76" spans="2:15" x14ac:dyDescent="0.25">
      <c r="B76" s="48">
        <f t="shared" si="2"/>
        <v>45</v>
      </c>
      <c r="C76" s="51" t="s">
        <v>70</v>
      </c>
      <c r="D76" s="68" t="s">
        <v>165</v>
      </c>
      <c r="E76" s="80">
        <v>83.4</v>
      </c>
      <c r="F76" s="80">
        <v>6.0567525899703529</v>
      </c>
      <c r="G76" s="80">
        <v>57.973462656836823</v>
      </c>
      <c r="H76" s="16">
        <v>4.1704271119999996</v>
      </c>
      <c r="I76" s="80">
        <v>47.508171514768854</v>
      </c>
      <c r="J76" s="43">
        <v>127451000</v>
      </c>
      <c r="K76" s="44">
        <v>33732.868222659643</v>
      </c>
      <c r="L76" s="149">
        <v>22</v>
      </c>
      <c r="M76" s="15"/>
    </row>
    <row r="77" spans="2:15" x14ac:dyDescent="0.25">
      <c r="B77" s="48">
        <f t="shared" si="2"/>
        <v>27</v>
      </c>
      <c r="C77" s="51" t="s">
        <v>71</v>
      </c>
      <c r="D77" s="68" t="s">
        <v>153</v>
      </c>
      <c r="E77" s="80">
        <v>73.400000000000006</v>
      </c>
      <c r="F77" s="80">
        <v>5.6961805632002669</v>
      </c>
      <c r="G77" s="80">
        <v>48.975974434737871</v>
      </c>
      <c r="H77" s="16">
        <v>2.1304977749999998</v>
      </c>
      <c r="I77" s="80">
        <v>51.652225591630526</v>
      </c>
      <c r="J77" s="43">
        <v>6047000</v>
      </c>
      <c r="K77" s="44">
        <v>5749.2039584702698</v>
      </c>
      <c r="L77" s="149">
        <v>60</v>
      </c>
      <c r="M77" s="15"/>
    </row>
    <row r="78" spans="2:15" x14ac:dyDescent="0.25">
      <c r="B78" s="48">
        <f t="shared" si="2"/>
        <v>119</v>
      </c>
      <c r="C78" s="51" t="s">
        <v>72</v>
      </c>
      <c r="D78" s="68" t="s">
        <v>158</v>
      </c>
      <c r="E78" s="80">
        <v>67</v>
      </c>
      <c r="F78" s="80">
        <v>5.5142865768787388</v>
      </c>
      <c r="G78" s="80">
        <v>43.763352454838056</v>
      </c>
      <c r="H78" s="16">
        <v>4.144991342</v>
      </c>
      <c r="I78" s="80">
        <v>34.703784811925019</v>
      </c>
      <c r="J78" s="43">
        <v>16323000</v>
      </c>
      <c r="K78" s="44">
        <v>12169.055806245286</v>
      </c>
      <c r="L78" s="149">
        <v>92</v>
      </c>
      <c r="M78" s="15"/>
    </row>
    <row r="79" spans="2:15" x14ac:dyDescent="0.25">
      <c r="B79" s="48">
        <f t="shared" si="2"/>
        <v>98</v>
      </c>
      <c r="C79" s="51" t="s">
        <v>73</v>
      </c>
      <c r="D79" s="68" t="s">
        <v>172</v>
      </c>
      <c r="E79" s="80">
        <v>57.1</v>
      </c>
      <c r="F79" s="80">
        <v>4.2558591459308381</v>
      </c>
      <c r="G79" s="80">
        <v>31.74122137255689</v>
      </c>
      <c r="H79" s="16">
        <v>0.94680258500000003</v>
      </c>
      <c r="I79" s="80">
        <v>37.999641984361887</v>
      </c>
      <c r="J79" s="43">
        <v>40513000</v>
      </c>
      <c r="K79" s="44">
        <v>1651.2320857015079</v>
      </c>
      <c r="L79" s="149">
        <v>107</v>
      </c>
      <c r="M79" s="15"/>
    </row>
    <row r="80" spans="2:15" x14ac:dyDescent="0.25">
      <c r="B80" s="48">
        <f t="shared" si="2"/>
        <v>63</v>
      </c>
      <c r="C80" s="53" t="s">
        <v>151</v>
      </c>
      <c r="D80" s="68" t="s">
        <v>165</v>
      </c>
      <c r="E80" s="80">
        <v>80.599999999999994</v>
      </c>
      <c r="F80" s="80">
        <v>6.1160244121695992</v>
      </c>
      <c r="G80" s="80">
        <v>56.396471905123676</v>
      </c>
      <c r="H80" s="16">
        <v>4.6188368850000003</v>
      </c>
      <c r="I80" s="80">
        <v>43.78088160765202</v>
      </c>
      <c r="J80" s="43">
        <v>48875000</v>
      </c>
      <c r="K80" s="44">
        <v>29101.071140070613</v>
      </c>
      <c r="L80" s="149">
        <v>36</v>
      </c>
      <c r="M80" s="15"/>
    </row>
    <row r="81" spans="2:14" x14ac:dyDescent="0.25">
      <c r="B81" s="48">
        <f t="shared" si="2"/>
        <v>143</v>
      </c>
      <c r="C81" s="51" t="s">
        <v>74</v>
      </c>
      <c r="D81" s="68" t="s">
        <v>153</v>
      </c>
      <c r="E81" s="80">
        <v>74.599999999999994</v>
      </c>
      <c r="F81" s="80">
        <v>6.5811645750630463</v>
      </c>
      <c r="G81" s="80">
        <v>54.881032727671496</v>
      </c>
      <c r="H81" s="16">
        <v>9.7199259750000007</v>
      </c>
      <c r="I81" s="80">
        <v>27.111677777577906</v>
      </c>
      <c r="J81" s="43">
        <v>2736000</v>
      </c>
      <c r="K81" s="44">
        <v>46428</v>
      </c>
      <c r="L81" s="149">
        <v>51</v>
      </c>
      <c r="M81" s="15"/>
    </row>
    <row r="82" spans="2:14" x14ac:dyDescent="0.25">
      <c r="B82" s="48">
        <f t="shared" si="2"/>
        <v>38</v>
      </c>
      <c r="C82" s="51" t="s">
        <v>75</v>
      </c>
      <c r="D82" s="68" t="s">
        <v>158</v>
      </c>
      <c r="E82" s="80">
        <v>67.7</v>
      </c>
      <c r="F82" s="80">
        <v>4.9964108124078237</v>
      </c>
      <c r="G82" s="80">
        <v>41.509881861760448</v>
      </c>
      <c r="H82" s="16">
        <v>1.289603429</v>
      </c>
      <c r="I82" s="80">
        <v>49.082275255442106</v>
      </c>
      <c r="J82" s="43">
        <v>5448000</v>
      </c>
      <c r="K82" s="44">
        <v>2238.8532767409451</v>
      </c>
      <c r="L82" s="149">
        <v>116</v>
      </c>
      <c r="M82" s="15"/>
      <c r="N82" s="8"/>
    </row>
    <row r="83" spans="2:14" x14ac:dyDescent="0.25">
      <c r="B83" s="48">
        <f t="shared" si="2"/>
        <v>37</v>
      </c>
      <c r="C83" s="52" t="s">
        <v>76</v>
      </c>
      <c r="D83" s="68" t="s">
        <v>155</v>
      </c>
      <c r="E83" s="80">
        <v>67.5</v>
      </c>
      <c r="F83" s="80">
        <v>5.0440989722524794</v>
      </c>
      <c r="G83" s="80">
        <v>41.636128083117548</v>
      </c>
      <c r="H83" s="16">
        <v>1.3040324510000001</v>
      </c>
      <c r="I83" s="80">
        <v>49.130229879420824</v>
      </c>
      <c r="J83" s="43">
        <v>6201000</v>
      </c>
      <c r="K83" s="44">
        <v>2550.9784408193786</v>
      </c>
      <c r="L83" s="149">
        <v>125</v>
      </c>
      <c r="M83" s="15"/>
      <c r="N83" s="8"/>
    </row>
    <row r="84" spans="2:14" x14ac:dyDescent="0.25">
      <c r="B84" s="48">
        <f t="shared" si="2"/>
        <v>118</v>
      </c>
      <c r="C84" s="51" t="s">
        <v>77</v>
      </c>
      <c r="D84" s="68" t="s">
        <v>167</v>
      </c>
      <c r="E84" s="80">
        <v>73.3</v>
      </c>
      <c r="F84" s="80">
        <v>4.6689104164157049</v>
      </c>
      <c r="G84" s="80">
        <v>43.087469732740921</v>
      </c>
      <c r="H84" s="16">
        <v>3.9538419679999999</v>
      </c>
      <c r="I84" s="80">
        <v>34.869518621386128</v>
      </c>
      <c r="J84" s="43">
        <v>2239000</v>
      </c>
      <c r="K84" s="44">
        <v>16340.312951285825</v>
      </c>
      <c r="L84" s="149">
        <v>37</v>
      </c>
      <c r="M84" s="15"/>
      <c r="N84" s="8"/>
    </row>
    <row r="85" spans="2:14" x14ac:dyDescent="0.25">
      <c r="B85" s="48">
        <f t="shared" si="2"/>
        <v>69</v>
      </c>
      <c r="C85" s="51" t="s">
        <v>78</v>
      </c>
      <c r="D85" s="68" t="s">
        <v>153</v>
      </c>
      <c r="E85" s="80">
        <v>72.599999999999994</v>
      </c>
      <c r="F85" s="80">
        <v>5.1816762660973144</v>
      </c>
      <c r="G85" s="80">
        <v>45.554205730529219</v>
      </c>
      <c r="H85" s="16">
        <v>2.8477597459999999</v>
      </c>
      <c r="I85" s="80">
        <v>42.852911264951224</v>
      </c>
      <c r="J85" s="43">
        <v>4227000</v>
      </c>
      <c r="K85" s="44">
        <v>14069.424319309795</v>
      </c>
      <c r="L85" s="149">
        <v>104</v>
      </c>
      <c r="M85" s="15"/>
      <c r="N85" s="8"/>
    </row>
    <row r="86" spans="2:14" x14ac:dyDescent="0.25">
      <c r="B86" s="48">
        <f t="shared" si="2"/>
        <v>116</v>
      </c>
      <c r="C86" s="51" t="s">
        <v>79</v>
      </c>
      <c r="D86" s="68" t="s">
        <v>156</v>
      </c>
      <c r="E86" s="80">
        <v>56.8</v>
      </c>
      <c r="F86" s="80">
        <v>4.1960631664799983</v>
      </c>
      <c r="G86" s="80">
        <v>31.311859274475328</v>
      </c>
      <c r="H86" s="16">
        <v>1.279882578</v>
      </c>
      <c r="I86" s="80">
        <v>35.176055963341938</v>
      </c>
      <c r="J86" s="43">
        <v>3994000</v>
      </c>
      <c r="K86" s="44">
        <v>418.79226655207412</v>
      </c>
      <c r="L86" s="149">
        <v>112</v>
      </c>
      <c r="M86" s="15"/>
      <c r="N86" s="8"/>
    </row>
    <row r="87" spans="2:14" x14ac:dyDescent="0.25">
      <c r="B87" s="48">
        <f t="shared" si="2"/>
        <v>81</v>
      </c>
      <c r="C87" s="51" t="s">
        <v>80</v>
      </c>
      <c r="D87" s="68" t="s">
        <v>154</v>
      </c>
      <c r="E87" s="80">
        <v>74.8</v>
      </c>
      <c r="F87" s="80">
        <v>4.9206923036661854</v>
      </c>
      <c r="G87" s="80">
        <v>45.425311915434555</v>
      </c>
      <c r="H87" s="16">
        <v>3.1872997189999999</v>
      </c>
      <c r="I87" s="80">
        <v>40.798951924264379</v>
      </c>
      <c r="J87" s="43">
        <v>6355000</v>
      </c>
      <c r="K87" s="44">
        <v>16987.067335104191</v>
      </c>
      <c r="L87" s="149">
        <v>130</v>
      </c>
      <c r="M87" s="15"/>
      <c r="N87" s="8"/>
    </row>
    <row r="88" spans="2:14" x14ac:dyDescent="0.25">
      <c r="B88" s="48">
        <f t="shared" si="2"/>
        <v>120</v>
      </c>
      <c r="C88" s="51" t="s">
        <v>81</v>
      </c>
      <c r="D88" s="68" t="s">
        <v>167</v>
      </c>
      <c r="E88" s="80">
        <v>72.2</v>
      </c>
      <c r="F88" s="80">
        <v>5.0658249043738426</v>
      </c>
      <c r="G88" s="80">
        <v>44.656514465423797</v>
      </c>
      <c r="H88" s="16">
        <v>4.3837155159999996</v>
      </c>
      <c r="I88" s="80">
        <v>34.550492251934401</v>
      </c>
      <c r="J88" s="43">
        <v>3287000</v>
      </c>
      <c r="K88" s="44">
        <v>18370.163175410366</v>
      </c>
      <c r="L88" s="149">
        <v>35</v>
      </c>
      <c r="M88" s="15"/>
      <c r="N88" s="8"/>
    </row>
    <row r="89" spans="2:14" x14ac:dyDescent="0.25">
      <c r="B89" s="48">
        <f t="shared" si="2"/>
        <v>138</v>
      </c>
      <c r="C89" s="51" t="s">
        <v>82</v>
      </c>
      <c r="D89" s="68" t="s">
        <v>160</v>
      </c>
      <c r="E89" s="80">
        <v>80</v>
      </c>
      <c r="F89" s="80">
        <v>7.097251764156856</v>
      </c>
      <c r="G89" s="80">
        <v>62.045781748302787</v>
      </c>
      <c r="H89" s="16">
        <v>10.72424</v>
      </c>
      <c r="I89" s="80">
        <v>28.994418565431744</v>
      </c>
      <c r="J89" s="43">
        <v>507000</v>
      </c>
      <c r="K89" s="44">
        <v>86124.284611159252</v>
      </c>
      <c r="L89" s="149">
        <v>5</v>
      </c>
      <c r="M89" s="15"/>
      <c r="N89" s="8"/>
    </row>
    <row r="90" spans="2:14" x14ac:dyDescent="0.25">
      <c r="B90" s="48">
        <f t="shared" si="2"/>
        <v>140</v>
      </c>
      <c r="C90" s="52" t="s">
        <v>83</v>
      </c>
      <c r="D90" s="68" t="s">
        <v>167</v>
      </c>
      <c r="E90" s="80">
        <v>74.8</v>
      </c>
      <c r="F90" s="80">
        <v>4.1802018627372064</v>
      </c>
      <c r="G90" s="80">
        <v>41.142902376120531</v>
      </c>
      <c r="H90" s="16">
        <v>5.3644223279999999</v>
      </c>
      <c r="I90" s="80">
        <v>28.274140000480326</v>
      </c>
      <c r="J90" s="43">
        <v>2060000</v>
      </c>
      <c r="K90" s="44">
        <v>11161.573389308343</v>
      </c>
      <c r="L90" s="149">
        <v>62</v>
      </c>
      <c r="M90" s="15"/>
      <c r="N90" s="8"/>
    </row>
    <row r="91" spans="2:14" x14ac:dyDescent="0.25">
      <c r="B91" s="48">
        <f t="shared" si="2"/>
        <v>49</v>
      </c>
      <c r="C91" s="51" t="s">
        <v>84</v>
      </c>
      <c r="D91" s="68" t="s">
        <v>157</v>
      </c>
      <c r="E91" s="80">
        <v>66.7</v>
      </c>
      <c r="F91" s="80">
        <v>4.6400789227442933</v>
      </c>
      <c r="G91" s="80">
        <v>39.059151395318111</v>
      </c>
      <c r="H91" s="16">
        <v>1.1562993939999999</v>
      </c>
      <c r="I91" s="80">
        <v>46.826085125111163</v>
      </c>
      <c r="J91" s="43">
        <v>20714000</v>
      </c>
      <c r="K91" s="44">
        <v>968.67372786419503</v>
      </c>
      <c r="L91" s="149">
        <v>110</v>
      </c>
      <c r="M91" s="15"/>
      <c r="N91" s="8"/>
    </row>
    <row r="92" spans="2:14" x14ac:dyDescent="0.25">
      <c r="B92" s="48">
        <f t="shared" si="2"/>
        <v>72</v>
      </c>
      <c r="C92" s="51" t="s">
        <v>85</v>
      </c>
      <c r="D92" s="68" t="s">
        <v>157</v>
      </c>
      <c r="E92" s="80">
        <v>54.2</v>
      </c>
      <c r="F92" s="80">
        <v>5.1482395020912692</v>
      </c>
      <c r="G92" s="80">
        <v>33.868670249988156</v>
      </c>
      <c r="H92" s="16">
        <v>0.77580378800000005</v>
      </c>
      <c r="I92" s="80">
        <v>42.462570136922587</v>
      </c>
      <c r="J92" s="43">
        <v>14901000</v>
      </c>
      <c r="K92" s="44">
        <v>882.14923761888633</v>
      </c>
      <c r="L92" s="149">
        <v>72</v>
      </c>
      <c r="M92" s="15"/>
      <c r="N92" s="8"/>
    </row>
    <row r="93" spans="2:14" x14ac:dyDescent="0.25">
      <c r="B93" s="48">
        <f t="shared" si="2"/>
        <v>84</v>
      </c>
      <c r="C93" s="51" t="s">
        <v>86</v>
      </c>
      <c r="D93" s="68" t="s">
        <v>155</v>
      </c>
      <c r="E93" s="80">
        <v>74.2</v>
      </c>
      <c r="F93" s="80">
        <v>5.5802816011842546</v>
      </c>
      <c r="G93" s="80">
        <v>48.844881305695971</v>
      </c>
      <c r="H93" s="16">
        <v>3.9004032579999999</v>
      </c>
      <c r="I93" s="80">
        <v>40.49452943887885</v>
      </c>
      <c r="J93" s="43">
        <v>28401000</v>
      </c>
      <c r="K93" s="44">
        <v>14730.935060776512</v>
      </c>
      <c r="L93" s="149">
        <v>46</v>
      </c>
      <c r="M93" s="15"/>
      <c r="N93" s="8"/>
    </row>
    <row r="94" spans="2:14" x14ac:dyDescent="0.25">
      <c r="B94" s="48">
        <f t="shared" si="2"/>
        <v>147</v>
      </c>
      <c r="C94" s="51" t="s">
        <v>87</v>
      </c>
      <c r="D94" s="68" t="s">
        <v>156</v>
      </c>
      <c r="E94" s="80">
        <v>51.4</v>
      </c>
      <c r="F94" s="80">
        <v>3.7623049764245917</v>
      </c>
      <c r="G94" s="80">
        <v>26.611263011305397</v>
      </c>
      <c r="H94" s="16">
        <v>1.864940544</v>
      </c>
      <c r="I94" s="80">
        <v>26.037924501488437</v>
      </c>
      <c r="J94" s="43">
        <v>15370000</v>
      </c>
      <c r="K94" s="44">
        <v>1064.6064521894612</v>
      </c>
      <c r="L94" s="149">
        <v>90</v>
      </c>
      <c r="M94" s="15"/>
      <c r="N94" s="8"/>
    </row>
    <row r="95" spans="2:14" x14ac:dyDescent="0.25">
      <c r="B95" s="48">
        <f t="shared" si="2"/>
        <v>66</v>
      </c>
      <c r="C95" s="51" t="s">
        <v>88</v>
      </c>
      <c r="D95" s="68" t="s">
        <v>166</v>
      </c>
      <c r="E95" s="80">
        <v>79.599999999999994</v>
      </c>
      <c r="F95" s="80">
        <v>5.773874815410645</v>
      </c>
      <c r="G95" s="80">
        <v>53.591065046133231</v>
      </c>
      <c r="H95" s="16">
        <v>4.25509</v>
      </c>
      <c r="I95" s="80">
        <v>43.100929481711198</v>
      </c>
      <c r="J95" s="43">
        <v>416000</v>
      </c>
      <c r="K95" s="44">
        <v>26445.23714633445</v>
      </c>
      <c r="L95" s="149">
        <v>20</v>
      </c>
      <c r="M95" s="15"/>
      <c r="N95" s="8"/>
    </row>
    <row r="96" spans="2:14" x14ac:dyDescent="0.25">
      <c r="B96" s="48">
        <f t="shared" si="2"/>
        <v>128</v>
      </c>
      <c r="C96" s="51" t="s">
        <v>89</v>
      </c>
      <c r="D96" s="68" t="s">
        <v>156</v>
      </c>
      <c r="E96" s="80">
        <v>58.6</v>
      </c>
      <c r="F96" s="80">
        <v>4.9741691403612007</v>
      </c>
      <c r="G96" s="80">
        <v>35.82949680107982</v>
      </c>
      <c r="H96" s="16">
        <v>2.8645122519999999</v>
      </c>
      <c r="I96" s="80">
        <v>32.329171775408447</v>
      </c>
      <c r="J96" s="43">
        <v>3460000</v>
      </c>
      <c r="K96" s="44">
        <v>2456.4394310886278</v>
      </c>
      <c r="L96" s="149">
        <v>122</v>
      </c>
      <c r="M96" s="15"/>
      <c r="N96" s="8"/>
    </row>
    <row r="97" spans="2:14" x14ac:dyDescent="0.25">
      <c r="B97" s="48">
        <f t="shared" si="2"/>
        <v>111</v>
      </c>
      <c r="C97" s="51" t="s">
        <v>90</v>
      </c>
      <c r="D97" s="68" t="s">
        <v>157</v>
      </c>
      <c r="E97" s="80">
        <v>73.400000000000006</v>
      </c>
      <c r="F97" s="80">
        <v>5.4770729758978112</v>
      </c>
      <c r="G97" s="80">
        <v>47.732546499992218</v>
      </c>
      <c r="H97" s="16">
        <v>4.5511817050000003</v>
      </c>
      <c r="I97" s="80">
        <v>36.577960127550917</v>
      </c>
      <c r="J97" s="43">
        <v>1281000</v>
      </c>
      <c r="K97" s="44">
        <v>13696.508659421297</v>
      </c>
      <c r="L97" s="149">
        <v>34</v>
      </c>
      <c r="M97" s="15"/>
      <c r="N97" s="8"/>
    </row>
    <row r="98" spans="2:14" x14ac:dyDescent="0.25">
      <c r="B98" s="48">
        <f t="shared" si="2"/>
        <v>22</v>
      </c>
      <c r="C98" s="51" t="s">
        <v>91</v>
      </c>
      <c r="D98" s="68" t="s">
        <v>163</v>
      </c>
      <c r="E98" s="80">
        <v>77</v>
      </c>
      <c r="F98" s="80">
        <v>6.8023886343788771</v>
      </c>
      <c r="G98" s="80">
        <v>57.963655856438344</v>
      </c>
      <c r="H98" s="16">
        <v>3.2979086870000001</v>
      </c>
      <c r="I98" s="80">
        <v>52.894029508529293</v>
      </c>
      <c r="J98" s="43">
        <v>113423000</v>
      </c>
      <c r="K98" s="44">
        <v>14563.884253985994</v>
      </c>
      <c r="L98" s="149">
        <v>67</v>
      </c>
      <c r="M98" s="15"/>
      <c r="N98" s="8"/>
    </row>
    <row r="99" spans="2:14" x14ac:dyDescent="0.25">
      <c r="B99" s="48">
        <f t="shared" si="2"/>
        <v>40</v>
      </c>
      <c r="C99" s="51" t="s">
        <v>92</v>
      </c>
      <c r="D99" s="68" t="s">
        <v>167</v>
      </c>
      <c r="E99" s="80">
        <v>69.3</v>
      </c>
      <c r="F99" s="80">
        <v>5.5897366129072541</v>
      </c>
      <c r="G99" s="80">
        <v>45.669935617324313</v>
      </c>
      <c r="H99" s="16">
        <v>2.096280342</v>
      </c>
      <c r="I99" s="80">
        <v>47.960822409343116</v>
      </c>
      <c r="J99" s="43">
        <v>3562000</v>
      </c>
      <c r="K99" s="44">
        <v>3109.8377131770098</v>
      </c>
      <c r="L99" s="149">
        <v>87</v>
      </c>
      <c r="M99" s="15"/>
      <c r="N99" s="8"/>
    </row>
    <row r="100" spans="2:14" x14ac:dyDescent="0.25">
      <c r="B100" s="48">
        <f t="shared" si="2"/>
        <v>145</v>
      </c>
      <c r="C100" s="51" t="s">
        <v>93</v>
      </c>
      <c r="D100" s="68" t="s">
        <v>158</v>
      </c>
      <c r="E100" s="80">
        <v>68.5</v>
      </c>
      <c r="F100" s="80">
        <v>4.5855235015492468</v>
      </c>
      <c r="G100" s="80">
        <v>39.824289458491059</v>
      </c>
      <c r="H100" s="16">
        <v>5.5307296309999998</v>
      </c>
      <c r="I100" s="80">
        <v>26.766450751816915</v>
      </c>
      <c r="J100" s="43">
        <v>2756000</v>
      </c>
      <c r="K100" s="44">
        <v>4035.8701820481929</v>
      </c>
      <c r="L100" s="149">
        <v>70</v>
      </c>
      <c r="M100" s="15"/>
      <c r="N100" s="8"/>
    </row>
    <row r="101" spans="2:14" x14ac:dyDescent="0.25">
      <c r="B101" s="48">
        <f t="shared" si="2"/>
        <v>42</v>
      </c>
      <c r="C101" s="51" t="s">
        <v>94</v>
      </c>
      <c r="D101" s="68" t="s">
        <v>154</v>
      </c>
      <c r="E101" s="80">
        <v>72.2</v>
      </c>
      <c r="F101" s="80">
        <v>4.3832473442848672</v>
      </c>
      <c r="G101" s="80">
        <v>40.846239234371993</v>
      </c>
      <c r="H101" s="16">
        <v>1.3235443419999999</v>
      </c>
      <c r="I101" s="80">
        <v>47.886980065642703</v>
      </c>
      <c r="J101" s="43">
        <v>31951000</v>
      </c>
      <c r="K101" s="44">
        <v>4712.0138702695831</v>
      </c>
      <c r="L101" s="149">
        <v>79</v>
      </c>
      <c r="M101" s="15"/>
      <c r="N101" s="8"/>
    </row>
    <row r="102" spans="2:14" x14ac:dyDescent="0.25">
      <c r="B102" s="48">
        <f t="shared" si="2"/>
        <v>114</v>
      </c>
      <c r="C102" s="51" t="s">
        <v>95</v>
      </c>
      <c r="D102" s="68" t="s">
        <v>157</v>
      </c>
      <c r="E102" s="80">
        <v>50.2</v>
      </c>
      <c r="F102" s="80">
        <v>4.6535832379090136</v>
      </c>
      <c r="G102" s="80">
        <v>29.449256111259661</v>
      </c>
      <c r="H102" s="16">
        <v>0.78431038099999995</v>
      </c>
      <c r="I102" s="80">
        <v>35.748470457056357</v>
      </c>
      <c r="J102" s="43">
        <v>23390000</v>
      </c>
      <c r="K102" s="44">
        <v>942.0635920316513</v>
      </c>
      <c r="L102" s="149">
        <v>71</v>
      </c>
      <c r="M102" s="15"/>
      <c r="N102" s="8"/>
    </row>
    <row r="103" spans="2:14" x14ac:dyDescent="0.25">
      <c r="B103" s="48">
        <f t="shared" ref="B103:B134" si="3">RANK(I103,$I$7:$I$157)</f>
        <v>61</v>
      </c>
      <c r="C103" s="52" t="s">
        <v>96</v>
      </c>
      <c r="D103" s="68" t="s">
        <v>170</v>
      </c>
      <c r="E103" s="80">
        <v>65.2</v>
      </c>
      <c r="F103" s="80">
        <v>5.3219769443758542</v>
      </c>
      <c r="G103" s="80">
        <v>41.618192111744683</v>
      </c>
      <c r="H103" s="16">
        <v>1.935682715</v>
      </c>
      <c r="I103" s="80">
        <v>44.197842967328505</v>
      </c>
      <c r="J103" s="43">
        <v>47963000</v>
      </c>
      <c r="K103" s="44">
        <v>1950.2257397842625</v>
      </c>
      <c r="L103" s="149">
        <v>149</v>
      </c>
      <c r="M103" s="15"/>
      <c r="N103" s="8"/>
    </row>
    <row r="104" spans="2:14" x14ac:dyDescent="0.25">
      <c r="B104" s="48">
        <f t="shared" si="3"/>
        <v>96</v>
      </c>
      <c r="C104" s="51" t="s">
        <v>97</v>
      </c>
      <c r="D104" s="68" t="s">
        <v>157</v>
      </c>
      <c r="E104" s="80">
        <v>62.5</v>
      </c>
      <c r="F104" s="80">
        <v>4.8855871221227929</v>
      </c>
      <c r="G104" s="80">
        <v>37.786005499665578</v>
      </c>
      <c r="H104" s="16">
        <v>2.0337217010000002</v>
      </c>
      <c r="I104" s="80">
        <v>38.882912230999587</v>
      </c>
      <c r="J104" s="43">
        <v>2283000</v>
      </c>
      <c r="K104" s="44">
        <v>6474.5671510325956</v>
      </c>
      <c r="L104" s="149">
        <v>47</v>
      </c>
      <c r="M104" s="15"/>
      <c r="N104" s="8"/>
    </row>
    <row r="105" spans="2:14" x14ac:dyDescent="0.25">
      <c r="B105" s="48">
        <f t="shared" si="3"/>
        <v>58</v>
      </c>
      <c r="C105" s="51" t="s">
        <v>98</v>
      </c>
      <c r="D105" s="68" t="s">
        <v>170</v>
      </c>
      <c r="E105" s="80">
        <v>68.8</v>
      </c>
      <c r="F105" s="80">
        <v>3.8094446592416449</v>
      </c>
      <c r="G105" s="80">
        <v>35.87049579061582</v>
      </c>
      <c r="H105" s="16">
        <v>0.75944637400000004</v>
      </c>
      <c r="I105" s="80">
        <v>45.621832478085992</v>
      </c>
      <c r="J105" s="43">
        <v>29959000</v>
      </c>
      <c r="K105" s="44">
        <v>1198.8631872838748</v>
      </c>
      <c r="L105" s="149">
        <v>121</v>
      </c>
      <c r="M105" s="15"/>
      <c r="N105" s="8"/>
    </row>
    <row r="106" spans="2:14" x14ac:dyDescent="0.25">
      <c r="B106" s="48">
        <f t="shared" si="3"/>
        <v>67</v>
      </c>
      <c r="C106" s="51" t="s">
        <v>99</v>
      </c>
      <c r="D106" s="68" t="s">
        <v>160</v>
      </c>
      <c r="E106" s="80">
        <v>80.7</v>
      </c>
      <c r="F106" s="80">
        <v>7.5018758358992974</v>
      </c>
      <c r="G106" s="80">
        <v>65.113281270842222</v>
      </c>
      <c r="H106" s="16">
        <v>6.3355315440000002</v>
      </c>
      <c r="I106" s="80">
        <v>43.08831402644158</v>
      </c>
      <c r="J106" s="43">
        <v>16616000</v>
      </c>
      <c r="K106" s="44">
        <v>42164.504055826968</v>
      </c>
      <c r="L106" s="149">
        <v>8</v>
      </c>
      <c r="M106" s="15"/>
      <c r="N106" s="8"/>
    </row>
    <row r="107" spans="2:14" x14ac:dyDescent="0.25">
      <c r="B107" s="48">
        <f t="shared" si="3"/>
        <v>28</v>
      </c>
      <c r="C107" s="51" t="s">
        <v>100</v>
      </c>
      <c r="D107" s="68" t="s">
        <v>162</v>
      </c>
      <c r="E107" s="80">
        <v>80.7</v>
      </c>
      <c r="F107" s="80">
        <v>7.2237563973075343</v>
      </c>
      <c r="G107" s="80">
        <v>63.377991438280347</v>
      </c>
      <c r="H107" s="16">
        <v>4.3131626059999997</v>
      </c>
      <c r="I107" s="80">
        <v>51.557032831272316</v>
      </c>
      <c r="J107" s="43">
        <v>4368000</v>
      </c>
      <c r="K107" s="44">
        <v>29534.51533178391</v>
      </c>
      <c r="L107" s="149">
        <v>4</v>
      </c>
      <c r="M107" s="15"/>
      <c r="N107" s="8"/>
    </row>
    <row r="108" spans="2:14" x14ac:dyDescent="0.25">
      <c r="B108" s="48">
        <f t="shared" si="3"/>
        <v>8</v>
      </c>
      <c r="C108" s="51" t="s">
        <v>101</v>
      </c>
      <c r="D108" s="68" t="s">
        <v>163</v>
      </c>
      <c r="E108" s="80">
        <v>74</v>
      </c>
      <c r="F108" s="80">
        <v>5.6866993539995567</v>
      </c>
      <c r="G108" s="80">
        <v>49.322077640016012</v>
      </c>
      <c r="H108" s="16">
        <v>1.5598466010000001</v>
      </c>
      <c r="I108" s="80">
        <v>57.063404476806532</v>
      </c>
      <c r="J108" s="43">
        <v>5789000</v>
      </c>
      <c r="K108" s="44">
        <v>2913.2788160904806</v>
      </c>
      <c r="L108" s="149">
        <v>108</v>
      </c>
      <c r="M108" s="15"/>
      <c r="N108" s="8"/>
    </row>
    <row r="109" spans="2:14" x14ac:dyDescent="0.25">
      <c r="B109" s="48">
        <f t="shared" si="3"/>
        <v>144</v>
      </c>
      <c r="C109" s="51" t="s">
        <v>102</v>
      </c>
      <c r="D109" s="68" t="s">
        <v>156</v>
      </c>
      <c r="E109" s="80">
        <v>54.7</v>
      </c>
      <c r="F109" s="80">
        <v>4.1010161894285213</v>
      </c>
      <c r="G109" s="80">
        <v>29.752233304603379</v>
      </c>
      <c r="H109" s="16">
        <v>2.5892983940000001</v>
      </c>
      <c r="I109" s="80">
        <v>26.833261214032781</v>
      </c>
      <c r="J109" s="43">
        <v>15512000</v>
      </c>
      <c r="K109" s="44">
        <v>727.99492563073431</v>
      </c>
      <c r="L109" s="149">
        <v>109</v>
      </c>
      <c r="M109" s="15"/>
      <c r="N109" s="8"/>
    </row>
    <row r="110" spans="2:14" x14ac:dyDescent="0.25">
      <c r="B110" s="48">
        <f t="shared" si="3"/>
        <v>125</v>
      </c>
      <c r="C110" s="51" t="s">
        <v>103</v>
      </c>
      <c r="D110" s="68" t="s">
        <v>156</v>
      </c>
      <c r="E110" s="80">
        <v>51.9</v>
      </c>
      <c r="F110" s="80">
        <v>4.7602757943361382</v>
      </c>
      <c r="G110" s="80">
        <v>30.874664738367525</v>
      </c>
      <c r="H110" s="16">
        <v>1.440481412</v>
      </c>
      <c r="I110" s="80">
        <v>33.622920108087513</v>
      </c>
      <c r="J110" s="43">
        <v>158423000</v>
      </c>
      <c r="K110" s="44">
        <v>2399.3894294895222</v>
      </c>
      <c r="L110" s="149">
        <v>135</v>
      </c>
      <c r="M110" s="15"/>
      <c r="N110" s="8"/>
    </row>
    <row r="111" spans="2:14" x14ac:dyDescent="0.25">
      <c r="B111" s="48">
        <f t="shared" si="3"/>
        <v>29</v>
      </c>
      <c r="C111" s="51" t="s">
        <v>104</v>
      </c>
      <c r="D111" s="68" t="s">
        <v>161</v>
      </c>
      <c r="E111" s="80">
        <v>81.099999999999994</v>
      </c>
      <c r="F111" s="80">
        <v>7.6322875522397986</v>
      </c>
      <c r="G111" s="80">
        <v>66.253743659088244</v>
      </c>
      <c r="H111" s="16">
        <v>4.7693941070000001</v>
      </c>
      <c r="I111" s="80">
        <v>51.428580000840242</v>
      </c>
      <c r="J111" s="43">
        <v>4889000</v>
      </c>
      <c r="K111" s="44">
        <v>57230.890002028056</v>
      </c>
      <c r="L111" s="149">
        <v>7</v>
      </c>
      <c r="M111" s="15"/>
      <c r="N111" s="8"/>
    </row>
    <row r="112" spans="2:14" x14ac:dyDescent="0.25">
      <c r="B112" s="48">
        <f t="shared" si="3"/>
        <v>16</v>
      </c>
      <c r="C112" s="51" t="s">
        <v>105</v>
      </c>
      <c r="D112" s="68" t="s">
        <v>170</v>
      </c>
      <c r="E112" s="80">
        <v>65.400000000000006</v>
      </c>
      <c r="F112" s="80">
        <v>5.2671861414808925</v>
      </c>
      <c r="G112" s="80">
        <v>41.46880884899106</v>
      </c>
      <c r="H112" s="16">
        <v>0.75368157099999999</v>
      </c>
      <c r="I112" s="80">
        <v>54.139711485783877</v>
      </c>
      <c r="J112" s="43">
        <v>173593000</v>
      </c>
      <c r="K112" s="44">
        <v>2687.6381144536285</v>
      </c>
      <c r="L112" s="149">
        <v>132</v>
      </c>
      <c r="M112" s="15"/>
      <c r="N112" s="8"/>
    </row>
    <row r="113" spans="2:14" x14ac:dyDescent="0.25">
      <c r="B113" s="48">
        <f t="shared" si="3"/>
        <v>30</v>
      </c>
      <c r="C113" s="50" t="s">
        <v>106</v>
      </c>
      <c r="D113" s="68" t="s">
        <v>153</v>
      </c>
      <c r="E113" s="80">
        <v>72.8</v>
      </c>
      <c r="F113" s="80">
        <v>4.8452163823009631</v>
      </c>
      <c r="G113" s="80">
        <v>43.785909434939697</v>
      </c>
      <c r="H113" s="16">
        <v>1.4012199999999999</v>
      </c>
      <c r="I113" s="80">
        <v>51.192328881440318</v>
      </c>
      <c r="J113" s="43">
        <v>3780000</v>
      </c>
      <c r="K113" s="44">
        <v>2613</v>
      </c>
      <c r="L113" s="149" t="s">
        <v>268</v>
      </c>
      <c r="M113" s="15"/>
      <c r="N113" s="8"/>
    </row>
    <row r="114" spans="2:14" x14ac:dyDescent="0.25">
      <c r="B114" s="48">
        <f t="shared" si="3"/>
        <v>7</v>
      </c>
      <c r="C114" s="51" t="s">
        <v>107</v>
      </c>
      <c r="D114" s="68" t="s">
        <v>163</v>
      </c>
      <c r="E114" s="80">
        <v>76.099999999999994</v>
      </c>
      <c r="F114" s="80">
        <v>7.3214674900311207</v>
      </c>
      <c r="G114" s="80">
        <v>60.340271840990269</v>
      </c>
      <c r="H114" s="16">
        <v>2.9655423070000002</v>
      </c>
      <c r="I114" s="80">
        <v>57.798586730235627</v>
      </c>
      <c r="J114" s="43">
        <v>2620000</v>
      </c>
      <c r="K114" s="44">
        <v>13607.827472254341</v>
      </c>
      <c r="L114" s="149">
        <v>56</v>
      </c>
      <c r="M114" s="15"/>
      <c r="N114" s="8"/>
    </row>
    <row r="115" spans="2:14" x14ac:dyDescent="0.25">
      <c r="B115" s="48">
        <f t="shared" si="3"/>
        <v>57</v>
      </c>
      <c r="C115" s="51" t="s">
        <v>108</v>
      </c>
      <c r="D115" s="68" t="s">
        <v>164</v>
      </c>
      <c r="E115" s="80">
        <v>72.5</v>
      </c>
      <c r="F115" s="80">
        <v>5.8411741162179718</v>
      </c>
      <c r="G115" s="80">
        <v>49.188195718710602</v>
      </c>
      <c r="H115" s="16">
        <v>2.9948224309999998</v>
      </c>
      <c r="I115" s="80">
        <v>45.825615674357167</v>
      </c>
      <c r="J115" s="43">
        <v>6454000</v>
      </c>
      <c r="K115" s="44">
        <v>5181.283652653593</v>
      </c>
      <c r="L115" s="149">
        <v>105</v>
      </c>
      <c r="M115" s="15"/>
      <c r="N115" s="8"/>
    </row>
    <row r="116" spans="2:14" x14ac:dyDescent="0.25">
      <c r="B116" s="48">
        <f t="shared" si="3"/>
        <v>24</v>
      </c>
      <c r="C116" s="51" t="s">
        <v>109</v>
      </c>
      <c r="D116" s="68" t="s">
        <v>164</v>
      </c>
      <c r="E116" s="80">
        <v>74</v>
      </c>
      <c r="F116" s="80">
        <v>5.6127852006425574</v>
      </c>
      <c r="G116" s="80">
        <v>48.899188560967154</v>
      </c>
      <c r="H116" s="16">
        <v>2.0299349879999999</v>
      </c>
      <c r="I116" s="80">
        <v>52.369014392969348</v>
      </c>
      <c r="J116" s="43">
        <v>29076000</v>
      </c>
      <c r="K116" s="44">
        <v>9537.7045082840305</v>
      </c>
      <c r="L116" s="149">
        <v>68</v>
      </c>
      <c r="M116" s="15"/>
      <c r="N116" s="8"/>
    </row>
    <row r="117" spans="2:14" x14ac:dyDescent="0.25">
      <c r="B117" s="48">
        <f t="shared" si="3"/>
        <v>25</v>
      </c>
      <c r="C117" s="51" t="s">
        <v>110</v>
      </c>
      <c r="D117" s="68" t="s">
        <v>155</v>
      </c>
      <c r="E117" s="80">
        <v>68.7</v>
      </c>
      <c r="F117" s="80">
        <v>4.9415141413680548</v>
      </c>
      <c r="G117" s="80">
        <v>41.83143818710262</v>
      </c>
      <c r="H117" s="16">
        <v>0.98272699699999999</v>
      </c>
      <c r="I117" s="80">
        <v>52.354273473662239</v>
      </c>
      <c r="J117" s="43">
        <v>93261000</v>
      </c>
      <c r="K117" s="44">
        <v>3969.2510250822497</v>
      </c>
      <c r="L117" s="149">
        <v>97</v>
      </c>
      <c r="M117" s="15"/>
      <c r="N117" s="8"/>
    </row>
    <row r="118" spans="2:14" x14ac:dyDescent="0.25">
      <c r="B118" s="48">
        <f t="shared" si="3"/>
        <v>71</v>
      </c>
      <c r="C118" s="51" t="s">
        <v>111</v>
      </c>
      <c r="D118" s="68" t="s">
        <v>167</v>
      </c>
      <c r="E118" s="80">
        <v>76.099999999999994</v>
      </c>
      <c r="F118" s="80">
        <v>5.7803301676405141</v>
      </c>
      <c r="G118" s="80">
        <v>51.272655462922764</v>
      </c>
      <c r="H118" s="16">
        <v>3.9376813159999999</v>
      </c>
      <c r="I118" s="80">
        <v>42.580043521245493</v>
      </c>
      <c r="J118" s="43">
        <v>38184000</v>
      </c>
      <c r="K118" s="44">
        <v>19884.554406716659</v>
      </c>
      <c r="L118" s="149">
        <v>31</v>
      </c>
      <c r="M118" s="15"/>
      <c r="N118" s="8"/>
    </row>
    <row r="119" spans="2:14" x14ac:dyDescent="0.25">
      <c r="B119" s="48">
        <f t="shared" si="3"/>
        <v>97</v>
      </c>
      <c r="C119" s="51" t="s">
        <v>112</v>
      </c>
      <c r="D119" s="68" t="s">
        <v>166</v>
      </c>
      <c r="E119" s="80">
        <v>79.5</v>
      </c>
      <c r="F119" s="80">
        <v>4.8727207659263208</v>
      </c>
      <c r="G119" s="80">
        <v>47.984714774326768</v>
      </c>
      <c r="H119" s="16">
        <v>4.116788519</v>
      </c>
      <c r="I119" s="80">
        <v>38.677568970010675</v>
      </c>
      <c r="J119" s="43">
        <v>10638000</v>
      </c>
      <c r="K119" s="44">
        <v>25415.543575536976</v>
      </c>
      <c r="L119" s="149">
        <v>26</v>
      </c>
      <c r="M119" s="15"/>
      <c r="N119" s="8"/>
    </row>
    <row r="120" spans="2:14" x14ac:dyDescent="0.25">
      <c r="B120" s="48">
        <f t="shared" si="3"/>
        <v>149</v>
      </c>
      <c r="C120" s="51" t="s">
        <v>113</v>
      </c>
      <c r="D120" s="68" t="s">
        <v>153</v>
      </c>
      <c r="E120" s="80">
        <v>78.400000000000006</v>
      </c>
      <c r="F120" s="80">
        <v>6.5916039964128252</v>
      </c>
      <c r="G120" s="80">
        <v>57.739860315352203</v>
      </c>
      <c r="H120" s="16">
        <v>11.67622398</v>
      </c>
      <c r="I120" s="80">
        <v>25.192452282497165</v>
      </c>
      <c r="J120" s="43">
        <v>1759000</v>
      </c>
      <c r="K120" s="44">
        <v>80943.892827377043</v>
      </c>
      <c r="L120" s="149">
        <v>38</v>
      </c>
      <c r="M120" s="15"/>
      <c r="N120" s="8"/>
    </row>
    <row r="121" spans="2:14" x14ac:dyDescent="0.25">
      <c r="B121" s="48">
        <f t="shared" si="3"/>
        <v>75</v>
      </c>
      <c r="C121" s="51" t="s">
        <v>114</v>
      </c>
      <c r="D121" s="68" t="s">
        <v>167</v>
      </c>
      <c r="E121" s="80">
        <v>74</v>
      </c>
      <c r="F121" s="80">
        <v>4.909165950546754</v>
      </c>
      <c r="G121" s="80">
        <v>44.873533349347433</v>
      </c>
      <c r="H121" s="16">
        <v>2.8373217780000002</v>
      </c>
      <c r="I121" s="80">
        <v>42.182448808488644</v>
      </c>
      <c r="J121" s="43">
        <v>21438000</v>
      </c>
      <c r="K121" s="44">
        <v>14524.303549406541</v>
      </c>
      <c r="L121" s="149">
        <v>50</v>
      </c>
      <c r="M121" s="15"/>
      <c r="N121" s="8"/>
    </row>
    <row r="122" spans="2:14" x14ac:dyDescent="0.25">
      <c r="B122" s="48">
        <f t="shared" si="3"/>
        <v>122</v>
      </c>
      <c r="C122" s="51" t="s">
        <v>115</v>
      </c>
      <c r="D122" s="68" t="s">
        <v>169</v>
      </c>
      <c r="E122" s="80">
        <v>68.8</v>
      </c>
      <c r="F122" s="80">
        <v>5.4647791070119736</v>
      </c>
      <c r="G122" s="80">
        <v>44.675738562117189</v>
      </c>
      <c r="H122" s="16">
        <v>4.396228614</v>
      </c>
      <c r="I122" s="80">
        <v>34.518250710968481</v>
      </c>
      <c r="J122" s="43">
        <v>141750000</v>
      </c>
      <c r="K122" s="44">
        <v>19891.352833901339</v>
      </c>
      <c r="L122" s="149">
        <v>111</v>
      </c>
      <c r="M122" s="15"/>
      <c r="N122" s="8"/>
    </row>
    <row r="123" spans="2:14" x14ac:dyDescent="0.25">
      <c r="B123" s="48">
        <f t="shared" si="3"/>
        <v>108</v>
      </c>
      <c r="C123" s="51" t="s">
        <v>116</v>
      </c>
      <c r="D123" s="68" t="s">
        <v>172</v>
      </c>
      <c r="E123" s="80">
        <v>55.4</v>
      </c>
      <c r="F123" s="80">
        <v>4.029761885900272</v>
      </c>
      <c r="G123" s="80">
        <v>29.827772419891378</v>
      </c>
      <c r="H123" s="16">
        <v>0.70908004700000005</v>
      </c>
      <c r="I123" s="80">
        <v>36.853996472375719</v>
      </c>
      <c r="J123" s="43">
        <v>10624000</v>
      </c>
      <c r="K123" s="44">
        <v>1163.3817073629468</v>
      </c>
      <c r="L123" s="149">
        <v>69</v>
      </c>
      <c r="M123" s="15"/>
      <c r="N123" s="8"/>
    </row>
    <row r="124" spans="2:14" x14ac:dyDescent="0.25">
      <c r="B124" s="48">
        <f t="shared" si="3"/>
        <v>56</v>
      </c>
      <c r="C124" s="51" t="s">
        <v>117</v>
      </c>
      <c r="D124" s="68" t="s">
        <v>153</v>
      </c>
      <c r="E124" s="80">
        <v>73.900000000000006</v>
      </c>
      <c r="F124" s="80">
        <v>6.7269183139761637</v>
      </c>
      <c r="G124" s="80">
        <v>55.198845167994314</v>
      </c>
      <c r="H124" s="16">
        <v>3.9884965050000001</v>
      </c>
      <c r="I124" s="80">
        <v>45.965382855053541</v>
      </c>
      <c r="J124" s="43">
        <v>27448000</v>
      </c>
      <c r="K124" s="44">
        <v>22713.485291328423</v>
      </c>
      <c r="L124" s="149">
        <v>74</v>
      </c>
      <c r="M124" s="15"/>
      <c r="N124" s="8"/>
    </row>
    <row r="125" spans="2:14" x14ac:dyDescent="0.25">
      <c r="B125" s="48">
        <f t="shared" si="3"/>
        <v>126</v>
      </c>
      <c r="C125" s="51" t="s">
        <v>118</v>
      </c>
      <c r="D125" s="68" t="s">
        <v>156</v>
      </c>
      <c r="E125" s="80">
        <v>59.3</v>
      </c>
      <c r="F125" s="80">
        <v>3.8342014871888499</v>
      </c>
      <c r="G125" s="80">
        <v>31.030953161458072</v>
      </c>
      <c r="H125" s="16">
        <v>1.531239791</v>
      </c>
      <c r="I125" s="80">
        <v>33.312415477568621</v>
      </c>
      <c r="J125" s="43">
        <v>12434000</v>
      </c>
      <c r="K125" s="44">
        <v>1934.9592291502436</v>
      </c>
      <c r="L125" s="149">
        <v>89</v>
      </c>
      <c r="M125" s="15"/>
      <c r="N125" s="8"/>
    </row>
    <row r="126" spans="2:14" x14ac:dyDescent="0.25">
      <c r="B126" s="48">
        <f t="shared" si="3"/>
        <v>79</v>
      </c>
      <c r="C126" s="51" t="s">
        <v>119</v>
      </c>
      <c r="D126" s="68" t="s">
        <v>167</v>
      </c>
      <c r="E126" s="80">
        <v>74.5</v>
      </c>
      <c r="F126" s="80">
        <v>4.4613044070136025</v>
      </c>
      <c r="G126" s="80">
        <v>42.597044867984643</v>
      </c>
      <c r="H126" s="16">
        <v>2.5673227679999999</v>
      </c>
      <c r="I126" s="80">
        <v>41.276146231884496</v>
      </c>
      <c r="J126" s="43">
        <v>7291000</v>
      </c>
      <c r="K126" s="44">
        <v>11348.73203082464</v>
      </c>
      <c r="L126" s="149">
        <v>64</v>
      </c>
      <c r="M126" s="15"/>
      <c r="N126" s="8"/>
    </row>
    <row r="127" spans="2:14" x14ac:dyDescent="0.25">
      <c r="B127" s="48">
        <f t="shared" si="3"/>
        <v>139</v>
      </c>
      <c r="C127" s="51" t="s">
        <v>120</v>
      </c>
      <c r="D127" s="68" t="s">
        <v>156</v>
      </c>
      <c r="E127" s="80">
        <v>47.8</v>
      </c>
      <c r="F127" s="80">
        <v>4.133956056534398</v>
      </c>
      <c r="G127" s="80">
        <v>26.120944758183406</v>
      </c>
      <c r="H127" s="16">
        <v>1.1317432999999999</v>
      </c>
      <c r="I127" s="80">
        <v>28.808162682378239</v>
      </c>
      <c r="J127" s="43">
        <v>5867000</v>
      </c>
      <c r="K127" s="44">
        <v>826.91389285052048</v>
      </c>
      <c r="L127" s="149">
        <v>106</v>
      </c>
      <c r="M127" s="15"/>
      <c r="N127" s="8"/>
    </row>
    <row r="128" spans="2:14" x14ac:dyDescent="0.25">
      <c r="B128" s="48">
        <f t="shared" si="3"/>
        <v>90</v>
      </c>
      <c r="C128" s="51" t="s">
        <v>121</v>
      </c>
      <c r="D128" s="68" t="s">
        <v>165</v>
      </c>
      <c r="E128" s="80">
        <v>81.099999999999994</v>
      </c>
      <c r="F128" s="80">
        <v>6.5314017990073623</v>
      </c>
      <c r="G128" s="80">
        <v>59.350864844556753</v>
      </c>
      <c r="H128" s="16">
        <v>6.1009238640000003</v>
      </c>
      <c r="I128" s="80">
        <v>39.781932985437038</v>
      </c>
      <c r="J128" s="43">
        <v>5077000</v>
      </c>
      <c r="K128" s="44">
        <v>57932.427172904943</v>
      </c>
      <c r="L128" s="149">
        <v>12</v>
      </c>
      <c r="M128" s="15"/>
      <c r="N128" s="8"/>
    </row>
    <row r="129" spans="2:15" x14ac:dyDescent="0.25">
      <c r="B129" s="48">
        <f t="shared" si="3"/>
        <v>89</v>
      </c>
      <c r="C129" s="52" t="s">
        <v>122</v>
      </c>
      <c r="D129" s="68" t="s">
        <v>167</v>
      </c>
      <c r="E129" s="80">
        <v>75.400000000000006</v>
      </c>
      <c r="F129" s="80">
        <v>6.0522231417869419</v>
      </c>
      <c r="G129" s="80">
        <v>52.386054189789348</v>
      </c>
      <c r="H129" s="16">
        <v>4.6608142170000004</v>
      </c>
      <c r="I129" s="80">
        <v>40.132382888095641</v>
      </c>
      <c r="J129" s="43">
        <v>5430000</v>
      </c>
      <c r="K129" s="44">
        <v>23302.833284190765</v>
      </c>
      <c r="L129" s="149">
        <v>32</v>
      </c>
      <c r="M129" s="15"/>
      <c r="N129" s="8"/>
    </row>
    <row r="130" spans="2:15" x14ac:dyDescent="0.25">
      <c r="B130" s="48">
        <f t="shared" si="3"/>
        <v>87</v>
      </c>
      <c r="C130" s="51" t="s">
        <v>123</v>
      </c>
      <c r="D130" s="68" t="s">
        <v>167</v>
      </c>
      <c r="E130" s="80">
        <v>79.3</v>
      </c>
      <c r="F130" s="80">
        <v>6.082555188772262</v>
      </c>
      <c r="G130" s="80">
        <v>55.281647322532876</v>
      </c>
      <c r="H130" s="16">
        <v>5.2114239610000004</v>
      </c>
      <c r="I130" s="80">
        <v>40.174398239142612</v>
      </c>
      <c r="J130" s="43">
        <v>2049000</v>
      </c>
      <c r="K130" s="44">
        <v>26925.210216838459</v>
      </c>
      <c r="L130" s="149">
        <v>28</v>
      </c>
      <c r="M130" s="15"/>
      <c r="N130" s="8"/>
    </row>
    <row r="131" spans="2:15" x14ac:dyDescent="0.25">
      <c r="B131" s="48">
        <f t="shared" si="3"/>
        <v>142</v>
      </c>
      <c r="C131" s="51" t="s">
        <v>124</v>
      </c>
      <c r="D131" s="68" t="s">
        <v>157</v>
      </c>
      <c r="E131" s="80">
        <v>52.8</v>
      </c>
      <c r="F131" s="80">
        <v>4.6524285829112113</v>
      </c>
      <c r="G131" s="80">
        <v>30.96980278163846</v>
      </c>
      <c r="H131" s="16">
        <v>2.5892608319999999</v>
      </c>
      <c r="I131" s="80">
        <v>28.190112358769358</v>
      </c>
      <c r="J131" s="43">
        <v>49991000</v>
      </c>
      <c r="K131" s="44">
        <v>10565.184056308059</v>
      </c>
      <c r="L131" s="149">
        <v>48</v>
      </c>
      <c r="M131" s="15"/>
      <c r="N131" s="8"/>
    </row>
    <row r="132" spans="2:15" x14ac:dyDescent="0.25">
      <c r="B132" s="48">
        <f t="shared" si="3"/>
        <v>62</v>
      </c>
      <c r="C132" s="51" t="s">
        <v>125</v>
      </c>
      <c r="D132" s="68" t="s">
        <v>166</v>
      </c>
      <c r="E132" s="80">
        <v>81.400000000000006</v>
      </c>
      <c r="F132" s="80">
        <v>6.1882626529902094</v>
      </c>
      <c r="G132" s="80">
        <v>57.410869023767056</v>
      </c>
      <c r="H132" s="16">
        <v>4.74012615</v>
      </c>
      <c r="I132" s="80">
        <v>44.062793355974932</v>
      </c>
      <c r="J132" s="43">
        <v>46071000</v>
      </c>
      <c r="K132" s="44">
        <v>32230.35859741988</v>
      </c>
      <c r="L132" s="149">
        <v>29</v>
      </c>
      <c r="M132" s="15"/>
      <c r="N132" s="8"/>
    </row>
    <row r="133" spans="2:15" x14ac:dyDescent="0.25">
      <c r="B133" s="48">
        <f t="shared" si="3"/>
        <v>35</v>
      </c>
      <c r="C133" s="51" t="s">
        <v>126</v>
      </c>
      <c r="D133" s="68" t="s">
        <v>170</v>
      </c>
      <c r="E133" s="80">
        <v>74.900000000000006</v>
      </c>
      <c r="F133" s="80">
        <v>4.1805692617266166</v>
      </c>
      <c r="G133" s="80">
        <v>41.200033841296083</v>
      </c>
      <c r="H133" s="16">
        <v>1.206348983</v>
      </c>
      <c r="I133" s="80">
        <v>49.382588117368179</v>
      </c>
      <c r="J133" s="43">
        <v>20860000</v>
      </c>
      <c r="K133" s="44">
        <v>5077.9702652392116</v>
      </c>
      <c r="L133" s="149">
        <v>85</v>
      </c>
      <c r="M133" s="15"/>
      <c r="N133" s="8"/>
    </row>
    <row r="134" spans="2:15" x14ac:dyDescent="0.25">
      <c r="B134" s="48">
        <f t="shared" si="3"/>
        <v>101</v>
      </c>
      <c r="C134" s="51" t="s">
        <v>127</v>
      </c>
      <c r="D134" s="68" t="s">
        <v>172</v>
      </c>
      <c r="E134" s="80">
        <v>61.5</v>
      </c>
      <c r="F134" s="80">
        <v>4.3750971402595455</v>
      </c>
      <c r="G134" s="80">
        <v>34.754095726454466</v>
      </c>
      <c r="H134" s="16">
        <v>1.63033454</v>
      </c>
      <c r="I134" s="80">
        <v>37.573653791112214</v>
      </c>
      <c r="J134" s="43">
        <v>43552000</v>
      </c>
      <c r="K134" s="44">
        <v>2255.7513946626445</v>
      </c>
      <c r="L134" s="149">
        <v>147</v>
      </c>
      <c r="M134" s="15"/>
      <c r="N134" s="8"/>
    </row>
    <row r="135" spans="2:15" x14ac:dyDescent="0.25">
      <c r="B135" s="48">
        <f t="shared" ref="B135:B157" si="4">RANK(I135,$I$7:$I$157)</f>
        <v>52</v>
      </c>
      <c r="C135" s="51" t="s">
        <v>128</v>
      </c>
      <c r="D135" s="68" t="s">
        <v>161</v>
      </c>
      <c r="E135" s="80">
        <v>81.400000000000006</v>
      </c>
      <c r="F135" s="80">
        <v>7.4960190636397357</v>
      </c>
      <c r="G135" s="80">
        <v>65.641220951003135</v>
      </c>
      <c r="H135" s="16">
        <v>5.7083559660000001</v>
      </c>
      <c r="I135" s="80">
        <v>46.172372550841786</v>
      </c>
      <c r="J135" s="43">
        <v>9378000</v>
      </c>
      <c r="K135" s="44">
        <v>39024.173868567348</v>
      </c>
      <c r="L135" s="149">
        <v>3</v>
      </c>
      <c r="M135" s="15"/>
      <c r="N135" s="8"/>
    </row>
    <row r="136" spans="2:15" x14ac:dyDescent="0.25">
      <c r="B136" s="48">
        <f t="shared" si="4"/>
        <v>34</v>
      </c>
      <c r="C136" s="51" t="s">
        <v>129</v>
      </c>
      <c r="D136" s="68" t="s">
        <v>160</v>
      </c>
      <c r="E136" s="80">
        <v>82.3</v>
      </c>
      <c r="F136" s="80">
        <v>7.524520636017261</v>
      </c>
      <c r="G136" s="80">
        <v>66.548341452313323</v>
      </c>
      <c r="H136" s="16">
        <v>5.013066566</v>
      </c>
      <c r="I136" s="80">
        <v>50.338647103313704</v>
      </c>
      <c r="J136" s="43">
        <v>7826000</v>
      </c>
      <c r="K136" s="44">
        <v>46384.490398134025</v>
      </c>
      <c r="L136" s="149">
        <v>6</v>
      </c>
      <c r="M136" s="15"/>
      <c r="N136" s="8"/>
    </row>
    <row r="137" spans="2:15" x14ac:dyDescent="0.25">
      <c r="B137" s="48">
        <f t="shared" si="4"/>
        <v>47</v>
      </c>
      <c r="C137" s="51" t="s">
        <v>130</v>
      </c>
      <c r="D137" s="68" t="s">
        <v>153</v>
      </c>
      <c r="E137" s="80">
        <v>75.900000000000006</v>
      </c>
      <c r="F137" s="80">
        <v>4.0658242760517851</v>
      </c>
      <c r="G137" s="80">
        <v>41.076748303102711</v>
      </c>
      <c r="H137" s="16">
        <v>1.454490753</v>
      </c>
      <c r="I137" s="80">
        <v>47.119818759577996</v>
      </c>
      <c r="J137" s="43">
        <v>20447000</v>
      </c>
      <c r="K137" s="44">
        <v>5285.0245757816228</v>
      </c>
      <c r="L137" s="149">
        <v>123</v>
      </c>
      <c r="M137" s="15"/>
      <c r="N137" s="8"/>
    </row>
    <row r="138" spans="2:15" x14ac:dyDescent="0.25">
      <c r="B138" s="48">
        <f t="shared" si="4"/>
        <v>43</v>
      </c>
      <c r="C138" s="51" t="s">
        <v>131</v>
      </c>
      <c r="D138" s="68" t="s">
        <v>158</v>
      </c>
      <c r="E138" s="80">
        <v>67.5</v>
      </c>
      <c r="F138" s="80">
        <v>4.380636329763993</v>
      </c>
      <c r="G138" s="80">
        <v>38.173647151621267</v>
      </c>
      <c r="H138" s="16">
        <v>0.90064272499999998</v>
      </c>
      <c r="I138" s="80">
        <v>47.789312727843743</v>
      </c>
      <c r="J138" s="43">
        <v>6879000</v>
      </c>
      <c r="K138" s="44">
        <v>2162.7690677269334</v>
      </c>
      <c r="L138" s="149">
        <v>131</v>
      </c>
      <c r="M138" s="15"/>
      <c r="N138" s="8"/>
    </row>
    <row r="139" spans="2:15" x14ac:dyDescent="0.25">
      <c r="B139" s="48">
        <f t="shared" si="4"/>
        <v>133</v>
      </c>
      <c r="C139" s="51" t="s">
        <v>132</v>
      </c>
      <c r="D139" s="68" t="s">
        <v>172</v>
      </c>
      <c r="E139" s="80">
        <v>58.2</v>
      </c>
      <c r="F139" s="80">
        <v>3.2291290250663049</v>
      </c>
      <c r="G139" s="80">
        <v>27.732651094700703</v>
      </c>
      <c r="H139" s="16">
        <v>1.19238277</v>
      </c>
      <c r="I139" s="80">
        <v>30.740734841638876</v>
      </c>
      <c r="J139" s="43">
        <v>44841000</v>
      </c>
      <c r="K139" s="44">
        <v>1433.9905780434169</v>
      </c>
      <c r="L139" s="149">
        <v>81</v>
      </c>
      <c r="M139" s="15"/>
      <c r="N139" s="8"/>
    </row>
    <row r="140" spans="2:15" x14ac:dyDescent="0.25">
      <c r="B140" s="48">
        <f t="shared" si="4"/>
        <v>20</v>
      </c>
      <c r="C140" s="51" t="s">
        <v>133</v>
      </c>
      <c r="D140" s="68" t="s">
        <v>155</v>
      </c>
      <c r="E140" s="80">
        <v>74.099999999999994</v>
      </c>
      <c r="F140" s="80">
        <v>6.2167031378921873</v>
      </c>
      <c r="G140" s="80">
        <v>52.425166423210996</v>
      </c>
      <c r="H140" s="16">
        <v>2.4118447490000001</v>
      </c>
      <c r="I140" s="80">
        <v>53.457642032215503</v>
      </c>
      <c r="J140" s="43">
        <v>69122000</v>
      </c>
      <c r="K140" s="44">
        <v>8553.8059121143579</v>
      </c>
      <c r="L140" s="149">
        <v>82</v>
      </c>
      <c r="M140" s="15"/>
      <c r="N140" s="8"/>
    </row>
    <row r="141" spans="2:15" x14ac:dyDescent="0.25">
      <c r="B141" s="48">
        <f t="shared" si="4"/>
        <v>141</v>
      </c>
      <c r="C141" s="51" t="s">
        <v>134</v>
      </c>
      <c r="D141" s="68" t="s">
        <v>156</v>
      </c>
      <c r="E141" s="80">
        <v>57.1</v>
      </c>
      <c r="F141" s="80">
        <v>2.8078551376284926</v>
      </c>
      <c r="G141" s="80">
        <v>25.348687827322326</v>
      </c>
      <c r="H141" s="16">
        <v>1.0318727620000001</v>
      </c>
      <c r="I141" s="80">
        <v>28.231489958519262</v>
      </c>
      <c r="J141" s="43">
        <v>6028000</v>
      </c>
      <c r="K141" s="44">
        <v>998.02349778384394</v>
      </c>
      <c r="L141" s="149">
        <v>120</v>
      </c>
      <c r="M141" s="15"/>
      <c r="N141" s="8"/>
    </row>
    <row r="142" spans="2:15" x14ac:dyDescent="0.25">
      <c r="B142" s="48">
        <f t="shared" si="4"/>
        <v>136</v>
      </c>
      <c r="C142" s="51" t="s">
        <v>135</v>
      </c>
      <c r="D142" s="68" t="s">
        <v>163</v>
      </c>
      <c r="E142" s="80">
        <v>70.099999999999994</v>
      </c>
      <c r="F142" s="80">
        <v>6.6964439290779767</v>
      </c>
      <c r="G142" s="80">
        <v>52.195308445056902</v>
      </c>
      <c r="H142" s="16">
        <v>7.5599415309999998</v>
      </c>
      <c r="I142" s="80">
        <v>30.267267329395413</v>
      </c>
      <c r="J142" s="43">
        <v>1341000</v>
      </c>
      <c r="K142" s="44">
        <v>25738.626826634878</v>
      </c>
      <c r="L142" s="149">
        <v>54</v>
      </c>
      <c r="M142" s="15"/>
      <c r="N142" s="9"/>
      <c r="O142" s="9"/>
    </row>
    <row r="143" spans="2:15" x14ac:dyDescent="0.25">
      <c r="B143" s="48">
        <f t="shared" si="4"/>
        <v>39</v>
      </c>
      <c r="C143" s="51" t="s">
        <v>136</v>
      </c>
      <c r="D143" s="68" t="s">
        <v>154</v>
      </c>
      <c r="E143" s="80">
        <v>74.5</v>
      </c>
      <c r="F143" s="80">
        <v>4.6859807441179671</v>
      </c>
      <c r="G143" s="80">
        <v>43.891183349063589</v>
      </c>
      <c r="H143" s="16">
        <v>1.7648179129999999</v>
      </c>
      <c r="I143" s="80">
        <v>48.298365557886832</v>
      </c>
      <c r="J143" s="43">
        <v>10549000</v>
      </c>
      <c r="K143" s="44">
        <v>9549.8386694651435</v>
      </c>
      <c r="L143" s="149">
        <v>66</v>
      </c>
      <c r="M143" s="15"/>
    </row>
    <row r="144" spans="2:15" x14ac:dyDescent="0.25">
      <c r="B144" s="48">
        <f t="shared" si="4"/>
        <v>44</v>
      </c>
      <c r="C144" s="51" t="s">
        <v>137</v>
      </c>
      <c r="D144" s="68" t="s">
        <v>153</v>
      </c>
      <c r="E144" s="80">
        <v>74</v>
      </c>
      <c r="F144" s="80">
        <v>5.4903471606562073</v>
      </c>
      <c r="G144" s="80">
        <v>48.19867712142873</v>
      </c>
      <c r="H144" s="16">
        <v>2.5547849679999999</v>
      </c>
      <c r="I144" s="80">
        <v>47.623543551903474</v>
      </c>
      <c r="J144" s="43">
        <v>72752000</v>
      </c>
      <c r="K144" s="44">
        <v>15686.860167574951</v>
      </c>
      <c r="L144" s="149">
        <v>57</v>
      </c>
      <c r="M144" s="15"/>
    </row>
    <row r="145" spans="2:21" x14ac:dyDescent="0.25">
      <c r="B145" s="48">
        <f t="shared" si="4"/>
        <v>95</v>
      </c>
      <c r="C145" s="51" t="s">
        <v>138</v>
      </c>
      <c r="D145" s="68" t="s">
        <v>158</v>
      </c>
      <c r="E145" s="80">
        <v>65</v>
      </c>
      <c r="F145" s="80">
        <v>6.5677132662249207</v>
      </c>
      <c r="G145" s="80">
        <v>47.750994456828501</v>
      </c>
      <c r="H145" s="16">
        <v>3.9830011789999999</v>
      </c>
      <c r="I145" s="80">
        <v>39.078871584200016</v>
      </c>
      <c r="J145" s="43">
        <v>5042000</v>
      </c>
      <c r="K145" s="44">
        <v>8273.6437144041447</v>
      </c>
      <c r="L145" s="149">
        <v>144</v>
      </c>
      <c r="M145" s="15"/>
      <c r="N145" s="10"/>
      <c r="O145" s="10"/>
    </row>
    <row r="146" spans="2:21" x14ac:dyDescent="0.25">
      <c r="B146" s="48">
        <f t="shared" si="4"/>
        <v>131</v>
      </c>
      <c r="C146" s="51" t="s">
        <v>139</v>
      </c>
      <c r="D146" s="68" t="s">
        <v>172</v>
      </c>
      <c r="E146" s="80">
        <v>54.1</v>
      </c>
      <c r="F146" s="80">
        <v>4.1928822210898433</v>
      </c>
      <c r="G146" s="80">
        <v>29.810138252741645</v>
      </c>
      <c r="H146" s="16">
        <v>1.565490461</v>
      </c>
      <c r="I146" s="80">
        <v>31.526206095413315</v>
      </c>
      <c r="J146" s="43">
        <v>33424000</v>
      </c>
      <c r="K146" s="44">
        <v>1272.4581122095781</v>
      </c>
      <c r="L146" s="149">
        <v>100</v>
      </c>
      <c r="M146" s="15"/>
    </row>
    <row r="147" spans="2:21" x14ac:dyDescent="0.25">
      <c r="B147" s="48">
        <f t="shared" si="4"/>
        <v>100</v>
      </c>
      <c r="C147" s="51" t="s">
        <v>140</v>
      </c>
      <c r="D147" s="68" t="s">
        <v>169</v>
      </c>
      <c r="E147" s="80">
        <v>68.5</v>
      </c>
      <c r="F147" s="80">
        <v>5.0575613232975218</v>
      </c>
      <c r="G147" s="80">
        <v>42.324257820154649</v>
      </c>
      <c r="H147" s="16">
        <v>3.1939759300000001</v>
      </c>
      <c r="I147" s="80">
        <v>37.583249783442035</v>
      </c>
      <c r="J147" s="43">
        <v>45871000</v>
      </c>
      <c r="K147" s="44">
        <v>6720.9722259696164</v>
      </c>
      <c r="L147" s="149">
        <v>96</v>
      </c>
      <c r="M147" s="15"/>
    </row>
    <row r="148" spans="2:21" x14ac:dyDescent="0.25">
      <c r="B148" s="48">
        <f t="shared" si="4"/>
        <v>130</v>
      </c>
      <c r="C148" s="51" t="s">
        <v>141</v>
      </c>
      <c r="D148" s="68" t="s">
        <v>153</v>
      </c>
      <c r="E148" s="80">
        <v>76.5</v>
      </c>
      <c r="F148" s="80">
        <v>7.1968030933363769</v>
      </c>
      <c r="G148" s="80">
        <v>59.920089426336233</v>
      </c>
      <c r="H148" s="16">
        <v>8.8809087059999996</v>
      </c>
      <c r="I148" s="80">
        <v>31.77827418523097</v>
      </c>
      <c r="J148" s="43">
        <v>7512000</v>
      </c>
      <c r="K148" s="44">
        <v>47213.36642453172</v>
      </c>
      <c r="L148" s="149">
        <v>43</v>
      </c>
      <c r="M148" s="15"/>
    </row>
    <row r="149" spans="2:21" x14ac:dyDescent="0.25">
      <c r="B149" s="48">
        <f t="shared" si="4"/>
        <v>41</v>
      </c>
      <c r="C149" s="51" t="s">
        <v>142</v>
      </c>
      <c r="D149" s="68" t="s">
        <v>160</v>
      </c>
      <c r="E149" s="80">
        <v>80.2</v>
      </c>
      <c r="F149" s="80">
        <v>7.0293643084018962</v>
      </c>
      <c r="G149" s="80">
        <v>61.779945688405135</v>
      </c>
      <c r="H149" s="16">
        <v>4.713109588</v>
      </c>
      <c r="I149" s="80">
        <v>47.925475723302036</v>
      </c>
      <c r="J149" s="43">
        <v>62232000</v>
      </c>
      <c r="K149" s="44">
        <v>35686.199770552077</v>
      </c>
      <c r="L149" s="149">
        <v>17</v>
      </c>
      <c r="M149" s="15"/>
    </row>
    <row r="150" spans="2:21" x14ac:dyDescent="0.25">
      <c r="B150" s="48">
        <f t="shared" si="4"/>
        <v>105</v>
      </c>
      <c r="C150" s="51" t="s">
        <v>143</v>
      </c>
      <c r="D150" s="68" t="s">
        <v>159</v>
      </c>
      <c r="E150" s="80">
        <v>78.5</v>
      </c>
      <c r="F150" s="80">
        <v>7.1636161945436738</v>
      </c>
      <c r="G150" s="80">
        <v>61.285207304134708</v>
      </c>
      <c r="H150" s="16">
        <v>7.1891330289999997</v>
      </c>
      <c r="I150" s="80">
        <v>37.340106075143112</v>
      </c>
      <c r="J150" s="43">
        <v>309349000</v>
      </c>
      <c r="K150" s="44">
        <v>47153.009427342709</v>
      </c>
      <c r="L150" s="149">
        <v>21</v>
      </c>
      <c r="M150" s="15"/>
    </row>
    <row r="151" spans="2:21" x14ac:dyDescent="0.25">
      <c r="B151" s="48">
        <f t="shared" si="4"/>
        <v>93</v>
      </c>
      <c r="C151" s="51" t="s">
        <v>144</v>
      </c>
      <c r="D151" s="68" t="s">
        <v>168</v>
      </c>
      <c r="E151" s="80">
        <v>77</v>
      </c>
      <c r="F151" s="80">
        <v>6.062010945299102</v>
      </c>
      <c r="G151" s="80">
        <v>53.555964341118816</v>
      </c>
      <c r="H151" s="16">
        <v>5.0786610699999999</v>
      </c>
      <c r="I151" s="80">
        <v>39.320976686284006</v>
      </c>
      <c r="J151" s="43">
        <v>3357000</v>
      </c>
      <c r="K151" s="44">
        <v>14108.074648786262</v>
      </c>
      <c r="L151" s="149">
        <v>30</v>
      </c>
      <c r="M151" s="15"/>
    </row>
    <row r="152" spans="2:21" x14ac:dyDescent="0.25">
      <c r="B152" s="48">
        <f t="shared" si="4"/>
        <v>54</v>
      </c>
      <c r="C152" s="51" t="s">
        <v>145</v>
      </c>
      <c r="D152" s="68" t="s">
        <v>158</v>
      </c>
      <c r="E152" s="80">
        <v>68.3</v>
      </c>
      <c r="F152" s="80">
        <v>5.0953422615268176</v>
      </c>
      <c r="G152" s="80">
        <v>42.400191469172839</v>
      </c>
      <c r="H152" s="16">
        <v>1.819811783</v>
      </c>
      <c r="I152" s="80">
        <v>46.00276318659899</v>
      </c>
      <c r="J152" s="43">
        <v>28228000</v>
      </c>
      <c r="K152" s="44">
        <v>3106.0491316288731</v>
      </c>
      <c r="L152" s="149">
        <v>142</v>
      </c>
      <c r="M152" s="15"/>
    </row>
    <row r="153" spans="2:21" x14ac:dyDescent="0.25">
      <c r="B153" s="48">
        <f t="shared" si="4"/>
        <v>9</v>
      </c>
      <c r="C153" s="51" t="s">
        <v>146</v>
      </c>
      <c r="D153" s="68" t="s">
        <v>164</v>
      </c>
      <c r="E153" s="80">
        <v>74.400000000000006</v>
      </c>
      <c r="F153" s="80">
        <v>7.4784543722748582</v>
      </c>
      <c r="G153" s="80">
        <v>59.89536147342271</v>
      </c>
      <c r="H153" s="16">
        <v>3.0245720939999998</v>
      </c>
      <c r="I153" s="80">
        <v>56.871441570923167</v>
      </c>
      <c r="J153" s="43">
        <v>28834000</v>
      </c>
      <c r="K153" s="44">
        <v>12232.804578902254</v>
      </c>
      <c r="L153" s="149">
        <v>140</v>
      </c>
      <c r="M153" s="15"/>
    </row>
    <row r="154" spans="2:21" x14ac:dyDescent="0.25">
      <c r="B154" s="48">
        <f t="shared" si="4"/>
        <v>2</v>
      </c>
      <c r="C154" s="51" t="s">
        <v>147</v>
      </c>
      <c r="D154" s="68" t="s">
        <v>155</v>
      </c>
      <c r="E154" s="80">
        <v>75.2</v>
      </c>
      <c r="F154" s="80">
        <v>5.7673446078224915</v>
      </c>
      <c r="G154" s="80">
        <v>50.59077737036116</v>
      </c>
      <c r="H154" s="16">
        <v>1.3909744479999999</v>
      </c>
      <c r="I154" s="80">
        <v>60.438991324953825</v>
      </c>
      <c r="J154" s="43">
        <v>86928000</v>
      </c>
      <c r="K154" s="44">
        <v>3205.1357756979151</v>
      </c>
      <c r="L154" s="149">
        <v>94</v>
      </c>
      <c r="M154" s="15"/>
    </row>
    <row r="155" spans="2:21" x14ac:dyDescent="0.25">
      <c r="B155" s="48">
        <f t="shared" si="4"/>
        <v>68</v>
      </c>
      <c r="C155" s="51" t="s">
        <v>148</v>
      </c>
      <c r="D155" s="68" t="s">
        <v>153</v>
      </c>
      <c r="E155" s="80">
        <v>65.5</v>
      </c>
      <c r="F155" s="80">
        <v>3.9241419233603447</v>
      </c>
      <c r="G155" s="80">
        <v>34.730809956711191</v>
      </c>
      <c r="H155" s="16">
        <v>0.87118284000000001</v>
      </c>
      <c r="I155" s="80">
        <v>42.966752789372464</v>
      </c>
      <c r="J155" s="43">
        <v>24053000</v>
      </c>
      <c r="K155" s="44">
        <v>2653.0689389354729</v>
      </c>
      <c r="L155" s="149">
        <v>138</v>
      </c>
      <c r="M155" s="15"/>
    </row>
    <row r="156" spans="2:21" x14ac:dyDescent="0.25">
      <c r="B156" s="48">
        <f t="shared" si="4"/>
        <v>99</v>
      </c>
      <c r="C156" s="51" t="s">
        <v>149</v>
      </c>
      <c r="D156" s="68" t="s">
        <v>157</v>
      </c>
      <c r="E156" s="80">
        <v>49</v>
      </c>
      <c r="F156" s="80">
        <v>5.2603608270753712</v>
      </c>
      <c r="G156" s="80">
        <v>31.044045193033334</v>
      </c>
      <c r="H156" s="16">
        <v>0.84081431799999995</v>
      </c>
      <c r="I156" s="80">
        <v>37.733570063038208</v>
      </c>
      <c r="J156" s="43">
        <v>12927000</v>
      </c>
      <c r="K156" s="44">
        <v>1561.938335108114</v>
      </c>
      <c r="L156" s="149">
        <v>83</v>
      </c>
      <c r="M156" s="15"/>
    </row>
    <row r="157" spans="2:21" ht="15.75" thickBot="1" x14ac:dyDescent="0.3">
      <c r="B157" s="49">
        <f t="shared" si="4"/>
        <v>115</v>
      </c>
      <c r="C157" s="84" t="s">
        <v>150</v>
      </c>
      <c r="D157" s="69" t="s">
        <v>157</v>
      </c>
      <c r="E157" s="81">
        <v>51.4</v>
      </c>
      <c r="F157" s="81">
        <v>4.8456418516965396</v>
      </c>
      <c r="G157" s="81">
        <v>30.916467541147522</v>
      </c>
      <c r="H157" s="134">
        <v>1.170249909</v>
      </c>
      <c r="I157" s="81">
        <v>35.31716774509669</v>
      </c>
      <c r="J157" s="47">
        <v>12571000</v>
      </c>
      <c r="K157" s="148">
        <v>376</v>
      </c>
      <c r="L157" s="150">
        <v>146</v>
      </c>
      <c r="M157" s="15"/>
      <c r="R157" s="10"/>
      <c r="S157" s="10"/>
      <c r="T157" s="10"/>
      <c r="U157" s="10"/>
    </row>
    <row r="158" spans="2:21" ht="8.25" customHeight="1" x14ac:dyDescent="0.25">
      <c r="G158" s="12"/>
      <c r="K158" s="7"/>
      <c r="M158" s="7"/>
    </row>
    <row r="159" spans="2:21" x14ac:dyDescent="0.25">
      <c r="B159" s="4"/>
      <c r="C159" s="5"/>
      <c r="E159" s="4"/>
      <c r="F159" s="4"/>
      <c r="G159" s="4"/>
      <c r="H159" s="4"/>
      <c r="I159" s="4"/>
    </row>
    <row r="160" spans="2:21" x14ac:dyDescent="0.25">
      <c r="E160" s="6"/>
      <c r="F160" s="6"/>
      <c r="G160" s="3"/>
    </row>
    <row r="161" spans="3:39" s="10" customFormat="1" ht="32.25" customHeight="1" x14ac:dyDescent="0.25">
      <c r="E161" s="11"/>
      <c r="F161" s="1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3:39" x14ac:dyDescent="0.25">
      <c r="C162" s="6"/>
      <c r="E162" s="12"/>
      <c r="F162" s="12"/>
      <c r="P162" s="10"/>
      <c r="Q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</row>
    <row r="163" spans="3:39" x14ac:dyDescent="0.25">
      <c r="C163" s="6"/>
      <c r="E163" s="12"/>
      <c r="F163" s="12"/>
    </row>
    <row r="164" spans="3:39" x14ac:dyDescent="0.25">
      <c r="C164" s="6"/>
      <c r="E164" s="12"/>
      <c r="F164" s="12"/>
    </row>
    <row r="165" spans="3:39" x14ac:dyDescent="0.25">
      <c r="C165" s="6"/>
      <c r="E165" s="12"/>
      <c r="F165" s="12"/>
    </row>
    <row r="166" spans="3:39" x14ac:dyDescent="0.25">
      <c r="C166" s="6"/>
      <c r="E166" s="12"/>
      <c r="F166" s="12"/>
    </row>
    <row r="167" spans="3:39" x14ac:dyDescent="0.25">
      <c r="C167" s="6"/>
      <c r="E167" s="12"/>
      <c r="F167" s="12"/>
    </row>
  </sheetData>
  <sortState ref="B7:K157">
    <sortCondition ref="C7:C157"/>
  </sortState>
  <mergeCells count="3">
    <mergeCell ref="P7:S8"/>
    <mergeCell ref="P14:P15"/>
    <mergeCell ref="Q14:AF1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7"/>
  <sheetViews>
    <sheetView zoomScale="85" zoomScaleNormal="85" workbookViewId="0">
      <selection activeCell="A7" sqref="A7"/>
    </sheetView>
  </sheetViews>
  <sheetFormatPr defaultRowHeight="15" x14ac:dyDescent="0.25"/>
  <cols>
    <col min="2" max="2" width="14.140625" customWidth="1"/>
    <col min="3" max="3" width="23.42578125" customWidth="1"/>
    <col min="4" max="4" width="11.5703125" customWidth="1"/>
    <col min="5" max="5" width="17" customWidth="1"/>
    <col min="6" max="6" width="10.7109375" hidden="1" customWidth="1"/>
    <col min="7" max="7" width="14.28515625" hidden="1" customWidth="1"/>
    <col min="8" max="8" width="16.85546875" customWidth="1"/>
    <col min="9" max="10" width="16.85546875" hidden="1" customWidth="1"/>
    <col min="11" max="12" width="12.140625" style="216" customWidth="1"/>
    <col min="13" max="13" width="14.140625" hidden="1" customWidth="1"/>
    <col min="14" max="14" width="17.28515625" customWidth="1"/>
    <col min="15" max="15" width="13" style="216" customWidth="1"/>
    <col min="16" max="16" width="7.5703125" customWidth="1"/>
    <col min="17" max="17" width="5.140625" customWidth="1"/>
    <col min="18" max="18" width="6.140625" customWidth="1"/>
    <col min="19" max="19" width="29.140625" customWidth="1"/>
    <col min="20" max="20" width="2.5703125" customWidth="1"/>
    <col min="21" max="21" width="4" customWidth="1"/>
    <col min="35" max="35" width="4.7109375" customWidth="1"/>
  </cols>
  <sheetData>
    <row r="1" spans="1:36" ht="18" customHeight="1" x14ac:dyDescent="0.25">
      <c r="B1" s="2"/>
      <c r="K1" s="215"/>
      <c r="L1" s="215"/>
      <c r="M1" s="2"/>
      <c r="N1" s="2"/>
      <c r="O1" s="215"/>
      <c r="T1" s="89"/>
      <c r="U1" s="89"/>
      <c r="V1" s="89"/>
      <c r="W1" s="89"/>
      <c r="X1" s="89"/>
      <c r="Y1" s="89"/>
    </row>
    <row r="2" spans="1:36" ht="26.25" customHeight="1" x14ac:dyDescent="0.35">
      <c r="B2" s="60" t="s">
        <v>295</v>
      </c>
      <c r="K2" s="215"/>
      <c r="L2" s="215"/>
      <c r="M2" s="2"/>
      <c r="T2" s="89"/>
      <c r="U2" s="89"/>
      <c r="V2" s="89"/>
      <c r="W2" s="89"/>
      <c r="X2" s="89"/>
      <c r="Y2" s="89"/>
    </row>
    <row r="3" spans="1:36" ht="18" customHeight="1" x14ac:dyDescent="0.25">
      <c r="B3" s="87" t="s">
        <v>287</v>
      </c>
      <c r="K3" s="215"/>
      <c r="L3" s="215"/>
      <c r="M3" s="2"/>
      <c r="N3" s="87"/>
      <c r="O3" s="217"/>
      <c r="T3" s="89"/>
      <c r="U3" s="90"/>
      <c r="V3" s="90"/>
      <c r="W3" s="90"/>
      <c r="X3" s="89"/>
    </row>
    <row r="4" spans="1:36" ht="18" customHeight="1" x14ac:dyDescent="0.25">
      <c r="B4" s="2"/>
      <c r="K4" s="215"/>
      <c r="L4" s="215"/>
      <c r="M4" s="2"/>
      <c r="N4" s="88"/>
      <c r="O4" s="218"/>
    </row>
    <row r="5" spans="1:36" ht="18" customHeight="1" thickBot="1" x14ac:dyDescent="0.3">
      <c r="B5" s="2"/>
      <c r="K5" s="215"/>
      <c r="L5" s="215"/>
      <c r="M5" s="2"/>
      <c r="N5" s="2"/>
      <c r="O5" s="215"/>
    </row>
    <row r="6" spans="1:36" s="1" customFormat="1" ht="66.75" customHeight="1" thickBot="1" x14ac:dyDescent="0.3">
      <c r="A6" s="45"/>
      <c r="B6" s="214" t="s">
        <v>285</v>
      </c>
      <c r="C6" s="212" t="s">
        <v>0</v>
      </c>
      <c r="D6" s="213" t="s">
        <v>239</v>
      </c>
      <c r="E6" s="213" t="s">
        <v>297</v>
      </c>
      <c r="F6" s="213" t="s">
        <v>241</v>
      </c>
      <c r="G6" s="213" t="s">
        <v>280</v>
      </c>
      <c r="H6" s="213" t="s">
        <v>282</v>
      </c>
      <c r="I6" s="212" t="s">
        <v>242</v>
      </c>
      <c r="J6" s="212" t="s">
        <v>283</v>
      </c>
      <c r="K6" s="213" t="s">
        <v>243</v>
      </c>
      <c r="L6" s="213" t="s">
        <v>281</v>
      </c>
      <c r="M6" s="213" t="s">
        <v>249</v>
      </c>
      <c r="N6" s="225" t="s">
        <v>286</v>
      </c>
      <c r="O6" s="58" t="s">
        <v>284</v>
      </c>
      <c r="P6" s="13"/>
    </row>
    <row r="7" spans="1:36" ht="15" customHeight="1" x14ac:dyDescent="0.25">
      <c r="B7" s="231">
        <f t="shared" ref="B7:B38" si="0">RANK(L7,$L$7:$L$157)</f>
        <v>1</v>
      </c>
      <c r="C7" s="232" t="s">
        <v>34</v>
      </c>
      <c r="D7" s="233" t="s">
        <v>163</v>
      </c>
      <c r="E7" s="234">
        <f>VLOOKUP(C7,[6]MAIN!$B$5:$R$155,5,FALSE)</f>
        <v>73.115277777777777</v>
      </c>
      <c r="F7" s="159">
        <v>79.3</v>
      </c>
      <c r="G7" s="235">
        <f t="shared" ref="G7:G38" si="1">(E7-F7)/F7</f>
        <v>-7.7991452991452964E-2</v>
      </c>
      <c r="H7" s="236">
        <f>VLOOKUP(C7,[6]MAIN!$B$5:$R$155,3,FALSE)</f>
        <v>6.9370954446043234</v>
      </c>
      <c r="I7" s="159">
        <v>7.2710538073814597</v>
      </c>
      <c r="J7" s="237">
        <f t="shared" ref="J7:J38" si="2">(H7-I7)/I7</f>
        <v>-4.5929843407032281E-2</v>
      </c>
      <c r="K7" s="159">
        <v>2.5200277789999999</v>
      </c>
      <c r="L7" s="159">
        <f>VLOOKUP(C7,[6]MAIN!$B$5:$R$155,13,FALSE)</f>
        <v>48.174140307810113</v>
      </c>
      <c r="M7" s="159">
        <v>64.035925810580295</v>
      </c>
      <c r="N7" s="238">
        <f t="shared" ref="N7:N38" si="3">O7-B7</f>
        <v>0</v>
      </c>
      <c r="O7" s="239">
        <f t="shared" ref="O7:O38" si="4">RANK(M7,$M$7:$M$157)</f>
        <v>1</v>
      </c>
      <c r="P7" s="15"/>
      <c r="R7" s="130"/>
      <c r="S7" s="246" t="s">
        <v>218</v>
      </c>
      <c r="T7" s="246"/>
      <c r="U7" s="246"/>
      <c r="V7" s="246"/>
      <c r="W7" s="153"/>
      <c r="X7" s="153"/>
      <c r="Y7" s="153"/>
      <c r="Z7" s="153"/>
      <c r="AA7" s="153"/>
      <c r="AB7" s="153"/>
      <c r="AC7" s="153"/>
      <c r="AD7" s="153"/>
      <c r="AE7" s="153"/>
      <c r="AF7" s="112"/>
      <c r="AG7" s="112"/>
      <c r="AH7" s="112"/>
      <c r="AI7" s="112"/>
      <c r="AJ7" s="114"/>
    </row>
    <row r="8" spans="1:36" ht="14.25" customHeight="1" x14ac:dyDescent="0.25">
      <c r="B8" s="226">
        <f t="shared" si="0"/>
        <v>2</v>
      </c>
      <c r="C8" s="51" t="s">
        <v>147</v>
      </c>
      <c r="D8" s="68" t="s">
        <v>155</v>
      </c>
      <c r="E8" s="208">
        <f>VLOOKUP(C8,[6]MAIN!$B$5:$R$155,5,FALSE)</f>
        <v>65.173333333333332</v>
      </c>
      <c r="F8" s="80">
        <v>75.2</v>
      </c>
      <c r="G8" s="209">
        <f t="shared" si="1"/>
        <v>-0.13333333333333339</v>
      </c>
      <c r="H8" s="210">
        <f>VLOOKUP(C8,[6]MAIN!$B$5:$R$155,3,FALSE)</f>
        <v>5.4876676305301766</v>
      </c>
      <c r="I8" s="80">
        <v>5.7673446078224915</v>
      </c>
      <c r="J8" s="211">
        <f t="shared" si="2"/>
        <v>-4.8493196836717066E-2</v>
      </c>
      <c r="K8" s="80">
        <v>1.3909744479999999</v>
      </c>
      <c r="L8" s="80">
        <f>VLOOKUP(C8,[6]MAIN!$B$5:$R$155,13,FALSE)</f>
        <v>45.974890626888978</v>
      </c>
      <c r="M8" s="80">
        <v>60.438991324953825</v>
      </c>
      <c r="N8" s="230">
        <f t="shared" si="3"/>
        <v>0</v>
      </c>
      <c r="O8" s="227">
        <f t="shared" si="4"/>
        <v>2</v>
      </c>
      <c r="P8" s="15"/>
      <c r="R8" s="122"/>
      <c r="S8" s="247"/>
      <c r="T8" s="247"/>
      <c r="U8" s="247"/>
      <c r="V8" s="247"/>
      <c r="W8" s="154"/>
      <c r="X8" s="154"/>
      <c r="Y8" s="154"/>
      <c r="Z8" s="154"/>
      <c r="AA8" s="154"/>
      <c r="AB8" s="154"/>
      <c r="AC8" s="154"/>
      <c r="AD8" s="154"/>
      <c r="AE8" s="154"/>
      <c r="AF8" s="42"/>
      <c r="AG8" s="42"/>
      <c r="AH8" s="42"/>
      <c r="AI8" s="42"/>
      <c r="AJ8" s="117"/>
    </row>
    <row r="9" spans="1:36" x14ac:dyDescent="0.25">
      <c r="B9" s="226">
        <f t="shared" si="0"/>
        <v>3</v>
      </c>
      <c r="C9" s="51" t="s">
        <v>69</v>
      </c>
      <c r="D9" s="68" t="s">
        <v>163</v>
      </c>
      <c r="E9" s="208">
        <f>VLOOKUP(C9,[6]MAIN!$B$5:$R$155,5,FALSE)</f>
        <v>61.9343675417661</v>
      </c>
      <c r="F9" s="80">
        <v>73.099999999999994</v>
      </c>
      <c r="G9" s="209">
        <f t="shared" si="1"/>
        <v>-0.15274463007159911</v>
      </c>
      <c r="H9" s="210">
        <f>VLOOKUP(C9,[6]MAIN!$B$5:$R$155,3,FALSE)</f>
        <v>5.8587312896978556</v>
      </c>
      <c r="I9" s="80">
        <v>6.2078819547942121</v>
      </c>
      <c r="J9" s="211">
        <f t="shared" si="2"/>
        <v>-5.6243122475406457E-2</v>
      </c>
      <c r="K9" s="80">
        <v>1.7219220369999999</v>
      </c>
      <c r="L9" s="80">
        <f>VLOOKUP(C9,[6]MAIN!$B$5:$R$155,13,FALSE)</f>
        <v>42.405021533359239</v>
      </c>
      <c r="M9" s="80">
        <v>58.533877021878155</v>
      </c>
      <c r="N9" s="230">
        <f t="shared" si="3"/>
        <v>3</v>
      </c>
      <c r="O9" s="227">
        <f t="shared" si="4"/>
        <v>6</v>
      </c>
      <c r="P9" s="15"/>
      <c r="R9" s="122"/>
      <c r="S9" s="133" t="s">
        <v>282</v>
      </c>
      <c r="T9" s="42" t="s">
        <v>288</v>
      </c>
      <c r="U9" s="42"/>
      <c r="V9" s="42"/>
      <c r="W9" s="42"/>
      <c r="X9" s="42"/>
      <c r="Y9" s="42"/>
      <c r="Z9" s="116"/>
      <c r="AA9" s="42"/>
      <c r="AB9" s="42"/>
      <c r="AC9" s="42"/>
      <c r="AD9" s="42"/>
      <c r="AE9" s="42"/>
      <c r="AF9" s="42"/>
      <c r="AG9" s="42"/>
      <c r="AH9" s="42"/>
      <c r="AI9" s="42"/>
      <c r="AJ9" s="117"/>
    </row>
    <row r="10" spans="1:36" ht="15" customHeight="1" x14ac:dyDescent="0.25">
      <c r="B10" s="226">
        <f t="shared" si="0"/>
        <v>4</v>
      </c>
      <c r="C10" s="50" t="s">
        <v>14</v>
      </c>
      <c r="D10" s="68" t="s">
        <v>163</v>
      </c>
      <c r="E10" s="208">
        <f>VLOOKUP(C10,[6]MAIN!$B$5:$R$155,5,FALSE)</f>
        <v>66.80271493212669</v>
      </c>
      <c r="F10" s="80">
        <v>76.099999999999994</v>
      </c>
      <c r="G10" s="209">
        <f t="shared" si="1"/>
        <v>-0.12217194570135749</v>
      </c>
      <c r="H10" s="210">
        <f>VLOOKUP(C10,[6]MAIN!$B$5:$R$155,3,FALSE)</f>
        <v>6.0419471589718663</v>
      </c>
      <c r="I10" s="80">
        <v>6.4506443191746472</v>
      </c>
      <c r="J10" s="211">
        <f t="shared" si="2"/>
        <v>-6.335757173712428E-2</v>
      </c>
      <c r="K10" s="80">
        <v>2.1091700000000002</v>
      </c>
      <c r="L10" s="80">
        <f>VLOOKUP(C10,[6]MAIN!$B$5:$R$155,13,FALSE)</f>
        <v>42.245909209715826</v>
      </c>
      <c r="M10" s="80">
        <v>59.289845246222619</v>
      </c>
      <c r="N10" s="230">
        <f t="shared" si="3"/>
        <v>0</v>
      </c>
      <c r="O10" s="227">
        <f t="shared" si="4"/>
        <v>4</v>
      </c>
      <c r="P10" s="15"/>
      <c r="R10" s="122"/>
      <c r="S10" s="133" t="s">
        <v>289</v>
      </c>
      <c r="T10" s="118" t="s">
        <v>290</v>
      </c>
      <c r="U10" s="42"/>
      <c r="V10" s="42"/>
      <c r="W10" s="42"/>
      <c r="X10" s="42"/>
      <c r="Y10" s="42"/>
      <c r="Z10" s="116"/>
      <c r="AA10" s="42"/>
      <c r="AB10" s="42"/>
      <c r="AC10" s="42"/>
      <c r="AD10" s="42"/>
      <c r="AE10" s="42"/>
      <c r="AF10" s="42"/>
      <c r="AG10" s="42"/>
      <c r="AH10" s="42"/>
      <c r="AI10" s="42"/>
      <c r="AJ10" s="117"/>
    </row>
    <row r="11" spans="1:36" ht="15" customHeight="1" x14ac:dyDescent="0.25">
      <c r="B11" s="226">
        <f t="shared" si="0"/>
        <v>5</v>
      </c>
      <c r="C11" s="51" t="s">
        <v>63</v>
      </c>
      <c r="D11" s="68" t="s">
        <v>155</v>
      </c>
      <c r="E11" s="208">
        <f>VLOOKUP(C11,[6]MAIN!$B$5:$R$155,5,FALSE)</f>
        <v>57.729396662387678</v>
      </c>
      <c r="F11" s="80">
        <v>69.400000000000006</v>
      </c>
      <c r="G11" s="209">
        <f t="shared" si="1"/>
        <v>-0.16816431322207964</v>
      </c>
      <c r="H11" s="210">
        <f>VLOOKUP(C11,[6]MAIN!$B$5:$R$155,3,FALSE)</f>
        <v>5.177096630207461</v>
      </c>
      <c r="I11" s="80">
        <v>5.4572994140226392</v>
      </c>
      <c r="J11" s="211">
        <f t="shared" si="2"/>
        <v>-5.134458686565585E-2</v>
      </c>
      <c r="K11" s="80">
        <v>1.12749177</v>
      </c>
      <c r="L11" s="80">
        <f>VLOOKUP(C11,[6]MAIN!$B$5:$R$155,13,FALSE)</f>
        <v>42.161282641060595</v>
      </c>
      <c r="M11" s="80">
        <v>55.481810906641797</v>
      </c>
      <c r="N11" s="230">
        <f t="shared" si="3"/>
        <v>9</v>
      </c>
      <c r="O11" s="227">
        <f t="shared" si="4"/>
        <v>14</v>
      </c>
      <c r="P11" s="15"/>
      <c r="R11" s="122"/>
      <c r="S11" s="133" t="s">
        <v>152</v>
      </c>
      <c r="T11" s="14" t="s">
        <v>253</v>
      </c>
      <c r="U11" s="42"/>
      <c r="V11" s="42"/>
      <c r="W11" s="42"/>
      <c r="X11" s="42"/>
      <c r="Y11" s="42"/>
      <c r="Z11" s="116"/>
      <c r="AA11" s="42"/>
      <c r="AB11" s="42"/>
      <c r="AC11" s="42"/>
      <c r="AD11" s="42"/>
      <c r="AE11" s="42"/>
      <c r="AF11" s="42"/>
      <c r="AG11" s="42"/>
      <c r="AH11" s="42"/>
      <c r="AI11" s="42"/>
      <c r="AJ11" s="117"/>
    </row>
    <row r="12" spans="1:36" x14ac:dyDescent="0.25">
      <c r="B12" s="226">
        <f t="shared" si="0"/>
        <v>6</v>
      </c>
      <c r="C12" s="51" t="s">
        <v>45</v>
      </c>
      <c r="D12" s="68" t="s">
        <v>163</v>
      </c>
      <c r="E12" s="208">
        <f>VLOOKUP(C12,[6]MAIN!$B$5:$R$155,5,FALSE)</f>
        <v>61.23402187120292</v>
      </c>
      <c r="F12" s="80">
        <v>72.2</v>
      </c>
      <c r="G12" s="209">
        <f t="shared" si="1"/>
        <v>-0.15188335358444713</v>
      </c>
      <c r="H12" s="210">
        <f>VLOOKUP(C12,[6]MAIN!$B$5:$R$155,3,FALSE)</f>
        <v>6.2823430460434402</v>
      </c>
      <c r="I12" s="80">
        <v>6.7399111512597196</v>
      </c>
      <c r="J12" s="211">
        <f t="shared" si="2"/>
        <v>-6.7889337848431125E-2</v>
      </c>
      <c r="K12" s="80">
        <v>1.9932619149999999</v>
      </c>
      <c r="L12" s="80">
        <f>VLOOKUP(C12,[6]MAIN!$B$5:$R$155,13,FALSE)</f>
        <v>41.848493445739315</v>
      </c>
      <c r="M12" s="80">
        <v>58.886975487747854</v>
      </c>
      <c r="N12" s="230">
        <f t="shared" si="3"/>
        <v>-1</v>
      </c>
      <c r="O12" s="227">
        <f t="shared" si="4"/>
        <v>5</v>
      </c>
      <c r="P12" s="15"/>
      <c r="R12" s="122"/>
      <c r="S12" s="42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2"/>
    </row>
    <row r="13" spans="1:36" ht="15" customHeight="1" x14ac:dyDescent="0.25">
      <c r="B13" s="226">
        <f t="shared" si="0"/>
        <v>7</v>
      </c>
      <c r="C13" s="50" t="s">
        <v>30</v>
      </c>
      <c r="D13" s="68" t="s">
        <v>164</v>
      </c>
      <c r="E13" s="208">
        <f>VLOOKUP(C13,[6]MAIN!$B$5:$R$155,5,FALSE)</f>
        <v>63.606493506493507</v>
      </c>
      <c r="F13" s="80">
        <v>73.7</v>
      </c>
      <c r="G13" s="209">
        <f t="shared" si="1"/>
        <v>-0.13695395513577335</v>
      </c>
      <c r="H13" s="210">
        <f>VLOOKUP(C13,[6]MAIN!$B$5:$R$155,3,FALSE)</f>
        <v>5.7140105896187361</v>
      </c>
      <c r="I13" s="80">
        <v>6.408113705557601</v>
      </c>
      <c r="J13" s="211">
        <f t="shared" si="2"/>
        <v>-0.10831629209963708</v>
      </c>
      <c r="K13" s="80">
        <v>1.8010677909999999</v>
      </c>
      <c r="L13" s="80">
        <f>VLOOKUP(C13,[6]MAIN!$B$5:$R$155,13,FALSE)</f>
        <v>41.356906790633531</v>
      </c>
      <c r="M13" s="80">
        <v>59.75102255913027</v>
      </c>
      <c r="N13" s="230">
        <f t="shared" si="3"/>
        <v>-4</v>
      </c>
      <c r="O13" s="227">
        <f t="shared" si="4"/>
        <v>3</v>
      </c>
      <c r="P13" s="15"/>
      <c r="R13" s="122"/>
      <c r="S13" s="14" t="s">
        <v>294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117"/>
    </row>
    <row r="14" spans="1:36" ht="15" customHeight="1" thickBot="1" x14ac:dyDescent="0.3">
      <c r="B14" s="226">
        <f t="shared" si="0"/>
        <v>8</v>
      </c>
      <c r="C14" s="51" t="s">
        <v>11</v>
      </c>
      <c r="D14" s="68" t="s">
        <v>170</v>
      </c>
      <c r="E14" s="208">
        <f>VLOOKUP(C14,[6]MAIN!$B$5:$R$155,5,FALSE)</f>
        <v>52.924481865284974</v>
      </c>
      <c r="F14" s="80">
        <v>68.900000000000006</v>
      </c>
      <c r="G14" s="209">
        <f t="shared" si="1"/>
        <v>-0.23186528497409331</v>
      </c>
      <c r="H14" s="210">
        <f>VLOOKUP(C14,[6]MAIN!$B$5:$R$155,3,FALSE)</f>
        <v>4.6025872956292133</v>
      </c>
      <c r="I14" s="80">
        <v>4.9856491839901915</v>
      </c>
      <c r="J14" s="211">
        <f t="shared" si="2"/>
        <v>-7.6832900636301937E-2</v>
      </c>
      <c r="K14" s="80">
        <v>0.65655883699999995</v>
      </c>
      <c r="L14" s="80">
        <f>VLOOKUP(C14,[6]MAIN!$B$5:$R$155,13,FALSE)</f>
        <v>41.227123600044067</v>
      </c>
      <c r="M14" s="80">
        <v>56.292001178777944</v>
      </c>
      <c r="N14" s="230">
        <f t="shared" si="3"/>
        <v>3</v>
      </c>
      <c r="O14" s="227">
        <f t="shared" si="4"/>
        <v>11</v>
      </c>
      <c r="P14" s="15"/>
      <c r="R14" s="123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119"/>
    </row>
    <row r="15" spans="1:36" x14ac:dyDescent="0.25">
      <c r="B15" s="226">
        <f t="shared" si="0"/>
        <v>9</v>
      </c>
      <c r="C15" s="51" t="s">
        <v>107</v>
      </c>
      <c r="D15" s="68" t="s">
        <v>163</v>
      </c>
      <c r="E15" s="208">
        <f>VLOOKUP(C15,[6]MAIN!$B$5:$R$155,5,FALSE)</f>
        <v>66.727231638418075</v>
      </c>
      <c r="F15" s="80">
        <v>76.099999999999994</v>
      </c>
      <c r="G15" s="209">
        <f t="shared" si="1"/>
        <v>-0.12316384180790958</v>
      </c>
      <c r="H15" s="210">
        <f>VLOOKUP(C15,[6]MAIN!$B$5:$R$155,3,FALSE)</f>
        <v>6.9709933404727957</v>
      </c>
      <c r="I15" s="80">
        <v>7.3214674900311207</v>
      </c>
      <c r="J15" s="211">
        <f t="shared" si="2"/>
        <v>-4.7869385479827525E-2</v>
      </c>
      <c r="K15" s="80">
        <v>2.9655423070000002</v>
      </c>
      <c r="L15" s="80">
        <f>VLOOKUP(C15,[6]MAIN!$B$5:$R$155,13,FALSE)</f>
        <v>40.069483122550793</v>
      </c>
      <c r="M15" s="80">
        <v>57.798586730235627</v>
      </c>
      <c r="N15" s="230">
        <f t="shared" si="3"/>
        <v>-2</v>
      </c>
      <c r="O15" s="227">
        <f t="shared" si="4"/>
        <v>7</v>
      </c>
      <c r="P15" s="15"/>
    </row>
    <row r="16" spans="1:36" x14ac:dyDescent="0.25">
      <c r="B16" s="226">
        <f t="shared" si="0"/>
        <v>10</v>
      </c>
      <c r="C16" s="50" t="s">
        <v>37</v>
      </c>
      <c r="D16" s="68" t="s">
        <v>163</v>
      </c>
      <c r="E16" s="208">
        <f>VLOOKUP(C16,[6]MAIN!$B$5:$R$155,5,FALSE)</f>
        <v>74.860986066452298</v>
      </c>
      <c r="F16" s="80">
        <v>79.099999999999994</v>
      </c>
      <c r="G16" s="209">
        <f t="shared" si="1"/>
        <v>-5.3590568060021444E-2</v>
      </c>
      <c r="H16" s="210">
        <f>VLOOKUP(C16,[6]MAIN!$B$5:$R$155,3,FALSE)</f>
        <v>4.8947209663794133</v>
      </c>
      <c r="I16" s="80">
        <v>5.4178684787581197</v>
      </c>
      <c r="J16" s="211">
        <f t="shared" si="2"/>
        <v>-9.6559655227847443E-2</v>
      </c>
      <c r="K16" s="80">
        <v>1.895394735</v>
      </c>
      <c r="L16" s="80">
        <f>VLOOKUP(C16,[6]MAIN!$B$5:$R$155,13,FALSE)</f>
        <v>39.647358757189785</v>
      </c>
      <c r="M16" s="80">
        <v>56.186148034929133</v>
      </c>
      <c r="N16" s="230">
        <f t="shared" si="3"/>
        <v>2</v>
      </c>
      <c r="O16" s="227">
        <f t="shared" si="4"/>
        <v>12</v>
      </c>
      <c r="P16" s="15"/>
    </row>
    <row r="17" spans="2:19" x14ac:dyDescent="0.25">
      <c r="B17" s="226">
        <f t="shared" si="0"/>
        <v>11</v>
      </c>
      <c r="C17" s="51" t="s">
        <v>67</v>
      </c>
      <c r="D17" s="68" t="s">
        <v>153</v>
      </c>
      <c r="E17" s="208">
        <f>VLOOKUP(C17,[6]MAIN!$B$5:$R$155,5,FALSE)</f>
        <v>78.409876543209876</v>
      </c>
      <c r="F17" s="80">
        <v>81.599999999999994</v>
      </c>
      <c r="G17" s="209">
        <f t="shared" si="1"/>
        <v>-3.9094650205761257E-2</v>
      </c>
      <c r="H17" s="210">
        <f>VLOOKUP(C17,[6]MAIN!$B$5:$R$155,3,FALSE)</f>
        <v>7.1366220004683258</v>
      </c>
      <c r="I17" s="80">
        <v>7.358916104302339</v>
      </c>
      <c r="J17" s="211">
        <f t="shared" si="2"/>
        <v>-3.0207451842541113E-2</v>
      </c>
      <c r="K17" s="80">
        <v>3.9581684899999998</v>
      </c>
      <c r="L17" s="80">
        <f>VLOOKUP(C17,[6]MAIN!$B$5:$R$155,13,FALSE)</f>
        <v>39.491280571420894</v>
      </c>
      <c r="M17" s="80">
        <v>55.203541862113404</v>
      </c>
      <c r="N17" s="230">
        <f t="shared" si="3"/>
        <v>4</v>
      </c>
      <c r="O17" s="227">
        <f t="shared" si="4"/>
        <v>15</v>
      </c>
      <c r="P17" s="15"/>
    </row>
    <row r="18" spans="2:19" x14ac:dyDescent="0.25">
      <c r="B18" s="226">
        <f t="shared" si="0"/>
        <v>12</v>
      </c>
      <c r="C18" s="51" t="s">
        <v>146</v>
      </c>
      <c r="D18" s="68" t="s">
        <v>164</v>
      </c>
      <c r="E18" s="208">
        <f>VLOOKUP(C18,[6]MAIN!$B$5:$R$155,5,FALSE)</f>
        <v>65.295104895104899</v>
      </c>
      <c r="F18" s="80">
        <v>74.400000000000006</v>
      </c>
      <c r="G18" s="209">
        <f t="shared" si="1"/>
        <v>-0.1223776223776224</v>
      </c>
      <c r="H18" s="210">
        <f>VLOOKUP(C18,[6]MAIN!$B$5:$R$155,3,FALSE)</f>
        <v>6.9853239473852504</v>
      </c>
      <c r="I18" s="80">
        <v>7.4784543722748582</v>
      </c>
      <c r="J18" s="211">
        <f t="shared" si="2"/>
        <v>-6.5940152916865793E-2</v>
      </c>
      <c r="K18" s="80">
        <v>3.0245720939999998</v>
      </c>
      <c r="L18" s="80">
        <f>VLOOKUP(C18,[6]MAIN!$B$5:$R$155,13,FALSE)</f>
        <v>38.833819331441816</v>
      </c>
      <c r="M18" s="80">
        <v>56.871441570923167</v>
      </c>
      <c r="N18" s="230">
        <f t="shared" si="3"/>
        <v>-3</v>
      </c>
      <c r="O18" s="227">
        <f t="shared" si="4"/>
        <v>9</v>
      </c>
      <c r="P18" s="15"/>
      <c r="Q18" s="129"/>
    </row>
    <row r="19" spans="2:19" x14ac:dyDescent="0.25">
      <c r="B19" s="226">
        <f t="shared" si="0"/>
        <v>13</v>
      </c>
      <c r="C19" s="51" t="s">
        <v>101</v>
      </c>
      <c r="D19" s="68" t="s">
        <v>163</v>
      </c>
      <c r="E19" s="208">
        <f>VLOOKUP(C19,[6]MAIN!$B$5:$R$155,5,FALSE)</f>
        <v>63.751173708920184</v>
      </c>
      <c r="F19" s="80">
        <v>74</v>
      </c>
      <c r="G19" s="209">
        <f t="shared" si="1"/>
        <v>-0.13849765258215968</v>
      </c>
      <c r="H19" s="210">
        <f>VLOOKUP(C19,[6]MAIN!$B$5:$R$155,3,FALSE)</f>
        <v>5.00964898337054</v>
      </c>
      <c r="I19" s="80">
        <v>5.6866993539995567</v>
      </c>
      <c r="J19" s="211">
        <f t="shared" si="2"/>
        <v>-0.11905858363214422</v>
      </c>
      <c r="K19" s="80">
        <v>1.5598466010000001</v>
      </c>
      <c r="L19" s="80">
        <f>VLOOKUP(C19,[6]MAIN!$B$5:$R$155,13,FALSE)</f>
        <v>38.619085344603832</v>
      </c>
      <c r="M19" s="80">
        <v>57.063404476806532</v>
      </c>
      <c r="N19" s="230">
        <f t="shared" si="3"/>
        <v>-5</v>
      </c>
      <c r="O19" s="227">
        <f t="shared" si="4"/>
        <v>8</v>
      </c>
      <c r="P19" s="15"/>
      <c r="Q19" s="129"/>
      <c r="R19" s="141"/>
      <c r="S19" s="42"/>
    </row>
    <row r="20" spans="2:19" x14ac:dyDescent="0.25">
      <c r="B20" s="226">
        <f t="shared" si="0"/>
        <v>14</v>
      </c>
      <c r="C20" s="51" t="s">
        <v>133</v>
      </c>
      <c r="D20" s="68" t="s">
        <v>155</v>
      </c>
      <c r="E20" s="208">
        <f>VLOOKUP(C20,[6]MAIN!$B$5:$R$155,5,FALSE)</f>
        <v>66.637939110070249</v>
      </c>
      <c r="F20" s="80">
        <v>74.099999999999994</v>
      </c>
      <c r="G20" s="209">
        <f t="shared" si="1"/>
        <v>-0.10070257611241222</v>
      </c>
      <c r="H20" s="210">
        <f>VLOOKUP(C20,[6]MAIN!$B$5:$R$155,3,FALSE)</f>
        <v>5.9593103418915776</v>
      </c>
      <c r="I20" s="80">
        <v>6.2167031378921873</v>
      </c>
      <c r="J20" s="211">
        <f t="shared" si="2"/>
        <v>-4.1403424016138619E-2</v>
      </c>
      <c r="K20" s="80">
        <v>2.4118447490000001</v>
      </c>
      <c r="L20" s="80">
        <f>VLOOKUP(C20,[6]MAIN!$B$5:$R$155,13,FALSE)</f>
        <v>38.426716970754839</v>
      </c>
      <c r="M20" s="80">
        <v>53.457642032215503</v>
      </c>
      <c r="N20" s="230">
        <f t="shared" si="3"/>
        <v>6</v>
      </c>
      <c r="O20" s="227">
        <f t="shared" si="4"/>
        <v>20</v>
      </c>
      <c r="P20" s="15"/>
      <c r="Q20" s="142"/>
      <c r="R20" s="141"/>
      <c r="S20" s="42"/>
    </row>
    <row r="21" spans="2:19" x14ac:dyDescent="0.25">
      <c r="B21" s="226">
        <f t="shared" si="0"/>
        <v>15</v>
      </c>
      <c r="C21" s="51" t="s">
        <v>54</v>
      </c>
      <c r="D21" s="68" t="s">
        <v>163</v>
      </c>
      <c r="E21" s="208">
        <f>VLOOKUP(C21,[6]MAIN!$B$5:$R$155,5,FALSE)</f>
        <v>57.965799256505576</v>
      </c>
      <c r="F21" s="80">
        <v>71.2</v>
      </c>
      <c r="G21" s="209">
        <f t="shared" si="1"/>
        <v>-0.18587360594795543</v>
      </c>
      <c r="H21" s="210">
        <f>VLOOKUP(C21,[6]MAIN!$B$5:$R$155,3,FALSE)</f>
        <v>5.6811292465549297</v>
      </c>
      <c r="I21" s="80">
        <v>6.2897487145934212</v>
      </c>
      <c r="J21" s="211">
        <f t="shared" si="2"/>
        <v>-9.6763717543497066E-2</v>
      </c>
      <c r="K21" s="80">
        <v>1.7796102970000001</v>
      </c>
      <c r="L21" s="80">
        <f>VLOOKUP(C21,[6]MAIN!$B$5:$R$155,13,FALSE)</f>
        <v>37.885678324111403</v>
      </c>
      <c r="M21" s="80">
        <v>56.861199558606081</v>
      </c>
      <c r="N21" s="230">
        <f t="shared" si="3"/>
        <v>-5</v>
      </c>
      <c r="O21" s="227">
        <f t="shared" si="4"/>
        <v>10</v>
      </c>
      <c r="P21" s="15"/>
      <c r="Q21" s="129"/>
      <c r="R21" s="141"/>
      <c r="S21" s="42"/>
    </row>
    <row r="22" spans="2:19" x14ac:dyDescent="0.25">
      <c r="B22" s="226">
        <f t="shared" si="0"/>
        <v>16</v>
      </c>
      <c r="C22" s="51" t="s">
        <v>110</v>
      </c>
      <c r="D22" s="68" t="s">
        <v>155</v>
      </c>
      <c r="E22" s="208">
        <f>VLOOKUP(C22,[6]MAIN!$B$5:$R$155,5,FALSE)</f>
        <v>58.247594278283486</v>
      </c>
      <c r="F22" s="80">
        <v>68.7</v>
      </c>
      <c r="G22" s="209">
        <f t="shared" si="1"/>
        <v>-0.15214564369310796</v>
      </c>
      <c r="H22" s="210">
        <f>VLOOKUP(C22,[6]MAIN!$B$5:$R$155,3,FALSE)</f>
        <v>4.3894499024007105</v>
      </c>
      <c r="I22" s="80">
        <v>4.9415141413680548</v>
      </c>
      <c r="J22" s="211">
        <f t="shared" si="2"/>
        <v>-0.11171965174514419</v>
      </c>
      <c r="K22" s="80">
        <v>0.98272699699999999</v>
      </c>
      <c r="L22" s="80">
        <f>VLOOKUP(C22,[6]MAIN!$B$5:$R$155,13,FALSE)</f>
        <v>37.448164522634372</v>
      </c>
      <c r="M22" s="80">
        <v>52.354273473662239</v>
      </c>
      <c r="N22" s="230">
        <f t="shared" si="3"/>
        <v>9</v>
      </c>
      <c r="O22" s="227">
        <f t="shared" si="4"/>
        <v>25</v>
      </c>
      <c r="P22" s="15"/>
      <c r="Q22" s="129"/>
      <c r="R22" s="141"/>
      <c r="S22" s="42"/>
    </row>
    <row r="23" spans="2:19" x14ac:dyDescent="0.25">
      <c r="B23" s="226">
        <f t="shared" si="0"/>
        <v>17</v>
      </c>
      <c r="C23" s="51" t="s">
        <v>2</v>
      </c>
      <c r="D23" s="68" t="s">
        <v>167</v>
      </c>
      <c r="E23" s="208">
        <f>VLOOKUP(C23,[6]MAIN!$B$5:$R$155,5,FALSE)</f>
        <v>68.250890868596883</v>
      </c>
      <c r="F23" s="80">
        <v>76.900000000000006</v>
      </c>
      <c r="G23" s="209">
        <f t="shared" si="1"/>
        <v>-0.11247216035634748</v>
      </c>
      <c r="H23" s="210">
        <f>VLOOKUP(C23,[6]MAIN!$B$5:$R$155,3,FALSE)</f>
        <v>4.8951533887242968</v>
      </c>
      <c r="I23" s="80">
        <v>5.2689366041941135</v>
      </c>
      <c r="J23" s="211">
        <f t="shared" si="2"/>
        <v>-7.0940921014741823E-2</v>
      </c>
      <c r="K23" s="80">
        <v>1.8119055930000001</v>
      </c>
      <c r="L23" s="80">
        <f>VLOOKUP(C23,[6]MAIN!$B$5:$R$155,13,FALSE)</f>
        <v>37.216748984195689</v>
      </c>
      <c r="M23" s="80">
        <v>54.051180370207987</v>
      </c>
      <c r="N23" s="230">
        <f t="shared" si="3"/>
        <v>1</v>
      </c>
      <c r="O23" s="227">
        <f t="shared" si="4"/>
        <v>18</v>
      </c>
      <c r="P23" s="15"/>
      <c r="Q23" s="129"/>
      <c r="R23" s="141"/>
      <c r="S23" s="42"/>
    </row>
    <row r="24" spans="2:19" x14ac:dyDescent="0.25">
      <c r="B24" s="226">
        <f t="shared" si="0"/>
        <v>18</v>
      </c>
      <c r="C24" s="51" t="s">
        <v>5</v>
      </c>
      <c r="D24" s="68" t="s">
        <v>164</v>
      </c>
      <c r="E24" s="208">
        <f>VLOOKUP(C24,[6]MAIN!$B$5:$R$155,5,FALSE)</f>
        <v>68.499319727891162</v>
      </c>
      <c r="F24" s="80">
        <v>75.900000000000006</v>
      </c>
      <c r="G24" s="209">
        <f t="shared" si="1"/>
        <v>-9.7505668934240355E-2</v>
      </c>
      <c r="H24" s="210">
        <f>VLOOKUP(C24,[6]MAIN!$B$5:$R$155,3,FALSE)</f>
        <v>5.9975421125292447</v>
      </c>
      <c r="I24" s="80">
        <v>6.44106720496824</v>
      </c>
      <c r="J24" s="211">
        <f t="shared" si="2"/>
        <v>-6.8858945004779265E-2</v>
      </c>
      <c r="K24" s="80">
        <v>2.7090712350000001</v>
      </c>
      <c r="L24" s="80">
        <f>VLOOKUP(C24,[6]MAIN!$B$5:$R$155,13,FALSE)</f>
        <v>37.010685374842737</v>
      </c>
      <c r="M24" s="80">
        <v>54.055041671154065</v>
      </c>
      <c r="N24" s="230">
        <f t="shared" si="3"/>
        <v>-1</v>
      </c>
      <c r="O24" s="227">
        <f t="shared" si="4"/>
        <v>17</v>
      </c>
      <c r="P24" s="15"/>
      <c r="Q24" s="127"/>
      <c r="R24" s="141"/>
      <c r="S24" s="42"/>
    </row>
    <row r="25" spans="2:19" x14ac:dyDescent="0.25">
      <c r="B25" s="226">
        <f t="shared" si="0"/>
        <v>19</v>
      </c>
      <c r="C25" s="50" t="s">
        <v>28</v>
      </c>
      <c r="D25" s="68" t="s">
        <v>164</v>
      </c>
      <c r="E25" s="208">
        <f>VLOOKUP(C25,[6]MAIN!$B$5:$R$155,5,FALSE)</f>
        <v>73.922854077253206</v>
      </c>
      <c r="F25" s="80">
        <v>79.099999999999994</v>
      </c>
      <c r="G25" s="209">
        <f t="shared" si="1"/>
        <v>-6.5450643776824136E-2</v>
      </c>
      <c r="H25" s="210">
        <f>VLOOKUP(C25,[6]MAIN!$B$5:$R$155,3,FALSE)</f>
        <v>6.1835259236891362</v>
      </c>
      <c r="I25" s="80">
        <v>6.6356556959248927</v>
      </c>
      <c r="J25" s="211">
        <f t="shared" si="2"/>
        <v>-6.8136412278506198E-2</v>
      </c>
      <c r="K25" s="80">
        <v>3.2377863320000002</v>
      </c>
      <c r="L25" s="80">
        <f>VLOOKUP(C25,[6]MAIN!$B$5:$R$155,13,FALSE)</f>
        <v>36.68876794603392</v>
      </c>
      <c r="M25" s="80">
        <v>53.883337568837831</v>
      </c>
      <c r="N25" s="230">
        <f t="shared" si="3"/>
        <v>0</v>
      </c>
      <c r="O25" s="227">
        <f t="shared" si="4"/>
        <v>19</v>
      </c>
      <c r="P25" s="15"/>
      <c r="Q25" s="143"/>
      <c r="R25" s="141"/>
      <c r="S25" s="42"/>
    </row>
    <row r="26" spans="2:19" x14ac:dyDescent="0.25">
      <c r="B26" s="226">
        <f t="shared" si="0"/>
        <v>20</v>
      </c>
      <c r="C26" s="51" t="s">
        <v>3</v>
      </c>
      <c r="D26" s="68" t="s">
        <v>154</v>
      </c>
      <c r="E26" s="208">
        <f>VLOOKUP(C26,[6]MAIN!$B$5:$R$155,5,FALSE)</f>
        <v>62.457756563245816</v>
      </c>
      <c r="F26" s="80">
        <v>73.099999999999994</v>
      </c>
      <c r="G26" s="209">
        <f t="shared" si="1"/>
        <v>-0.14558472553699287</v>
      </c>
      <c r="H26" s="210">
        <f>VLOOKUP(C26,[6]MAIN!$B$5:$R$155,3,FALSE)</f>
        <v>4.9022528493863753</v>
      </c>
      <c r="I26" s="80">
        <v>5.236960707751896</v>
      </c>
      <c r="J26" s="211">
        <f t="shared" si="2"/>
        <v>-6.3912615931999789E-2</v>
      </c>
      <c r="K26" s="80">
        <v>1.648142319</v>
      </c>
      <c r="L26" s="80">
        <f>VLOOKUP(C26,[6]MAIN!$B$5:$R$155,13,FALSE)</f>
        <v>36.003713464530975</v>
      </c>
      <c r="M26" s="80">
        <v>52.181297725301434</v>
      </c>
      <c r="N26" s="230">
        <f t="shared" si="3"/>
        <v>6</v>
      </c>
      <c r="O26" s="227">
        <f t="shared" si="4"/>
        <v>26</v>
      </c>
      <c r="P26" s="15"/>
      <c r="Q26" s="141"/>
      <c r="R26" s="141"/>
      <c r="S26" s="42"/>
    </row>
    <row r="27" spans="2:19" x14ac:dyDescent="0.25">
      <c r="B27" s="226">
        <f t="shared" si="0"/>
        <v>21</v>
      </c>
      <c r="C27" s="51" t="s">
        <v>105</v>
      </c>
      <c r="D27" s="68" t="s">
        <v>170</v>
      </c>
      <c r="E27" s="208">
        <f>VLOOKUP(C27,[6]MAIN!$B$5:$R$155,5,FALSE)</f>
        <v>44.238493723849381</v>
      </c>
      <c r="F27" s="80">
        <v>65.400000000000006</v>
      </c>
      <c r="G27" s="209">
        <f t="shared" si="1"/>
        <v>-0.32357043235704319</v>
      </c>
      <c r="H27" s="210">
        <f>VLOOKUP(C27,[6]MAIN!$B$5:$R$155,3,FALSE)</f>
        <v>4.8979808971679581</v>
      </c>
      <c r="I27" s="80">
        <v>5.2671861414808925</v>
      </c>
      <c r="J27" s="211">
        <f t="shared" si="2"/>
        <v>-7.0095347761742602E-2</v>
      </c>
      <c r="K27" s="80">
        <v>0.75368157099999999</v>
      </c>
      <c r="L27" s="80">
        <f>VLOOKUP(C27,[6]MAIN!$B$5:$R$155,13,FALSE)</f>
        <v>35.896630524650853</v>
      </c>
      <c r="M27" s="80">
        <v>54.139711485783877</v>
      </c>
      <c r="N27" s="230">
        <f t="shared" si="3"/>
        <v>-5</v>
      </c>
      <c r="O27" s="227">
        <f t="shared" si="4"/>
        <v>16</v>
      </c>
      <c r="P27" s="15"/>
      <c r="Q27" s="141"/>
      <c r="R27" s="141"/>
      <c r="S27" s="42"/>
    </row>
    <row r="28" spans="2:19" x14ac:dyDescent="0.25">
      <c r="B28" s="226">
        <f t="shared" si="0"/>
        <v>22</v>
      </c>
      <c r="C28" s="51" t="s">
        <v>104</v>
      </c>
      <c r="D28" s="68" t="s">
        <v>161</v>
      </c>
      <c r="E28" s="208">
        <f>VLOOKUP(C28,[6]MAIN!$B$5:$R$155,5,FALSE)</f>
        <v>78.071369294605816</v>
      </c>
      <c r="F28" s="80">
        <v>81.099999999999994</v>
      </c>
      <c r="G28" s="209">
        <f t="shared" si="1"/>
        <v>-3.7344398340248809E-2</v>
      </c>
      <c r="H28" s="210">
        <f>VLOOKUP(C28,[6]MAIN!$B$5:$R$155,3,FALSE)</f>
        <v>7.4288802830530392</v>
      </c>
      <c r="I28" s="80">
        <v>7.6322875522397986</v>
      </c>
      <c r="J28" s="211">
        <f t="shared" si="2"/>
        <v>-2.6650891727352018E-2</v>
      </c>
      <c r="K28" s="80">
        <v>4.7693941070000001</v>
      </c>
      <c r="L28" s="80">
        <f>VLOOKUP(C28,[6]MAIN!$B$5:$R$155,13,FALSE)</f>
        <v>35.86324450439421</v>
      </c>
      <c r="M28" s="80">
        <v>51.428580000840242</v>
      </c>
      <c r="N28" s="230">
        <f t="shared" si="3"/>
        <v>7</v>
      </c>
      <c r="O28" s="227">
        <f t="shared" si="4"/>
        <v>29</v>
      </c>
      <c r="P28" s="15"/>
      <c r="Q28" s="141"/>
      <c r="R28" s="144"/>
      <c r="S28" s="42"/>
    </row>
    <row r="29" spans="2:19" x14ac:dyDescent="0.25">
      <c r="B29" s="226">
        <f t="shared" si="0"/>
        <v>23</v>
      </c>
      <c r="C29" s="51" t="s">
        <v>58</v>
      </c>
      <c r="D29" s="68" t="s">
        <v>163</v>
      </c>
      <c r="E29" s="208">
        <f>VLOOKUP(C29,[6]MAIN!$B$5:$R$155,5,FALSE)</f>
        <v>60.451431980906918</v>
      </c>
      <c r="F29" s="80">
        <v>73.099999999999994</v>
      </c>
      <c r="G29" s="209">
        <f t="shared" si="1"/>
        <v>-0.17303102625298328</v>
      </c>
      <c r="H29" s="210">
        <f>VLOOKUP(C29,[6]MAIN!$B$5:$R$155,3,FALSE)</f>
        <v>5.1221898016988749</v>
      </c>
      <c r="I29" s="80">
        <v>5.8661315119315596</v>
      </c>
      <c r="J29" s="211">
        <f t="shared" si="2"/>
        <v>-0.12681981450970312</v>
      </c>
      <c r="K29" s="80">
        <v>1.732866614</v>
      </c>
      <c r="L29" s="80">
        <f>VLOOKUP(C29,[6]MAIN!$B$5:$R$155,13,FALSE)</f>
        <v>35.715753481190525</v>
      </c>
      <c r="M29" s="80">
        <v>55.975606815019596</v>
      </c>
      <c r="N29" s="230">
        <f t="shared" si="3"/>
        <v>-10</v>
      </c>
      <c r="O29" s="227">
        <f t="shared" si="4"/>
        <v>13</v>
      </c>
      <c r="P29" s="15"/>
      <c r="Q29" s="141"/>
      <c r="R29" s="144"/>
      <c r="S29" s="42"/>
    </row>
    <row r="30" spans="2:19" x14ac:dyDescent="0.25">
      <c r="B30" s="226">
        <f t="shared" si="0"/>
        <v>24</v>
      </c>
      <c r="C30" s="51" t="s">
        <v>100</v>
      </c>
      <c r="D30" s="68" t="s">
        <v>162</v>
      </c>
      <c r="E30" s="208">
        <f>VLOOKUP(C30,[6]MAIN!$B$5:$R$155,5,FALSE)</f>
        <v>76.483699059561133</v>
      </c>
      <c r="F30" s="80">
        <v>80.7</v>
      </c>
      <c r="G30" s="209">
        <f t="shared" si="1"/>
        <v>-5.2246603970741885E-2</v>
      </c>
      <c r="H30" s="210">
        <f>VLOOKUP(C30,[6]MAIN!$B$5:$R$155,3,FALSE)</f>
        <v>6.9785379199315472</v>
      </c>
      <c r="I30" s="80">
        <v>7.2237563973075343</v>
      </c>
      <c r="J30" s="211">
        <f t="shared" si="2"/>
        <v>-3.3946116658555354E-2</v>
      </c>
      <c r="K30" s="80">
        <v>4.3131626059999997</v>
      </c>
      <c r="L30" s="80">
        <f>VLOOKUP(C30,[6]MAIN!$B$5:$R$155,13,FALSE)</f>
        <v>35.396356327412796</v>
      </c>
      <c r="M30" s="80">
        <v>51.557032831272316</v>
      </c>
      <c r="N30" s="230">
        <f t="shared" si="3"/>
        <v>4</v>
      </c>
      <c r="O30" s="227">
        <f t="shared" si="4"/>
        <v>28</v>
      </c>
      <c r="P30" s="15"/>
      <c r="Q30" s="141"/>
      <c r="R30" s="144"/>
      <c r="S30" s="42"/>
    </row>
    <row r="31" spans="2:19" x14ac:dyDescent="0.25">
      <c r="B31" s="226">
        <f t="shared" si="0"/>
        <v>25</v>
      </c>
      <c r="C31" s="51" t="s">
        <v>91</v>
      </c>
      <c r="D31" s="68" t="s">
        <v>163</v>
      </c>
      <c r="E31" s="208">
        <f>VLOOKUP(C31,[6]MAIN!$B$5:$R$155,5,FALSE)</f>
        <v>68.682628062360806</v>
      </c>
      <c r="F31" s="80">
        <v>77</v>
      </c>
      <c r="G31" s="209">
        <f t="shared" si="1"/>
        <v>-0.10801781737193759</v>
      </c>
      <c r="H31" s="210">
        <f>VLOOKUP(C31,[6]MAIN!$B$5:$R$155,3,FALSE)</f>
        <v>6.3305381170038224</v>
      </c>
      <c r="I31" s="80">
        <v>6.8023886343788771</v>
      </c>
      <c r="J31" s="211">
        <f t="shared" si="2"/>
        <v>-6.9365415993780419E-2</v>
      </c>
      <c r="K31" s="80">
        <v>3.2979086870000001</v>
      </c>
      <c r="L31" s="80">
        <f>VLOOKUP(C31,[6]MAIN!$B$5:$R$155,13,FALSE)</f>
        <v>34.649135862988068</v>
      </c>
      <c r="M31" s="80">
        <v>52.894029508529293</v>
      </c>
      <c r="N31" s="230">
        <f t="shared" si="3"/>
        <v>-3</v>
      </c>
      <c r="O31" s="227">
        <f t="shared" si="4"/>
        <v>22</v>
      </c>
      <c r="P31" s="15"/>
      <c r="Q31" s="141"/>
      <c r="R31" s="144"/>
      <c r="S31" s="42"/>
    </row>
    <row r="32" spans="2:19" x14ac:dyDescent="0.25">
      <c r="B32" s="226">
        <f t="shared" si="0"/>
        <v>26</v>
      </c>
      <c r="C32" s="51" t="s">
        <v>71</v>
      </c>
      <c r="D32" s="68" t="s">
        <v>153</v>
      </c>
      <c r="E32" s="208">
        <f>VLOOKUP(C32,[6]MAIN!$B$5:$R$155,5,FALSE)</f>
        <v>63.81092636579573</v>
      </c>
      <c r="F32" s="80">
        <v>73.400000000000006</v>
      </c>
      <c r="G32" s="209">
        <f t="shared" si="1"/>
        <v>-0.13064133016627077</v>
      </c>
      <c r="H32" s="210">
        <f>VLOOKUP(C32,[6]MAIN!$B$5:$R$155,3,FALSE)</f>
        <v>5.2657236477668503</v>
      </c>
      <c r="I32" s="80">
        <v>5.6961805632002669</v>
      </c>
      <c r="J32" s="211">
        <f t="shared" si="2"/>
        <v>-7.5569394378814131E-2</v>
      </c>
      <c r="K32" s="80">
        <v>2.1304977749999998</v>
      </c>
      <c r="L32" s="80">
        <f>VLOOKUP(C32,[6]MAIN!$B$5:$R$155,13,FALSE)</f>
        <v>34.648608221188695</v>
      </c>
      <c r="M32" s="80">
        <v>51.652225591630526</v>
      </c>
      <c r="N32" s="230">
        <f t="shared" si="3"/>
        <v>1</v>
      </c>
      <c r="O32" s="227">
        <f t="shared" si="4"/>
        <v>27</v>
      </c>
      <c r="P32" s="15"/>
      <c r="Q32" s="144"/>
      <c r="R32" s="144"/>
      <c r="S32" s="42"/>
    </row>
    <row r="33" spans="2:18" x14ac:dyDescent="0.25">
      <c r="B33" s="226">
        <f t="shared" si="0"/>
        <v>27</v>
      </c>
      <c r="C33" s="52" t="s">
        <v>76</v>
      </c>
      <c r="D33" s="68" t="s">
        <v>155</v>
      </c>
      <c r="E33" s="208">
        <f>VLOOKUP(C33,[6]MAIN!$B$5:$R$155,5,FALSE)</f>
        <v>52.810413885180239</v>
      </c>
      <c r="F33" s="80">
        <v>67.5</v>
      </c>
      <c r="G33" s="209">
        <f t="shared" si="1"/>
        <v>-0.2176234979973298</v>
      </c>
      <c r="H33" s="210">
        <f>VLOOKUP(C33,[6]MAIN!$B$5:$R$155,3,FALSE)</f>
        <v>4.906472368489168</v>
      </c>
      <c r="I33" s="80">
        <v>5.0440989722524794</v>
      </c>
      <c r="J33" s="211">
        <f t="shared" si="2"/>
        <v>-2.7284675522901803E-2</v>
      </c>
      <c r="K33" s="80">
        <v>1.3040324510000001</v>
      </c>
      <c r="L33" s="80">
        <f>VLOOKUP(C33,[6]MAIN!$B$5:$R$155,13,FALSE)</f>
        <v>34.423194536345946</v>
      </c>
      <c r="M33" s="80">
        <v>49.130229879420824</v>
      </c>
      <c r="N33" s="230">
        <f t="shared" si="3"/>
        <v>10</v>
      </c>
      <c r="O33" s="227">
        <f t="shared" si="4"/>
        <v>37</v>
      </c>
      <c r="P33" s="15"/>
      <c r="Q33" s="145"/>
      <c r="R33" s="89"/>
    </row>
    <row r="34" spans="2:18" x14ac:dyDescent="0.25">
      <c r="B34" s="226">
        <f t="shared" si="0"/>
        <v>28</v>
      </c>
      <c r="C34" s="50" t="s">
        <v>43</v>
      </c>
      <c r="D34" s="68" t="s">
        <v>164</v>
      </c>
      <c r="E34" s="208">
        <f>VLOOKUP(C34,[6]MAIN!$B$5:$R$155,5,FALSE)</f>
        <v>64.910832383124287</v>
      </c>
      <c r="F34" s="80">
        <v>75.599999999999994</v>
      </c>
      <c r="G34" s="209">
        <f t="shared" si="1"/>
        <v>-0.14139110604332947</v>
      </c>
      <c r="H34" s="210">
        <f>VLOOKUP(C34,[6]MAIN!$B$5:$R$155,3,FALSE)</f>
        <v>5.4510630148191828</v>
      </c>
      <c r="I34" s="80">
        <v>5.8380515093436083</v>
      </c>
      <c r="J34" s="211">
        <f t="shared" si="2"/>
        <v>-6.6287269631839188E-2</v>
      </c>
      <c r="K34" s="80">
        <v>2.3677016790000001</v>
      </c>
      <c r="L34" s="80">
        <f>VLOOKUP(C34,[6]MAIN!$B$5:$R$155,13,FALSE)</f>
        <v>34.402459465119648</v>
      </c>
      <c r="M34" s="80">
        <v>52.481365148736273</v>
      </c>
      <c r="N34" s="230">
        <f t="shared" si="3"/>
        <v>-5</v>
      </c>
      <c r="O34" s="227">
        <f t="shared" si="4"/>
        <v>23</v>
      </c>
      <c r="P34" s="15"/>
      <c r="Q34" s="146"/>
      <c r="R34" s="89"/>
    </row>
    <row r="35" spans="2:18" x14ac:dyDescent="0.25">
      <c r="B35" s="226">
        <f t="shared" si="0"/>
        <v>29</v>
      </c>
      <c r="C35" s="51" t="s">
        <v>109</v>
      </c>
      <c r="D35" s="68" t="s">
        <v>164</v>
      </c>
      <c r="E35" s="208">
        <f>VLOOKUP(C35,[6]MAIN!$B$5:$R$155,5,FALSE)</f>
        <v>63.056338028169009</v>
      </c>
      <c r="F35" s="80">
        <v>74</v>
      </c>
      <c r="G35" s="209">
        <f t="shared" si="1"/>
        <v>-0.14788732394366205</v>
      </c>
      <c r="H35" s="210">
        <f>VLOOKUP(C35,[6]MAIN!$B$5:$R$155,3,FALSE)</f>
        <v>5.1560902572397884</v>
      </c>
      <c r="I35" s="80">
        <v>5.6127852006425574</v>
      </c>
      <c r="J35" s="211">
        <f t="shared" si="2"/>
        <v>-8.1366902006242109E-2</v>
      </c>
      <c r="K35" s="80">
        <v>2.0299349879999999</v>
      </c>
      <c r="L35" s="80">
        <f>VLOOKUP(C35,[6]MAIN!$B$5:$R$155,13,FALSE)</f>
        <v>34.401735722990409</v>
      </c>
      <c r="M35" s="80">
        <v>52.369014392969348</v>
      </c>
      <c r="N35" s="230">
        <f t="shared" si="3"/>
        <v>-5</v>
      </c>
      <c r="O35" s="227">
        <f t="shared" si="4"/>
        <v>24</v>
      </c>
      <c r="P35" s="15"/>
      <c r="Q35" s="147"/>
      <c r="R35" s="89"/>
    </row>
    <row r="36" spans="2:18" x14ac:dyDescent="0.25">
      <c r="B36" s="226">
        <f t="shared" si="0"/>
        <v>30</v>
      </c>
      <c r="C36" s="51" t="s">
        <v>129</v>
      </c>
      <c r="D36" s="68" t="s">
        <v>160</v>
      </c>
      <c r="E36" s="208">
        <f>VLOOKUP(C36,[6]MAIN!$B$5:$R$155,5,FALSE)</f>
        <v>78.951068158697865</v>
      </c>
      <c r="F36" s="80">
        <v>82.3</v>
      </c>
      <c r="G36" s="209">
        <f t="shared" si="1"/>
        <v>-4.0691759918616434E-2</v>
      </c>
      <c r="H36" s="210">
        <f>VLOOKUP(C36,[6]MAIN!$B$5:$R$155,3,FALSE)</f>
        <v>7.3138618996494289</v>
      </c>
      <c r="I36" s="80">
        <v>7.524520636017261</v>
      </c>
      <c r="J36" s="211">
        <f t="shared" si="2"/>
        <v>-2.7996299905070632E-2</v>
      </c>
      <c r="K36" s="80">
        <v>5.013066566</v>
      </c>
      <c r="L36" s="80">
        <f>VLOOKUP(C36,[6]MAIN!$B$5:$R$155,13,FALSE)</f>
        <v>34.348502753479359</v>
      </c>
      <c r="M36" s="80">
        <v>50.338647103313704</v>
      </c>
      <c r="N36" s="230">
        <f t="shared" si="3"/>
        <v>4</v>
      </c>
      <c r="O36" s="227">
        <f t="shared" si="4"/>
        <v>34</v>
      </c>
      <c r="P36" s="15"/>
      <c r="Q36" s="147"/>
      <c r="R36" s="89"/>
    </row>
    <row r="37" spans="2:18" x14ac:dyDescent="0.25">
      <c r="B37" s="226">
        <f t="shared" si="0"/>
        <v>31</v>
      </c>
      <c r="C37" s="50" t="s">
        <v>19</v>
      </c>
      <c r="D37" s="68" t="s">
        <v>164</v>
      </c>
      <c r="E37" s="208">
        <f>VLOOKUP(C37,[6]MAIN!$B$5:$R$155,5,FALSE)</f>
        <v>62.962677725118489</v>
      </c>
      <c r="F37" s="80">
        <v>73.5</v>
      </c>
      <c r="G37" s="209">
        <f t="shared" si="1"/>
        <v>-0.14336492890995253</v>
      </c>
      <c r="H37" s="210">
        <f>VLOOKUP(C37,[6]MAIN!$B$5:$R$155,3,FALSE)</f>
        <v>6.3118791422072009</v>
      </c>
      <c r="I37" s="80">
        <v>6.8373311855787771</v>
      </c>
      <c r="J37" s="211">
        <f t="shared" si="2"/>
        <v>-7.685045950090201E-2</v>
      </c>
      <c r="K37" s="80">
        <v>2.9347647289999998</v>
      </c>
      <c r="L37" s="80">
        <f>VLOOKUP(C37,[6]MAIN!$B$5:$R$155,13,FALSE)</f>
        <v>34.310834746488844</v>
      </c>
      <c r="M37" s="80">
        <v>52.931996028243972</v>
      </c>
      <c r="N37" s="230">
        <f t="shared" si="3"/>
        <v>-10</v>
      </c>
      <c r="O37" s="227">
        <f t="shared" si="4"/>
        <v>21</v>
      </c>
      <c r="P37" s="15"/>
      <c r="Q37" s="137"/>
      <c r="R37" s="89"/>
    </row>
    <row r="38" spans="2:18" x14ac:dyDescent="0.25">
      <c r="B38" s="226">
        <f t="shared" si="0"/>
        <v>32</v>
      </c>
      <c r="C38" s="50" t="s">
        <v>106</v>
      </c>
      <c r="D38" s="68" t="s">
        <v>153</v>
      </c>
      <c r="E38" s="208">
        <f>VLOOKUP(C38,[6]MAIN!$B$5:$R$155,5,FALSE)</f>
        <v>63.361344537815128</v>
      </c>
      <c r="F38" s="80">
        <v>72.8</v>
      </c>
      <c r="G38" s="209">
        <f t="shared" si="1"/>
        <v>-0.12965186074429766</v>
      </c>
      <c r="H38" s="210">
        <f>VLOOKUP(C38,[6]MAIN!$B$5:$R$155,3,FALSE)</f>
        <v>4.3171538714484328</v>
      </c>
      <c r="I38" s="80">
        <v>4.8452163823009631</v>
      </c>
      <c r="J38" s="211">
        <f t="shared" si="2"/>
        <v>-0.1089863628756569</v>
      </c>
      <c r="K38" s="80">
        <v>1.4012199999999999</v>
      </c>
      <c r="L38" s="80">
        <f>VLOOKUP(C38,[6]MAIN!$B$5:$R$155,13,FALSE)</f>
        <v>34.284144209988021</v>
      </c>
      <c r="M38" s="80">
        <v>51.192328881440318</v>
      </c>
      <c r="N38" s="230">
        <f t="shared" si="3"/>
        <v>-2</v>
      </c>
      <c r="O38" s="227">
        <f t="shared" si="4"/>
        <v>30</v>
      </c>
      <c r="P38" s="15"/>
      <c r="Q38" s="137"/>
      <c r="R38" s="89"/>
    </row>
    <row r="39" spans="2:18" x14ac:dyDescent="0.25">
      <c r="B39" s="226">
        <f t="shared" ref="B39:B70" si="5">RANK(L39,$L$7:$L$157)</f>
        <v>33</v>
      </c>
      <c r="C39" s="51" t="s">
        <v>75</v>
      </c>
      <c r="D39" s="68" t="s">
        <v>158</v>
      </c>
      <c r="E39" s="208">
        <f>VLOOKUP(C39,[6]MAIN!$B$5:$R$155,5,FALSE)</f>
        <v>54.303851261620188</v>
      </c>
      <c r="F39" s="80">
        <v>67.7</v>
      </c>
      <c r="G39" s="209">
        <f t="shared" ref="G39:G70" si="6">(E39-F39)/F39</f>
        <v>-0.19787516600265603</v>
      </c>
      <c r="H39" s="210">
        <f>VLOOKUP(C39,[6]MAIN!$B$5:$R$155,3,FALSE)</f>
        <v>4.7362033935649537</v>
      </c>
      <c r="I39" s="80">
        <v>4.9964108124078237</v>
      </c>
      <c r="J39" s="211">
        <f t="shared" ref="J39:J70" si="7">(H39-I39)/I39</f>
        <v>-5.2078867933894588E-2</v>
      </c>
      <c r="K39" s="80">
        <v>1.289603429</v>
      </c>
      <c r="L39" s="80">
        <f>VLOOKUP(C39,[6]MAIN!$B$5:$R$155,13,FALSE)</f>
        <v>34.160546605564434</v>
      </c>
      <c r="M39" s="80">
        <v>49.082275255442106</v>
      </c>
      <c r="N39" s="230">
        <f t="shared" ref="N39:N70" si="8">O39-B39</f>
        <v>5</v>
      </c>
      <c r="O39" s="227">
        <f t="shared" ref="O39:O70" si="9">RANK(M39,$M$7:$M$157)</f>
        <v>38</v>
      </c>
      <c r="P39" s="15"/>
      <c r="Q39" s="137"/>
      <c r="R39" s="89"/>
    </row>
    <row r="40" spans="2:18" x14ac:dyDescent="0.25">
      <c r="B40" s="226">
        <f t="shared" si="5"/>
        <v>34</v>
      </c>
      <c r="C40" s="51" t="s">
        <v>62</v>
      </c>
      <c r="D40" s="68" t="s">
        <v>170</v>
      </c>
      <c r="E40" s="208">
        <f>VLOOKUP(C40,[6]MAIN!$B$5:$R$155,5,FALSE)</f>
        <v>47.613389121338919</v>
      </c>
      <c r="F40" s="80">
        <v>65.400000000000006</v>
      </c>
      <c r="G40" s="209">
        <f t="shared" si="6"/>
        <v>-0.27196652719665265</v>
      </c>
      <c r="H40" s="210">
        <f>VLOOKUP(C40,[6]MAIN!$B$5:$R$155,3,FALSE)</f>
        <v>4.5714229639589279</v>
      </c>
      <c r="I40" s="80">
        <v>4.9892774028082014</v>
      </c>
      <c r="J40" s="211">
        <f t="shared" si="7"/>
        <v>-8.3750492328625636E-2</v>
      </c>
      <c r="K40" s="80">
        <v>0.86974378200000002</v>
      </c>
      <c r="L40" s="80">
        <f>VLOOKUP(C40,[6]MAIN!$B$5:$R$155,13,FALSE)</f>
        <v>33.998851016997122</v>
      </c>
      <c r="M40" s="80">
        <v>50.865481501936529</v>
      </c>
      <c r="N40" s="230">
        <f t="shared" si="8"/>
        <v>-2</v>
      </c>
      <c r="O40" s="227">
        <f t="shared" si="9"/>
        <v>32</v>
      </c>
      <c r="P40" s="15"/>
      <c r="Q40" s="137"/>
      <c r="R40" s="89"/>
    </row>
    <row r="41" spans="2:18" x14ac:dyDescent="0.25">
      <c r="B41" s="226">
        <f t="shared" si="5"/>
        <v>35</v>
      </c>
      <c r="C41" s="51" t="s">
        <v>126</v>
      </c>
      <c r="D41" s="68" t="s">
        <v>170</v>
      </c>
      <c r="E41" s="208">
        <f>VLOOKUP(C41,[6]MAIN!$B$5:$R$155,5,FALSE)</f>
        <v>67.816032295271057</v>
      </c>
      <c r="F41" s="80">
        <v>74.900000000000006</v>
      </c>
      <c r="G41" s="209">
        <f t="shared" si="6"/>
        <v>-9.4579008073817736E-2</v>
      </c>
      <c r="H41" s="210">
        <f>VLOOKUP(C41,[6]MAIN!$B$5:$R$155,3,FALSE)</f>
        <v>3.780083734354406</v>
      </c>
      <c r="I41" s="80">
        <v>4.1805692617266166</v>
      </c>
      <c r="J41" s="211">
        <f t="shared" si="7"/>
        <v>-9.5796888485661896E-2</v>
      </c>
      <c r="K41" s="80">
        <v>1.206348983</v>
      </c>
      <c r="L41" s="80">
        <f>VLOOKUP(C41,[6]MAIN!$B$5:$R$155,13,FALSE)</f>
        <v>33.594326475640926</v>
      </c>
      <c r="M41" s="80">
        <v>49.382588117368179</v>
      </c>
      <c r="N41" s="230">
        <f t="shared" si="8"/>
        <v>0</v>
      </c>
      <c r="O41" s="227">
        <f t="shared" si="9"/>
        <v>35</v>
      </c>
      <c r="P41" s="15"/>
      <c r="Q41" s="136"/>
      <c r="R41" s="89"/>
    </row>
    <row r="42" spans="2:18" x14ac:dyDescent="0.25">
      <c r="B42" s="226">
        <f t="shared" si="5"/>
        <v>36</v>
      </c>
      <c r="C42" s="51" t="s">
        <v>92</v>
      </c>
      <c r="D42" s="68" t="s">
        <v>167</v>
      </c>
      <c r="E42" s="208">
        <f>VLOOKUP(C42,[6]MAIN!$B$5:$R$155,5,FALSE)</f>
        <v>61.550514138817476</v>
      </c>
      <c r="F42" s="80">
        <v>69.3</v>
      </c>
      <c r="G42" s="209">
        <f t="shared" si="6"/>
        <v>-0.11182519280205658</v>
      </c>
      <c r="H42" s="210">
        <f>VLOOKUP(C42,[6]MAIN!$B$5:$R$155,3,FALSE)</f>
        <v>5.153378492580206</v>
      </c>
      <c r="I42" s="80">
        <v>5.5897366129072541</v>
      </c>
      <c r="J42" s="211">
        <f t="shared" si="7"/>
        <v>-7.8064164833715796E-2</v>
      </c>
      <c r="K42" s="80">
        <v>2.096280342</v>
      </c>
      <c r="L42" s="80">
        <f>VLOOKUP(C42,[6]MAIN!$B$5:$R$155,13,FALSE)</f>
        <v>33.014316294717972</v>
      </c>
      <c r="M42" s="80">
        <v>47.960822409343116</v>
      </c>
      <c r="N42" s="230">
        <f t="shared" si="8"/>
        <v>4</v>
      </c>
      <c r="O42" s="227">
        <f t="shared" si="9"/>
        <v>40</v>
      </c>
      <c r="P42" s="15"/>
      <c r="Q42" s="138"/>
      <c r="R42" s="89"/>
    </row>
    <row r="43" spans="2:18" x14ac:dyDescent="0.25">
      <c r="B43" s="226">
        <f t="shared" si="5"/>
        <v>37</v>
      </c>
      <c r="C43" s="51" t="s">
        <v>56</v>
      </c>
      <c r="D43" s="68" t="s">
        <v>163</v>
      </c>
      <c r="E43" s="208">
        <f>VLOOKUP(C43,[6]MAIN!$B$5:$R$155,5,FALSE)</f>
        <v>54.71207115628971</v>
      </c>
      <c r="F43" s="80">
        <v>69.900000000000006</v>
      </c>
      <c r="G43" s="209">
        <f t="shared" si="6"/>
        <v>-0.21728081321473955</v>
      </c>
      <c r="H43" s="210">
        <f>VLOOKUP(C43,[6]MAIN!$B$5:$R$155,3,FALSE)</f>
        <v>5.6645522648702977</v>
      </c>
      <c r="I43" s="80">
        <v>5.9928264729396661</v>
      </c>
      <c r="J43" s="211">
        <f t="shared" si="7"/>
        <v>-5.4777859754771063E-2</v>
      </c>
      <c r="K43" s="80">
        <v>2.08081</v>
      </c>
      <c r="L43" s="80">
        <f>VLOOKUP(C43,[6]MAIN!$B$5:$R$155,13,FALSE)</f>
        <v>32.879820340833604</v>
      </c>
      <c r="M43" s="80">
        <v>51.169151045711253</v>
      </c>
      <c r="N43" s="230">
        <f t="shared" si="8"/>
        <v>-6</v>
      </c>
      <c r="O43" s="227">
        <f t="shared" si="9"/>
        <v>31</v>
      </c>
      <c r="P43" s="15"/>
      <c r="Q43" s="137"/>
      <c r="R43" s="89"/>
    </row>
    <row r="44" spans="2:18" x14ac:dyDescent="0.25">
      <c r="B44" s="226">
        <f t="shared" si="5"/>
        <v>38</v>
      </c>
      <c r="C44" s="51" t="s">
        <v>65</v>
      </c>
      <c r="D44" s="68" t="s">
        <v>153</v>
      </c>
      <c r="E44" s="208">
        <f>VLOOKUP(C44,[6]MAIN!$B$5:$R$155,5,FALSE)</f>
        <v>55.003875968992247</v>
      </c>
      <c r="F44" s="80">
        <v>69</v>
      </c>
      <c r="G44" s="209">
        <f t="shared" si="6"/>
        <v>-0.20284237726098192</v>
      </c>
      <c r="H44" s="210">
        <f>VLOOKUP(C44,[6]MAIN!$B$5:$R$155,3,FALSE)</f>
        <v>4.6787361600293824</v>
      </c>
      <c r="I44" s="80">
        <v>5.0169208107563916</v>
      </c>
      <c r="J44" s="211">
        <f t="shared" si="7"/>
        <v>-6.7408807809350643E-2</v>
      </c>
      <c r="K44" s="80">
        <v>1.4203392319999999</v>
      </c>
      <c r="L44" s="80">
        <f>VLOOKUP(C44,[6]MAIN!$B$5:$R$155,13,FALSE)</f>
        <v>32.656061300593691</v>
      </c>
      <c r="M44" s="80">
        <v>49.190336884661583</v>
      </c>
      <c r="N44" s="230">
        <f t="shared" si="8"/>
        <v>-2</v>
      </c>
      <c r="O44" s="227">
        <f t="shared" si="9"/>
        <v>36</v>
      </c>
      <c r="P44" s="15"/>
      <c r="Q44" s="137"/>
      <c r="R44" s="89"/>
    </row>
    <row r="45" spans="2:18" x14ac:dyDescent="0.25">
      <c r="B45" s="226">
        <f t="shared" si="5"/>
        <v>39</v>
      </c>
      <c r="C45" s="51" t="s">
        <v>142</v>
      </c>
      <c r="D45" s="68" t="s">
        <v>160</v>
      </c>
      <c r="E45" s="208">
        <f>VLOOKUP(C45,[6]MAIN!$B$5:$R$155,5,FALSE)</f>
        <v>76.312539515279241</v>
      </c>
      <c r="F45" s="80">
        <v>80.2</v>
      </c>
      <c r="G45" s="209">
        <f t="shared" si="6"/>
        <v>-4.8472075869336183E-2</v>
      </c>
      <c r="H45" s="210">
        <f>VLOOKUP(C45,[6]MAIN!$B$5:$R$155,3,FALSE)</f>
        <v>6.6998164690215871</v>
      </c>
      <c r="I45" s="80">
        <v>7.0293643084018962</v>
      </c>
      <c r="J45" s="211">
        <f t="shared" si="7"/>
        <v>-4.6881599092312619E-2</v>
      </c>
      <c r="K45" s="80">
        <v>4.713109588</v>
      </c>
      <c r="L45" s="80">
        <f>VLOOKUP(C45,[6]MAIN!$B$5:$R$155,13,FALSE)</f>
        <v>31.678741141500712</v>
      </c>
      <c r="M45" s="80">
        <v>47.925475723302036</v>
      </c>
      <c r="N45" s="230">
        <f t="shared" si="8"/>
        <v>2</v>
      </c>
      <c r="O45" s="227">
        <f t="shared" si="9"/>
        <v>41</v>
      </c>
      <c r="P45" s="15"/>
      <c r="Q45" s="137"/>
      <c r="R45" s="89"/>
    </row>
    <row r="46" spans="2:18" x14ac:dyDescent="0.25">
      <c r="B46" s="226">
        <f t="shared" si="5"/>
        <v>40</v>
      </c>
      <c r="C46" s="51" t="s">
        <v>94</v>
      </c>
      <c r="D46" s="68" t="s">
        <v>154</v>
      </c>
      <c r="E46" s="208">
        <f>VLOOKUP(C46,[6]MAIN!$B$5:$R$155,5,FALSE)</f>
        <v>60.093560145808027</v>
      </c>
      <c r="F46" s="80">
        <v>72.2</v>
      </c>
      <c r="G46" s="209">
        <f t="shared" si="6"/>
        <v>-0.16767922235722957</v>
      </c>
      <c r="H46" s="210">
        <f>VLOOKUP(C46,[6]MAIN!$B$5:$R$155,3,FALSE)</f>
        <v>4.1011119431255141</v>
      </c>
      <c r="I46" s="80">
        <v>4.3832473442848672</v>
      </c>
      <c r="J46" s="211">
        <f t="shared" si="7"/>
        <v>-6.4366753458989179E-2</v>
      </c>
      <c r="K46" s="80">
        <v>1.3235443419999999</v>
      </c>
      <c r="L46" s="80">
        <f>VLOOKUP(C46,[6]MAIN!$B$5:$R$155,13,FALSE)</f>
        <v>31.642529519289607</v>
      </c>
      <c r="M46" s="80">
        <v>47.886980065642703</v>
      </c>
      <c r="N46" s="230">
        <f t="shared" si="8"/>
        <v>2</v>
      </c>
      <c r="O46" s="227">
        <f t="shared" si="9"/>
        <v>42</v>
      </c>
      <c r="P46" s="15"/>
      <c r="Q46" s="137"/>
      <c r="R46" s="89"/>
    </row>
    <row r="47" spans="2:18" x14ac:dyDescent="0.25">
      <c r="B47" s="226">
        <f t="shared" si="5"/>
        <v>41</v>
      </c>
      <c r="C47" s="51" t="s">
        <v>131</v>
      </c>
      <c r="D47" s="68" t="s">
        <v>158</v>
      </c>
      <c r="E47" s="208">
        <f>VLOOKUP(C47,[6]MAIN!$B$5:$R$155,5,FALSE)</f>
        <v>49.140000000000008</v>
      </c>
      <c r="F47" s="80">
        <v>67.5</v>
      </c>
      <c r="G47" s="209">
        <f t="shared" si="6"/>
        <v>-0.27199999999999991</v>
      </c>
      <c r="H47" s="210">
        <f>VLOOKUP(C47,[6]MAIN!$B$5:$R$155,3,FALSE)</f>
        <v>4.1872347710181455</v>
      </c>
      <c r="I47" s="80">
        <v>4.380636329763993</v>
      </c>
      <c r="J47" s="211">
        <f t="shared" si="7"/>
        <v>-4.4149192990934047E-2</v>
      </c>
      <c r="K47" s="80">
        <v>0.90064272499999998</v>
      </c>
      <c r="L47" s="80">
        <f>VLOOKUP(C47,[6]MAIN!$B$5:$R$155,13,FALSE)</f>
        <v>31.420722003873912</v>
      </c>
      <c r="M47" s="80">
        <v>47.789312727843743</v>
      </c>
      <c r="N47" s="230">
        <f t="shared" si="8"/>
        <v>2</v>
      </c>
      <c r="O47" s="227">
        <f t="shared" si="9"/>
        <v>43</v>
      </c>
      <c r="P47" s="15"/>
      <c r="Q47" s="137"/>
      <c r="R47" s="89"/>
    </row>
    <row r="48" spans="2:18" x14ac:dyDescent="0.25">
      <c r="B48" s="226">
        <f t="shared" si="5"/>
        <v>42</v>
      </c>
      <c r="C48" s="51" t="s">
        <v>8</v>
      </c>
      <c r="D48" s="68" t="s">
        <v>160</v>
      </c>
      <c r="E48" s="208">
        <f>VLOOKUP(C48,[6]MAIN!$B$5:$R$155,5,FALSE)</f>
        <v>77.529166666666669</v>
      </c>
      <c r="F48" s="80">
        <v>80.900000000000006</v>
      </c>
      <c r="G48" s="209">
        <f t="shared" si="6"/>
        <v>-4.1666666666666713E-2</v>
      </c>
      <c r="H48" s="210">
        <f>VLOOKUP(C48,[6]MAIN!$B$5:$R$155,3,FALSE)</f>
        <v>7.0792377943379412</v>
      </c>
      <c r="I48" s="80">
        <v>7.3460359578062073</v>
      </c>
      <c r="J48" s="211">
        <f t="shared" si="7"/>
        <v>-3.6318657436566884E-2</v>
      </c>
      <c r="K48" s="80">
        <v>5.2913456419999996</v>
      </c>
      <c r="L48" s="80">
        <f>VLOOKUP(C48,[6]MAIN!$B$5:$R$155,13,FALSE)</f>
        <v>31.283540616336271</v>
      </c>
      <c r="M48" s="80">
        <v>47.085135201877826</v>
      </c>
      <c r="N48" s="230">
        <f t="shared" si="8"/>
        <v>6</v>
      </c>
      <c r="O48" s="227">
        <f t="shared" si="9"/>
        <v>48</v>
      </c>
      <c r="P48" s="15"/>
      <c r="Q48" s="137"/>
      <c r="R48" s="89"/>
    </row>
    <row r="49" spans="2:18" x14ac:dyDescent="0.25">
      <c r="B49" s="226">
        <f t="shared" si="5"/>
        <v>43</v>
      </c>
      <c r="C49" s="51" t="s">
        <v>51</v>
      </c>
      <c r="D49" s="68" t="s">
        <v>160</v>
      </c>
      <c r="E49" s="208">
        <f>VLOOKUP(C49,[6]MAIN!$B$5:$R$155,5,FALSE)</f>
        <v>77.19412381951733</v>
      </c>
      <c r="F49" s="80">
        <v>80.400000000000006</v>
      </c>
      <c r="G49" s="209">
        <f t="shared" si="6"/>
        <v>-3.9874081846799449E-2</v>
      </c>
      <c r="H49" s="210">
        <f>VLOOKUP(C49,[6]MAIN!$B$5:$R$155,3,FALSE)</f>
        <v>6.3969269812115304</v>
      </c>
      <c r="I49" s="80">
        <v>6.724530956451698</v>
      </c>
      <c r="J49" s="211">
        <f t="shared" si="7"/>
        <v>-4.8717743640670642E-2</v>
      </c>
      <c r="K49" s="80">
        <v>4.5662733639999997</v>
      </c>
      <c r="L49" s="80">
        <f>VLOOKUP(C49,[6]MAIN!$B$5:$R$155,13,FALSE)</f>
        <v>31.190467776158684</v>
      </c>
      <c r="M49" s="80">
        <v>47.200384566255508</v>
      </c>
      <c r="N49" s="230">
        <f t="shared" si="8"/>
        <v>3</v>
      </c>
      <c r="O49" s="227">
        <f t="shared" si="9"/>
        <v>46</v>
      </c>
      <c r="P49" s="15"/>
      <c r="Q49" s="137"/>
      <c r="R49" s="89"/>
    </row>
    <row r="50" spans="2:18" x14ac:dyDescent="0.25">
      <c r="B50" s="226">
        <f t="shared" si="5"/>
        <v>44</v>
      </c>
      <c r="C50" s="51" t="s">
        <v>136</v>
      </c>
      <c r="D50" s="68" t="s">
        <v>154</v>
      </c>
      <c r="E50" s="208">
        <f>VLOOKUP(C50,[6]MAIN!$B$5:$R$155,5,FALSE)</f>
        <v>65.057558139534891</v>
      </c>
      <c r="F50" s="80">
        <v>74.5</v>
      </c>
      <c r="G50" s="209">
        <f t="shared" si="6"/>
        <v>-0.12674418604651153</v>
      </c>
      <c r="H50" s="210">
        <f>VLOOKUP(C50,[6]MAIN!$B$5:$R$155,3,FALSE)</f>
        <v>4.2452605754620709</v>
      </c>
      <c r="I50" s="80">
        <v>4.6859807441179671</v>
      </c>
      <c r="J50" s="211">
        <f t="shared" si="7"/>
        <v>-9.4050785251114391E-2</v>
      </c>
      <c r="K50" s="80">
        <v>1.7648179129999999</v>
      </c>
      <c r="L50" s="80">
        <f>VLOOKUP(C50,[6]MAIN!$B$5:$R$155,13,FALSE)</f>
        <v>30.80743582427236</v>
      </c>
      <c r="M50" s="80">
        <v>48.298365557886832</v>
      </c>
      <c r="N50" s="230">
        <f t="shared" si="8"/>
        <v>-5</v>
      </c>
      <c r="O50" s="227">
        <f t="shared" si="9"/>
        <v>39</v>
      </c>
      <c r="P50" s="15"/>
      <c r="Q50" s="137"/>
      <c r="R50" s="89"/>
    </row>
    <row r="51" spans="2:18" x14ac:dyDescent="0.25">
      <c r="B51" s="226">
        <f t="shared" si="5"/>
        <v>45</v>
      </c>
      <c r="C51" s="51" t="s">
        <v>128</v>
      </c>
      <c r="D51" s="68" t="s">
        <v>161</v>
      </c>
      <c r="E51" s="208">
        <f>VLOOKUP(C51,[6]MAIN!$B$5:$R$155,5,FALSE)</f>
        <v>78.711867905056778</v>
      </c>
      <c r="F51" s="80">
        <v>81.400000000000006</v>
      </c>
      <c r="G51" s="209">
        <f t="shared" si="6"/>
        <v>-3.3023735810113364E-2</v>
      </c>
      <c r="H51" s="210">
        <f>VLOOKUP(C51,[6]MAIN!$B$5:$R$155,3,FALSE)</f>
        <v>7.268234877777247</v>
      </c>
      <c r="I51" s="80">
        <v>7.4960190636397357</v>
      </c>
      <c r="J51" s="211">
        <f t="shared" si="7"/>
        <v>-3.0387354131392347E-2</v>
      </c>
      <c r="K51" s="80">
        <v>5.7083559660000001</v>
      </c>
      <c r="L51" s="80">
        <f>VLOOKUP(C51,[6]MAIN!$B$5:$R$155,13,FALSE)</f>
        <v>30.802654190592119</v>
      </c>
      <c r="M51" s="80">
        <v>46.172372550841786</v>
      </c>
      <c r="N51" s="230">
        <f t="shared" si="8"/>
        <v>7</v>
      </c>
      <c r="O51" s="227">
        <f t="shared" si="9"/>
        <v>52</v>
      </c>
      <c r="P51" s="15"/>
      <c r="Q51" s="137"/>
      <c r="R51" s="89"/>
    </row>
    <row r="52" spans="2:18" x14ac:dyDescent="0.25">
      <c r="B52" s="226">
        <f t="shared" si="5"/>
        <v>46</v>
      </c>
      <c r="C52" s="51" t="s">
        <v>84</v>
      </c>
      <c r="D52" s="68" t="s">
        <v>157</v>
      </c>
      <c r="E52" s="208">
        <f>VLOOKUP(C52,[6]MAIN!$B$5:$R$155,5,FALSE)</f>
        <v>49.595115332428769</v>
      </c>
      <c r="F52" s="80">
        <v>66.7</v>
      </c>
      <c r="G52" s="209">
        <f t="shared" si="6"/>
        <v>-0.25644504748982361</v>
      </c>
      <c r="H52" s="210">
        <f>VLOOKUP(C52,[6]MAIN!$B$5:$R$155,3,FALSE)</f>
        <v>4.4199711208001959</v>
      </c>
      <c r="I52" s="80">
        <v>4.6400789227442933</v>
      </c>
      <c r="J52" s="211">
        <f t="shared" si="7"/>
        <v>-4.7436219428336472E-2</v>
      </c>
      <c r="K52" s="80">
        <v>1.1562993939999999</v>
      </c>
      <c r="L52" s="80">
        <f>VLOOKUP(C52,[6]MAIN!$B$5:$R$155,13,FALSE)</f>
        <v>30.541744419869428</v>
      </c>
      <c r="M52" s="80">
        <v>46.826085125111163</v>
      </c>
      <c r="N52" s="230">
        <f t="shared" si="8"/>
        <v>3</v>
      </c>
      <c r="O52" s="227">
        <f t="shared" si="9"/>
        <v>49</v>
      </c>
      <c r="P52" s="15"/>
      <c r="Q52" s="137"/>
      <c r="R52" s="89"/>
    </row>
    <row r="53" spans="2:18" x14ac:dyDescent="0.25">
      <c r="B53" s="226">
        <f t="shared" si="5"/>
        <v>47</v>
      </c>
      <c r="C53" s="51" t="s">
        <v>49</v>
      </c>
      <c r="D53" s="68" t="s">
        <v>160</v>
      </c>
      <c r="E53" s="208">
        <f>VLOOKUP(C53,[6]MAIN!$B$5:$R$155,5,FALSE)</f>
        <v>78.058702368692082</v>
      </c>
      <c r="F53" s="80">
        <v>81.5</v>
      </c>
      <c r="G53" s="209">
        <f t="shared" si="6"/>
        <v>-4.2224510813594095E-2</v>
      </c>
      <c r="H53" s="210">
        <f>VLOOKUP(C53,[6]MAIN!$B$5:$R$155,3,FALSE)</f>
        <v>6.5199900422297548</v>
      </c>
      <c r="I53" s="80">
        <v>6.7979011124533741</v>
      </c>
      <c r="J53" s="211">
        <f t="shared" si="7"/>
        <v>-4.0881893635449015E-2</v>
      </c>
      <c r="K53" s="80">
        <v>4.9109207589999997</v>
      </c>
      <c r="L53" s="80">
        <f>VLOOKUP(C53,[6]MAIN!$B$5:$R$155,13,FALSE)</f>
        <v>30.490828715426719</v>
      </c>
      <c r="M53" s="80">
        <v>46.523476158893317</v>
      </c>
      <c r="N53" s="230">
        <f t="shared" si="8"/>
        <v>3</v>
      </c>
      <c r="O53" s="227">
        <f t="shared" si="9"/>
        <v>50</v>
      </c>
      <c r="P53" s="15"/>
      <c r="Q53" s="137"/>
      <c r="R53" s="89"/>
    </row>
    <row r="54" spans="2:18" x14ac:dyDescent="0.25">
      <c r="B54" s="226">
        <f t="shared" si="5"/>
        <v>48</v>
      </c>
      <c r="C54" s="51" t="s">
        <v>70</v>
      </c>
      <c r="D54" s="68" t="s">
        <v>165</v>
      </c>
      <c r="E54" s="208">
        <f>VLOOKUP(C54,[6]MAIN!$B$5:$R$155,5,FALSE)</f>
        <v>80.481000000000009</v>
      </c>
      <c r="F54" s="80">
        <v>83.4</v>
      </c>
      <c r="G54" s="209">
        <f t="shared" si="6"/>
        <v>-3.4999999999999962E-2</v>
      </c>
      <c r="H54" s="210">
        <f>VLOOKUP(C54,[6]MAIN!$B$5:$R$155,3,FALSE)</f>
        <v>5.668950955584152</v>
      </c>
      <c r="I54" s="80">
        <v>6.0567525899703529</v>
      </c>
      <c r="J54" s="211">
        <f t="shared" si="7"/>
        <v>-6.402798011402662E-2</v>
      </c>
      <c r="K54" s="80">
        <v>4.1704271119999996</v>
      </c>
      <c r="L54" s="80">
        <f>VLOOKUP(C54,[6]MAIN!$B$5:$R$155,13,FALSE)</f>
        <v>30.400560451570986</v>
      </c>
      <c r="M54" s="80">
        <v>47.508171514768854</v>
      </c>
      <c r="N54" s="230">
        <f t="shared" si="8"/>
        <v>-3</v>
      </c>
      <c r="O54" s="227">
        <f t="shared" si="9"/>
        <v>45</v>
      </c>
      <c r="P54" s="15"/>
      <c r="Q54" s="137"/>
      <c r="R54" s="89"/>
    </row>
    <row r="55" spans="2:18" x14ac:dyDescent="0.25">
      <c r="B55" s="226">
        <f t="shared" si="5"/>
        <v>49</v>
      </c>
      <c r="C55" s="51" t="s">
        <v>137</v>
      </c>
      <c r="D55" s="68" t="s">
        <v>153</v>
      </c>
      <c r="E55" s="208">
        <f>VLOOKUP(C55,[6]MAIN!$B$5:$R$155,5,FALSE)</f>
        <v>64.521739130434781</v>
      </c>
      <c r="F55" s="80">
        <v>74</v>
      </c>
      <c r="G55" s="209">
        <f t="shared" si="6"/>
        <v>-0.12808460634547592</v>
      </c>
      <c r="H55" s="210">
        <f>VLOOKUP(C55,[6]MAIN!$B$5:$R$155,3,FALSE)</f>
        <v>5.0315792568195379</v>
      </c>
      <c r="I55" s="80">
        <v>5.4903471606562073</v>
      </c>
      <c r="J55" s="211">
        <f t="shared" si="7"/>
        <v>-8.3558997347963224E-2</v>
      </c>
      <c r="K55" s="80">
        <v>2.5547849679999999</v>
      </c>
      <c r="L55" s="80">
        <f>VLOOKUP(C55,[6]MAIN!$B$5:$R$155,13,FALSE)</f>
        <v>29.949109753023329</v>
      </c>
      <c r="M55" s="80">
        <v>47.623543551903474</v>
      </c>
      <c r="N55" s="230">
        <f t="shared" si="8"/>
        <v>-5</v>
      </c>
      <c r="O55" s="227">
        <f t="shared" si="9"/>
        <v>44</v>
      </c>
      <c r="P55" s="15"/>
      <c r="Q55" s="137"/>
      <c r="R55" s="89"/>
    </row>
    <row r="56" spans="2:18" x14ac:dyDescent="0.25">
      <c r="B56" s="226">
        <f t="shared" si="5"/>
        <v>50</v>
      </c>
      <c r="C56" s="51" t="s">
        <v>98</v>
      </c>
      <c r="D56" s="68" t="s">
        <v>170</v>
      </c>
      <c r="E56" s="208">
        <f>VLOOKUP(C56,[6]MAIN!$B$5:$R$155,5,FALSE)</f>
        <v>55.397402597402589</v>
      </c>
      <c r="F56" s="80">
        <v>68.8</v>
      </c>
      <c r="G56" s="209">
        <f t="shared" si="6"/>
        <v>-0.1948051948051949</v>
      </c>
      <c r="H56" s="210">
        <f>VLOOKUP(C56,[6]MAIN!$B$5:$R$155,3,FALSE)</f>
        <v>3.4530850531427673</v>
      </c>
      <c r="I56" s="80">
        <v>3.8094446592416449</v>
      </c>
      <c r="J56" s="211">
        <f t="shared" si="7"/>
        <v>-9.3546340208501402E-2</v>
      </c>
      <c r="K56" s="80">
        <v>0.75944637400000004</v>
      </c>
      <c r="L56" s="80">
        <f>VLOOKUP(C56,[6]MAIN!$B$5:$R$155,13,FALSE)</f>
        <v>29.922363768464692</v>
      </c>
      <c r="M56" s="80">
        <v>45.621832478085992</v>
      </c>
      <c r="N56" s="230">
        <f t="shared" si="8"/>
        <v>8</v>
      </c>
      <c r="O56" s="227">
        <f t="shared" si="9"/>
        <v>58</v>
      </c>
      <c r="P56" s="15"/>
      <c r="Q56" s="137"/>
      <c r="R56" s="89"/>
    </row>
    <row r="57" spans="2:18" x14ac:dyDescent="0.25">
      <c r="B57" s="226">
        <f t="shared" si="5"/>
        <v>51</v>
      </c>
      <c r="C57" s="51" t="s">
        <v>68</v>
      </c>
      <c r="D57" s="68" t="s">
        <v>166</v>
      </c>
      <c r="E57" s="208">
        <f>VLOOKUP(C57,[6]MAIN!$B$5:$R$155,5,FALSE)</f>
        <v>78.711270491803276</v>
      </c>
      <c r="F57" s="80">
        <v>81.900000000000006</v>
      </c>
      <c r="G57" s="209">
        <f t="shared" si="6"/>
        <v>-3.8934426229508295E-2</v>
      </c>
      <c r="H57" s="210">
        <f>VLOOKUP(C57,[6]MAIN!$B$5:$R$155,3,FALSE)</f>
        <v>5.9395535053528095</v>
      </c>
      <c r="I57" s="80">
        <v>6.3542379758892471</v>
      </c>
      <c r="J57" s="211">
        <f t="shared" si="7"/>
        <v>-6.5261085925634441E-2</v>
      </c>
      <c r="K57" s="80">
        <v>4.5248130120000001</v>
      </c>
      <c r="L57" s="80">
        <f>VLOOKUP(C57,[6]MAIN!$B$5:$R$155,13,FALSE)</f>
        <v>29.516655202952879</v>
      </c>
      <c r="M57" s="80">
        <v>46.351937331207388</v>
      </c>
      <c r="N57" s="230">
        <f t="shared" si="8"/>
        <v>0</v>
      </c>
      <c r="O57" s="227">
        <f t="shared" si="9"/>
        <v>51</v>
      </c>
      <c r="P57" s="15"/>
      <c r="Q57" s="137"/>
      <c r="R57" s="89"/>
    </row>
    <row r="58" spans="2:18" x14ac:dyDescent="0.25">
      <c r="B58" s="226">
        <f t="shared" si="5"/>
        <v>52</v>
      </c>
      <c r="C58" s="51" t="s">
        <v>117</v>
      </c>
      <c r="D58" s="68" t="s">
        <v>153</v>
      </c>
      <c r="E58" s="208">
        <f>VLOOKUP(C58,[6]MAIN!$B$5:$R$155,5,FALSE)</f>
        <v>65.46670588235294</v>
      </c>
      <c r="F58" s="80">
        <v>73.900000000000006</v>
      </c>
      <c r="G58" s="209">
        <f t="shared" si="6"/>
        <v>-0.11411764705882362</v>
      </c>
      <c r="H58" s="210">
        <f>VLOOKUP(C58,[6]MAIN!$B$5:$R$155,3,FALSE)</f>
        <v>6.2928033787565454</v>
      </c>
      <c r="I58" s="80">
        <v>6.7269183139761637</v>
      </c>
      <c r="J58" s="211">
        <f t="shared" si="7"/>
        <v>-6.4533998326942746E-2</v>
      </c>
      <c r="K58" s="80">
        <v>3.9884965050000001</v>
      </c>
      <c r="L58" s="80">
        <f>VLOOKUP(C58,[6]MAIN!$B$5:$R$155,13,FALSE)</f>
        <v>28.85561935324812</v>
      </c>
      <c r="M58" s="80">
        <v>45.965382855053541</v>
      </c>
      <c r="N58" s="230">
        <f t="shared" si="8"/>
        <v>4</v>
      </c>
      <c r="O58" s="227">
        <f t="shared" si="9"/>
        <v>56</v>
      </c>
      <c r="P58" s="15"/>
      <c r="Q58" s="137"/>
      <c r="R58" s="89"/>
    </row>
    <row r="59" spans="2:18" x14ac:dyDescent="0.25">
      <c r="B59" s="226">
        <f t="shared" si="5"/>
        <v>53</v>
      </c>
      <c r="C59" s="50" t="s">
        <v>38</v>
      </c>
      <c r="D59" s="68" t="s">
        <v>166</v>
      </c>
      <c r="E59" s="208">
        <f>VLOOKUP(C59,[6]MAIN!$B$5:$R$155,5,FALSE)</f>
        <v>76.297446808510642</v>
      </c>
      <c r="F59" s="80">
        <v>79.599999999999994</v>
      </c>
      <c r="G59" s="209">
        <f t="shared" si="6"/>
        <v>-4.1489361702127539E-2</v>
      </c>
      <c r="H59" s="210">
        <f>VLOOKUP(C59,[6]MAIN!$B$5:$R$155,3,FALSE)</f>
        <v>5.890581712851171</v>
      </c>
      <c r="I59" s="80">
        <v>6.386546111316413</v>
      </c>
      <c r="J59" s="211">
        <f t="shared" si="7"/>
        <v>-7.7657686928218603E-2</v>
      </c>
      <c r="K59" s="80">
        <v>4.4418460079999997</v>
      </c>
      <c r="L59" s="80">
        <f>VLOOKUP(C59,[6]MAIN!$B$5:$R$155,13,FALSE)</f>
        <v>28.77911944070522</v>
      </c>
      <c r="M59" s="80">
        <v>45.50854976885033</v>
      </c>
      <c r="N59" s="230">
        <f t="shared" si="8"/>
        <v>6</v>
      </c>
      <c r="O59" s="227">
        <f t="shared" si="9"/>
        <v>59</v>
      </c>
      <c r="P59" s="15"/>
      <c r="Q59" s="137"/>
      <c r="R59" s="89"/>
    </row>
    <row r="60" spans="2:18" x14ac:dyDescent="0.25">
      <c r="B60" s="226">
        <f t="shared" si="5"/>
        <v>54</v>
      </c>
      <c r="C60" s="50" t="s">
        <v>42</v>
      </c>
      <c r="D60" s="68" t="s">
        <v>163</v>
      </c>
      <c r="E60" s="208">
        <f>VLOOKUP(C60,[6]MAIN!$B$5:$R$155,5,FALSE)</f>
        <v>61.631591448931125</v>
      </c>
      <c r="F60" s="80">
        <v>73.400000000000006</v>
      </c>
      <c r="G60" s="209">
        <f t="shared" si="6"/>
        <v>-0.16033254156769591</v>
      </c>
      <c r="H60" s="210">
        <f>VLOOKUP(C60,[6]MAIN!$B$5:$R$155,3,FALSE)</f>
        <v>3.7516168604331899</v>
      </c>
      <c r="I60" s="80">
        <v>4.7350212259262969</v>
      </c>
      <c r="J60" s="211">
        <f t="shared" si="7"/>
        <v>-0.20768742494934156</v>
      </c>
      <c r="K60" s="80">
        <v>1.422579552</v>
      </c>
      <c r="L60" s="80">
        <f>VLOOKUP(C60,[6]MAIN!$B$5:$R$155,13,FALSE)</f>
        <v>28.361948900991585</v>
      </c>
      <c r="M60" s="80">
        <v>50.650114211803277</v>
      </c>
      <c r="N60" s="230">
        <f t="shared" si="8"/>
        <v>-21</v>
      </c>
      <c r="O60" s="227">
        <f t="shared" si="9"/>
        <v>33</v>
      </c>
      <c r="P60" s="15"/>
      <c r="Q60" s="137"/>
      <c r="R60" s="89"/>
    </row>
    <row r="61" spans="2:18" x14ac:dyDescent="0.25">
      <c r="B61" s="226">
        <f t="shared" si="5"/>
        <v>55</v>
      </c>
      <c r="C61" s="51" t="s">
        <v>99</v>
      </c>
      <c r="D61" s="68" t="s">
        <v>160</v>
      </c>
      <c r="E61" s="208">
        <f>VLOOKUP(C61,[6]MAIN!$B$5:$R$155,5,FALSE)</f>
        <v>77.246242171189991</v>
      </c>
      <c r="F61" s="80">
        <v>80.7</v>
      </c>
      <c r="G61" s="209">
        <f t="shared" si="6"/>
        <v>-4.2797494780793206E-2</v>
      </c>
      <c r="H61" s="210">
        <f>VLOOKUP(C61,[6]MAIN!$B$5:$R$155,3,FALSE)</f>
        <v>7.3293394638266482</v>
      </c>
      <c r="I61" s="80">
        <v>7.5018758358992974</v>
      </c>
      <c r="J61" s="211">
        <f t="shared" si="7"/>
        <v>-2.2999097272044643E-2</v>
      </c>
      <c r="K61" s="80">
        <v>6.3355315440000002</v>
      </c>
      <c r="L61" s="80">
        <f>VLOOKUP(C61,[6]MAIN!$B$5:$R$155,13,FALSE)</f>
        <v>28.12239140224181</v>
      </c>
      <c r="M61" s="80">
        <v>43.08831402644158</v>
      </c>
      <c r="N61" s="230">
        <f t="shared" si="8"/>
        <v>12</v>
      </c>
      <c r="O61" s="227">
        <f t="shared" si="9"/>
        <v>67</v>
      </c>
      <c r="P61" s="15"/>
      <c r="Q61" s="137"/>
      <c r="R61" s="140"/>
    </row>
    <row r="62" spans="2:18" x14ac:dyDescent="0.25">
      <c r="B62" s="226">
        <f t="shared" si="5"/>
        <v>56</v>
      </c>
      <c r="C62" s="51" t="s">
        <v>145</v>
      </c>
      <c r="D62" s="68" t="s">
        <v>158</v>
      </c>
      <c r="E62" s="208">
        <f>VLOOKUP(C62,[6]MAIN!$B$5:$R$155,5,FALSE)</f>
        <v>51.717979002624666</v>
      </c>
      <c r="F62" s="80">
        <v>68.3</v>
      </c>
      <c r="G62" s="209">
        <f t="shared" si="6"/>
        <v>-0.24278215223097119</v>
      </c>
      <c r="H62" s="210">
        <f>VLOOKUP(C62,[6]MAIN!$B$5:$R$155,3,FALSE)</f>
        <v>4.7942343629339135</v>
      </c>
      <c r="I62" s="80">
        <v>5.0953422615268176</v>
      </c>
      <c r="J62" s="211">
        <f t="shared" si="7"/>
        <v>-5.9094734590542937E-2</v>
      </c>
      <c r="K62" s="80">
        <v>1.819811783</v>
      </c>
      <c r="L62" s="80">
        <f>VLOOKUP(C62,[6]MAIN!$B$5:$R$155,13,FALSE)</f>
        <v>28.0282117705781</v>
      </c>
      <c r="M62" s="80">
        <v>46.00276318659899</v>
      </c>
      <c r="N62" s="230">
        <f t="shared" si="8"/>
        <v>-2</v>
      </c>
      <c r="O62" s="227">
        <f t="shared" si="9"/>
        <v>54</v>
      </c>
      <c r="P62" s="15"/>
      <c r="Q62" s="89"/>
      <c r="R62" s="14"/>
    </row>
    <row r="63" spans="2:18" x14ac:dyDescent="0.25">
      <c r="B63" s="226">
        <f t="shared" si="5"/>
        <v>57</v>
      </c>
      <c r="C63" s="51" t="s">
        <v>50</v>
      </c>
      <c r="D63" s="68" t="s">
        <v>158</v>
      </c>
      <c r="E63" s="208">
        <f>VLOOKUP(C63,[6]MAIN!$B$5:$R$155,5,FALSE)</f>
        <v>62.575471698113212</v>
      </c>
      <c r="F63" s="80">
        <v>73.7</v>
      </c>
      <c r="G63" s="209">
        <f t="shared" si="6"/>
        <v>-0.15094339622641506</v>
      </c>
      <c r="H63" s="210">
        <f>VLOOKUP(C63,[6]MAIN!$B$5:$R$155,3,FALSE)</f>
        <v>3.6587650367843079</v>
      </c>
      <c r="I63" s="80">
        <v>4.1018370855375794</v>
      </c>
      <c r="J63" s="211">
        <f t="shared" si="7"/>
        <v>-0.1080179537884312</v>
      </c>
      <c r="K63" s="80">
        <v>1.433689035</v>
      </c>
      <c r="L63" s="80">
        <f>VLOOKUP(C63,[6]MAIN!$B$5:$R$155,13,FALSE)</f>
        <v>27.853836992536539</v>
      </c>
      <c r="M63" s="80">
        <v>45.972139968481315</v>
      </c>
      <c r="N63" s="230">
        <f t="shared" si="8"/>
        <v>-2</v>
      </c>
      <c r="O63" s="227">
        <f t="shared" si="9"/>
        <v>55</v>
      </c>
      <c r="P63" s="15"/>
      <c r="Q63" s="138"/>
      <c r="R63" s="14"/>
    </row>
    <row r="64" spans="2:18" x14ac:dyDescent="0.25">
      <c r="B64" s="226">
        <f t="shared" si="5"/>
        <v>58</v>
      </c>
      <c r="C64" s="50" t="s">
        <v>25</v>
      </c>
      <c r="D64" s="68" t="s">
        <v>159</v>
      </c>
      <c r="E64" s="208">
        <f>VLOOKUP(C64,[6]MAIN!$B$5:$R$155,5,FALSE)</f>
        <v>76.958419958419967</v>
      </c>
      <c r="F64" s="80">
        <v>81</v>
      </c>
      <c r="G64" s="209">
        <f t="shared" si="6"/>
        <v>-4.9896049896049795E-2</v>
      </c>
      <c r="H64" s="210">
        <f>VLOOKUP(C64,[6]MAIN!$B$5:$R$155,3,FALSE)</f>
        <v>7.3610367913059953</v>
      </c>
      <c r="I64" s="80">
        <v>7.6503462632391033</v>
      </c>
      <c r="J64" s="211">
        <f t="shared" si="7"/>
        <v>-3.7816519929728822E-2</v>
      </c>
      <c r="K64" s="80">
        <v>6.4285376760000004</v>
      </c>
      <c r="L64" s="80">
        <f>VLOOKUP(C64,[6]MAIN!$B$5:$R$155,13,FALSE)</f>
        <v>27.82661133291062</v>
      </c>
      <c r="M64" s="80">
        <v>43.559838988633814</v>
      </c>
      <c r="N64" s="230">
        <f t="shared" si="8"/>
        <v>7</v>
      </c>
      <c r="O64" s="227">
        <f t="shared" si="9"/>
        <v>65</v>
      </c>
      <c r="P64" s="15"/>
      <c r="Q64" s="139"/>
      <c r="R64" s="14"/>
    </row>
    <row r="65" spans="2:17" x14ac:dyDescent="0.25">
      <c r="B65" s="226">
        <f t="shared" si="5"/>
        <v>59</v>
      </c>
      <c r="C65" s="51" t="s">
        <v>48</v>
      </c>
      <c r="D65" s="68" t="s">
        <v>161</v>
      </c>
      <c r="E65" s="208">
        <f>VLOOKUP(C65,[6]MAIN!$B$5:$R$155,5,FALSE)</f>
        <v>76.871035940803395</v>
      </c>
      <c r="F65" s="80">
        <v>80</v>
      </c>
      <c r="G65" s="209">
        <f t="shared" si="6"/>
        <v>-3.9112050739957563E-2</v>
      </c>
      <c r="H65" s="210">
        <f>VLOOKUP(C65,[6]MAIN!$B$5:$R$155,3,FALSE)</f>
        <v>7.1258681339004566</v>
      </c>
      <c r="I65" s="80">
        <v>7.3932642072291239</v>
      </c>
      <c r="J65" s="211">
        <f t="shared" si="7"/>
        <v>-3.6167525714448E-2</v>
      </c>
      <c r="K65" s="80">
        <v>6.2111726880000004</v>
      </c>
      <c r="L65" s="80">
        <f>VLOOKUP(C65,[6]MAIN!$B$5:$R$155,13,FALSE)</f>
        <v>27.588472569249817</v>
      </c>
      <c r="M65" s="80">
        <v>42.687145997131381</v>
      </c>
      <c r="N65" s="230">
        <f t="shared" si="8"/>
        <v>11</v>
      </c>
      <c r="O65" s="227">
        <f t="shared" si="9"/>
        <v>70</v>
      </c>
      <c r="P65" s="15"/>
      <c r="Q65" s="139"/>
    </row>
    <row r="66" spans="2:17" x14ac:dyDescent="0.25">
      <c r="B66" s="226">
        <f t="shared" si="5"/>
        <v>60</v>
      </c>
      <c r="C66" s="53" t="s">
        <v>151</v>
      </c>
      <c r="D66" s="68" t="s">
        <v>165</v>
      </c>
      <c r="E66" s="208">
        <f>VLOOKUP(C66,[6]MAIN!$B$5:$R$155,5,FALSE)</f>
        <v>77.227615062761515</v>
      </c>
      <c r="F66" s="80">
        <v>80.599999999999994</v>
      </c>
      <c r="G66" s="209">
        <f t="shared" si="6"/>
        <v>-4.1841004184100243E-2</v>
      </c>
      <c r="H66" s="210">
        <f>VLOOKUP(C66,[6]MAIN!$B$5:$R$155,3,FALSE)</f>
        <v>5.7347638958977436</v>
      </c>
      <c r="I66" s="80">
        <v>6.1160244121695992</v>
      </c>
      <c r="J66" s="211">
        <f t="shared" si="7"/>
        <v>-6.2337965086147723E-2</v>
      </c>
      <c r="K66" s="80">
        <v>4.6188368850000003</v>
      </c>
      <c r="L66" s="80">
        <f>VLOOKUP(C66,[6]MAIN!$B$5:$R$155,13,FALSE)</f>
        <v>27.476896206372057</v>
      </c>
      <c r="M66" s="80">
        <v>43.78088160765202</v>
      </c>
      <c r="N66" s="230">
        <f t="shared" si="8"/>
        <v>3</v>
      </c>
      <c r="O66" s="227">
        <f t="shared" si="9"/>
        <v>63</v>
      </c>
      <c r="P66" s="15"/>
      <c r="Q66" s="139"/>
    </row>
    <row r="67" spans="2:17" x14ac:dyDescent="0.25">
      <c r="B67" s="226">
        <f t="shared" si="5"/>
        <v>61</v>
      </c>
      <c r="C67" s="51" t="s">
        <v>108</v>
      </c>
      <c r="D67" s="68" t="s">
        <v>164</v>
      </c>
      <c r="E67" s="208">
        <f>VLOOKUP(C67,[6]MAIN!$B$5:$R$155,5,FALSE)</f>
        <v>59.541062801932377</v>
      </c>
      <c r="F67" s="80">
        <v>72.5</v>
      </c>
      <c r="G67" s="209">
        <f t="shared" si="6"/>
        <v>-0.17874396135265688</v>
      </c>
      <c r="H67" s="210">
        <f>VLOOKUP(C67,[6]MAIN!$B$5:$R$155,3,FALSE)</f>
        <v>5.4562787770654237</v>
      </c>
      <c r="I67" s="80">
        <v>5.8411741162179718</v>
      </c>
      <c r="J67" s="211">
        <f t="shared" si="7"/>
        <v>-6.5893488448476353E-2</v>
      </c>
      <c r="K67" s="80">
        <v>2.9948224309999998</v>
      </c>
      <c r="L67" s="80">
        <f>VLOOKUP(C67,[6]MAIN!$B$5:$R$155,13,FALSE)</f>
        <v>27.45564382551769</v>
      </c>
      <c r="M67" s="80">
        <v>45.825615674357167</v>
      </c>
      <c r="N67" s="230">
        <f t="shared" si="8"/>
        <v>-4</v>
      </c>
      <c r="O67" s="227">
        <f t="shared" si="9"/>
        <v>57</v>
      </c>
      <c r="P67" s="15"/>
      <c r="Q67" s="139"/>
    </row>
    <row r="68" spans="2:17" x14ac:dyDescent="0.25">
      <c r="B68" s="226">
        <f t="shared" si="5"/>
        <v>62</v>
      </c>
      <c r="C68" s="51" t="s">
        <v>125</v>
      </c>
      <c r="D68" s="68" t="s">
        <v>166</v>
      </c>
      <c r="E68" s="208">
        <f>VLOOKUP(C68,[6]MAIN!$B$5:$R$155,5,FALSE)</f>
        <v>78.039834881320957</v>
      </c>
      <c r="F68" s="80">
        <v>81.400000000000006</v>
      </c>
      <c r="G68" s="209">
        <f t="shared" si="6"/>
        <v>-4.1279669762641878E-2</v>
      </c>
      <c r="H68" s="210">
        <f>VLOOKUP(C68,[6]MAIN!$B$5:$R$155,3,FALSE)</f>
        <v>5.7711401376763192</v>
      </c>
      <c r="I68" s="80">
        <v>6.1882626529902094</v>
      </c>
      <c r="J68" s="211">
        <f t="shared" si="7"/>
        <v>-6.740543165412248E-2</v>
      </c>
      <c r="K68" s="80">
        <v>4.74012615</v>
      </c>
      <c r="L68" s="80">
        <f>VLOOKUP(C68,[6]MAIN!$B$5:$R$155,13,FALSE)</f>
        <v>27.414699015781821</v>
      </c>
      <c r="M68" s="80">
        <v>44.062793355974932</v>
      </c>
      <c r="N68" s="230">
        <f t="shared" si="8"/>
        <v>0</v>
      </c>
      <c r="O68" s="227">
        <f t="shared" si="9"/>
        <v>62</v>
      </c>
      <c r="P68" s="15"/>
      <c r="Q68" s="139"/>
    </row>
    <row r="69" spans="2:17" x14ac:dyDescent="0.25">
      <c r="B69" s="226">
        <f t="shared" si="5"/>
        <v>63</v>
      </c>
      <c r="C69" s="52" t="s">
        <v>96</v>
      </c>
      <c r="D69" s="68" t="s">
        <v>170</v>
      </c>
      <c r="E69" s="208">
        <f>VLOOKUP(C69,[6]MAIN!$B$5:$R$155,5,FALSE)</f>
        <v>48.739971949509126</v>
      </c>
      <c r="F69" s="80">
        <v>65.2</v>
      </c>
      <c r="G69" s="209">
        <f t="shared" si="6"/>
        <v>-0.25245441795231405</v>
      </c>
      <c r="H69" s="210">
        <f>VLOOKUP(C69,[6]MAIN!$B$5:$R$155,3,FALSE)</f>
        <v>5.0843266570677788</v>
      </c>
      <c r="I69" s="80">
        <v>5.3219769443758542</v>
      </c>
      <c r="J69" s="211">
        <f t="shared" si="7"/>
        <v>-4.4654512748165689E-2</v>
      </c>
      <c r="K69" s="80">
        <v>1.935682715</v>
      </c>
      <c r="L69" s="80">
        <f>VLOOKUP(C69,[6]MAIN!$B$5:$R$155,13,FALSE)</f>
        <v>27.357383122115387</v>
      </c>
      <c r="M69" s="80">
        <v>44.197842967328505</v>
      </c>
      <c r="N69" s="230">
        <f t="shared" si="8"/>
        <v>-2</v>
      </c>
      <c r="O69" s="227">
        <f t="shared" si="9"/>
        <v>61</v>
      </c>
      <c r="P69" s="15"/>
    </row>
    <row r="70" spans="2:17" x14ac:dyDescent="0.25">
      <c r="B70" s="226">
        <f t="shared" si="5"/>
        <v>64</v>
      </c>
      <c r="C70" s="51" t="s">
        <v>130</v>
      </c>
      <c r="D70" s="68" t="s">
        <v>153</v>
      </c>
      <c r="E70" s="208">
        <f>VLOOKUP(C70,[6]MAIN!$B$5:$R$155,5,FALSE)</f>
        <v>68.31861520998865</v>
      </c>
      <c r="F70" s="80">
        <v>75.900000000000006</v>
      </c>
      <c r="G70" s="209">
        <f t="shared" si="6"/>
        <v>-9.9886492622020484E-2</v>
      </c>
      <c r="H70" s="210">
        <f>VLOOKUP(C70,[6]MAIN!$B$5:$R$155,3,FALSE)</f>
        <v>3.37313514340542</v>
      </c>
      <c r="I70" s="80">
        <v>4.0658242760517851</v>
      </c>
      <c r="J70" s="211">
        <f t="shared" si="7"/>
        <v>-0.17036868433453728</v>
      </c>
      <c r="K70" s="80">
        <v>1.454490753</v>
      </c>
      <c r="L70" s="80">
        <f>VLOOKUP(C70,[6]MAIN!$B$5:$R$155,13,FALSE)</f>
        <v>27.309960980741543</v>
      </c>
      <c r="M70" s="80">
        <v>47.119818759577996</v>
      </c>
      <c r="N70" s="230">
        <f t="shared" si="8"/>
        <v>-17</v>
      </c>
      <c r="O70" s="227">
        <f t="shared" si="9"/>
        <v>47</v>
      </c>
      <c r="P70" s="15"/>
    </row>
    <row r="71" spans="2:17" x14ac:dyDescent="0.25">
      <c r="B71" s="226">
        <f t="shared" ref="B71:B102" si="10">RANK(L71,$L$7:$L$157)</f>
        <v>65</v>
      </c>
      <c r="C71" s="50" t="s">
        <v>29</v>
      </c>
      <c r="D71" s="68" t="s">
        <v>171</v>
      </c>
      <c r="E71" s="208">
        <f>VLOOKUP(C71,[6]MAIN!$B$5:$R$155,5,FALSE)</f>
        <v>63.647686832740213</v>
      </c>
      <c r="F71" s="80">
        <v>73.5</v>
      </c>
      <c r="G71" s="209">
        <f t="shared" ref="G71:G102" si="11">(E71-F71)/F71</f>
        <v>-0.13404507710557534</v>
      </c>
      <c r="H71" s="210">
        <f>VLOOKUP(C71,[6]MAIN!$B$5:$R$155,3,FALSE)</f>
        <v>4.222677539547429</v>
      </c>
      <c r="I71" s="80">
        <v>4.6527366391058518</v>
      </c>
      <c r="J71" s="211">
        <f t="shared" ref="J71:J102" si="12">(H71-I71)/I71</f>
        <v>-9.2431429697484496E-2</v>
      </c>
      <c r="K71" s="80">
        <v>2.1302892820000001</v>
      </c>
      <c r="L71" s="80">
        <f>VLOOKUP(C71,[6]MAIN!$B$5:$R$155,13,FALSE)</f>
        <v>27.104625908197967</v>
      </c>
      <c r="M71" s="80">
        <v>44.66073793374219</v>
      </c>
      <c r="N71" s="230">
        <f t="shared" ref="N71:N102" si="13">O71-B71</f>
        <v>-5</v>
      </c>
      <c r="O71" s="227">
        <f t="shared" ref="O71:O102" si="14">RANK(M71,$M$7:$M$157)</f>
        <v>60</v>
      </c>
      <c r="P71" s="15"/>
    </row>
    <row r="72" spans="2:17" x14ac:dyDescent="0.25">
      <c r="B72" s="226">
        <f t="shared" si="10"/>
        <v>66</v>
      </c>
      <c r="C72" s="51" t="s">
        <v>6</v>
      </c>
      <c r="D72" s="68" t="s">
        <v>158</v>
      </c>
      <c r="E72" s="208">
        <f>VLOOKUP(C72,[6]MAIN!$B$5:$R$155,5,FALSE)</f>
        <v>63.104672897196259</v>
      </c>
      <c r="F72" s="80">
        <v>74.2</v>
      </c>
      <c r="G72" s="209">
        <f t="shared" si="11"/>
        <v>-0.1495327102803739</v>
      </c>
      <c r="H72" s="210">
        <f>VLOOKUP(C72,[6]MAIN!$B$5:$R$155,3,FALSE)</f>
        <v>3.8264177536313286</v>
      </c>
      <c r="I72" s="80">
        <v>4.3678112922033332</v>
      </c>
      <c r="J72" s="211">
        <f t="shared" si="12"/>
        <v>-0.12395076214451099</v>
      </c>
      <c r="K72" s="80">
        <v>1.733440557</v>
      </c>
      <c r="L72" s="80">
        <f>VLOOKUP(C72,[6]MAIN!$B$5:$R$155,13,FALSE)</f>
        <v>26.907610258793071</v>
      </c>
      <c r="M72" s="80">
        <v>46.003185798985733</v>
      </c>
      <c r="N72" s="230">
        <f t="shared" si="13"/>
        <v>-13</v>
      </c>
      <c r="O72" s="227">
        <f t="shared" si="14"/>
        <v>53</v>
      </c>
      <c r="P72" s="15"/>
    </row>
    <row r="73" spans="2:17" x14ac:dyDescent="0.25">
      <c r="B73" s="226">
        <f t="shared" si="10"/>
        <v>67</v>
      </c>
      <c r="C73" s="51" t="s">
        <v>66</v>
      </c>
      <c r="D73" s="68" t="s">
        <v>160</v>
      </c>
      <c r="E73" s="208">
        <f>VLOOKUP(C73,[6]MAIN!$B$5:$R$155,5,FALSE)</f>
        <v>77.224083769633509</v>
      </c>
      <c r="F73" s="80">
        <v>80.599999999999994</v>
      </c>
      <c r="G73" s="209">
        <f t="shared" si="11"/>
        <v>-4.1884816753926621E-2</v>
      </c>
      <c r="H73" s="210">
        <f>VLOOKUP(C73,[6]MAIN!$B$5:$R$155,3,FALSE)</f>
        <v>6.9154722473644865</v>
      </c>
      <c r="I73" s="80">
        <v>7.2573896443076897</v>
      </c>
      <c r="J73" s="211">
        <f t="shared" si="12"/>
        <v>-4.7112999811355728E-2</v>
      </c>
      <c r="K73" s="80">
        <v>6.2150107549999998</v>
      </c>
      <c r="L73" s="80">
        <f>VLOOKUP(C73,[6]MAIN!$B$5:$R$155,13,FALSE)</f>
        <v>26.819904187612543</v>
      </c>
      <c r="M73" s="80">
        <v>42.402164028858948</v>
      </c>
      <c r="N73" s="230">
        <f t="shared" si="13"/>
        <v>6</v>
      </c>
      <c r="O73" s="227">
        <f t="shared" si="14"/>
        <v>73</v>
      </c>
      <c r="P73" s="15"/>
    </row>
    <row r="74" spans="2:17" x14ac:dyDescent="0.25">
      <c r="B74" s="226">
        <f t="shared" si="10"/>
        <v>68</v>
      </c>
      <c r="C74" s="51" t="s">
        <v>111</v>
      </c>
      <c r="D74" s="68" t="s">
        <v>167</v>
      </c>
      <c r="E74" s="208">
        <f>VLOOKUP(C74,[6]MAIN!$B$5:$R$155,5,FALSE)</f>
        <v>71.714576271186431</v>
      </c>
      <c r="F74" s="80">
        <v>76.099999999999994</v>
      </c>
      <c r="G74" s="209">
        <f t="shared" si="11"/>
        <v>-5.762711864406786E-2</v>
      </c>
      <c r="H74" s="210">
        <f>VLOOKUP(C74,[6]MAIN!$B$5:$R$155,3,FALSE)</f>
        <v>5.3616615725499921</v>
      </c>
      <c r="I74" s="80">
        <v>5.7803301676405141</v>
      </c>
      <c r="J74" s="211">
        <f t="shared" si="12"/>
        <v>-7.242987562100095E-2</v>
      </c>
      <c r="K74" s="80">
        <v>3.9376813159999999</v>
      </c>
      <c r="L74" s="80">
        <f>VLOOKUP(C74,[6]MAIN!$B$5:$R$155,13,FALSE)</f>
        <v>26.691143572925785</v>
      </c>
      <c r="M74" s="80">
        <v>42.580043521245493</v>
      </c>
      <c r="N74" s="230">
        <f t="shared" si="13"/>
        <v>3</v>
      </c>
      <c r="O74" s="227">
        <f t="shared" si="14"/>
        <v>71</v>
      </c>
      <c r="P74" s="15"/>
    </row>
    <row r="75" spans="2:17" x14ac:dyDescent="0.25">
      <c r="B75" s="226">
        <f t="shared" si="10"/>
        <v>69</v>
      </c>
      <c r="C75" s="51" t="s">
        <v>7</v>
      </c>
      <c r="D75" s="68" t="s">
        <v>162</v>
      </c>
      <c r="E75" s="208">
        <f>VLOOKUP(C75,[6]MAIN!$B$5:$R$155,5,FALSE)</f>
        <v>78.123872950819674</v>
      </c>
      <c r="F75" s="80">
        <v>81.900000000000006</v>
      </c>
      <c r="G75" s="209">
        <f t="shared" si="11"/>
        <v>-4.6106557377049225E-2</v>
      </c>
      <c r="H75" s="210">
        <f>VLOOKUP(C75,[6]MAIN!$B$5:$R$155,3,FALSE)</f>
        <v>7.1011102410451592</v>
      </c>
      <c r="I75" s="80">
        <v>7.405616148691907</v>
      </c>
      <c r="J75" s="211">
        <f t="shared" si="12"/>
        <v>-4.1118240742268865E-2</v>
      </c>
      <c r="K75" s="80">
        <v>6.6849915900000001</v>
      </c>
      <c r="L75" s="80">
        <f>VLOOKUP(C75,[6]MAIN!$B$5:$R$155,13,FALSE)</f>
        <v>26.330019781429527</v>
      </c>
      <c r="M75" s="80">
        <v>41.979811949416288</v>
      </c>
      <c r="N75" s="230">
        <f t="shared" si="13"/>
        <v>7</v>
      </c>
      <c r="O75" s="227">
        <f t="shared" si="14"/>
        <v>76</v>
      </c>
      <c r="P75" s="15"/>
    </row>
    <row r="76" spans="2:17" x14ac:dyDescent="0.25">
      <c r="B76" s="226">
        <f t="shared" si="10"/>
        <v>70</v>
      </c>
      <c r="C76" s="51" t="s">
        <v>86</v>
      </c>
      <c r="D76" s="68" t="s">
        <v>155</v>
      </c>
      <c r="E76" s="208">
        <f>VLOOKUP(C76,[6]MAIN!$B$5:$R$155,5,FALSE)</f>
        <v>69.25333333333333</v>
      </c>
      <c r="F76" s="80">
        <v>74.2</v>
      </c>
      <c r="G76" s="209">
        <f t="shared" si="11"/>
        <v>-6.6666666666666749E-2</v>
      </c>
      <c r="H76" s="210">
        <f>VLOOKUP(C76,[6]MAIN!$B$5:$R$155,3,FALSE)</f>
        <v>5.3409018275071407</v>
      </c>
      <c r="I76" s="80">
        <v>5.5802816011842546</v>
      </c>
      <c r="J76" s="211">
        <f t="shared" si="12"/>
        <v>-4.2897436148439612E-2</v>
      </c>
      <c r="K76" s="80">
        <v>3.9004032579999999</v>
      </c>
      <c r="L76" s="80">
        <f>VLOOKUP(C76,[6]MAIN!$B$5:$R$155,13,FALSE)</f>
        <v>25.885273236335379</v>
      </c>
      <c r="M76" s="80">
        <v>40.49452943887885</v>
      </c>
      <c r="N76" s="230">
        <f t="shared" si="13"/>
        <v>14</v>
      </c>
      <c r="O76" s="227">
        <f t="shared" si="14"/>
        <v>84</v>
      </c>
      <c r="P76" s="15"/>
    </row>
    <row r="77" spans="2:17" x14ac:dyDescent="0.25">
      <c r="B77" s="226">
        <f t="shared" si="10"/>
        <v>71</v>
      </c>
      <c r="C77" s="51" t="s">
        <v>88</v>
      </c>
      <c r="D77" s="68" t="s">
        <v>166</v>
      </c>
      <c r="E77" s="208">
        <f>VLOOKUP(C77,[6]MAIN!$B$5:$R$155,5,FALSE)</f>
        <v>75.455047821466522</v>
      </c>
      <c r="F77" s="80">
        <v>79.599999999999994</v>
      </c>
      <c r="G77" s="209">
        <f t="shared" si="11"/>
        <v>-5.2072263549415486E-2</v>
      </c>
      <c r="H77" s="210">
        <f>VLOOKUP(C77,[6]MAIN!$B$5:$R$155,3,FALSE)</f>
        <v>5.2150390554300223</v>
      </c>
      <c r="I77" s="80">
        <v>5.773874815410645</v>
      </c>
      <c r="J77" s="211">
        <f t="shared" si="12"/>
        <v>-9.6786954661551239E-2</v>
      </c>
      <c r="K77" s="80">
        <v>4.25509</v>
      </c>
      <c r="L77" s="80">
        <f>VLOOKUP(C77,[6]MAIN!$B$5:$R$155,13,FALSE)</f>
        <v>25.709815487849532</v>
      </c>
      <c r="M77" s="80">
        <v>43.100929481711198</v>
      </c>
      <c r="N77" s="230">
        <f t="shared" si="13"/>
        <v>-5</v>
      </c>
      <c r="O77" s="227">
        <f t="shared" si="14"/>
        <v>66</v>
      </c>
      <c r="P77" s="15"/>
    </row>
    <row r="78" spans="2:17" x14ac:dyDescent="0.25">
      <c r="B78" s="226">
        <f t="shared" si="10"/>
        <v>72</v>
      </c>
      <c r="C78" s="51" t="s">
        <v>57</v>
      </c>
      <c r="D78" s="68" t="s">
        <v>163</v>
      </c>
      <c r="E78" s="208">
        <f>VLOOKUP(C78,[6]MAIN!$B$5:$R$155,5,FALSE)</f>
        <v>42.927560240963857</v>
      </c>
      <c r="F78" s="80">
        <v>62.1</v>
      </c>
      <c r="G78" s="209">
        <f t="shared" si="11"/>
        <v>-0.30873493975903615</v>
      </c>
      <c r="H78" s="210">
        <f>VLOOKUP(C78,[6]MAIN!$B$5:$R$155,3,FALSE)</f>
        <v>3.4523551414486016</v>
      </c>
      <c r="I78" s="80">
        <v>3.7659987266655417</v>
      </c>
      <c r="J78" s="211">
        <f t="shared" si="12"/>
        <v>-8.3282976968673525E-2</v>
      </c>
      <c r="K78" s="80">
        <v>0.59845590500000001</v>
      </c>
      <c r="L78" s="80">
        <f>VLOOKUP(C78,[6]MAIN!$B$5:$R$155,13,FALSE)</f>
        <v>25.60533690800278</v>
      </c>
      <c r="M78" s="80">
        <v>41.322898203307702</v>
      </c>
      <c r="N78" s="230">
        <f t="shared" si="13"/>
        <v>6</v>
      </c>
      <c r="O78" s="227">
        <f t="shared" si="14"/>
        <v>78</v>
      </c>
      <c r="P78" s="15"/>
    </row>
    <row r="79" spans="2:17" x14ac:dyDescent="0.25">
      <c r="B79" s="226">
        <f t="shared" si="10"/>
        <v>73</v>
      </c>
      <c r="C79" s="50" t="s">
        <v>16</v>
      </c>
      <c r="D79" s="68" t="s">
        <v>164</v>
      </c>
      <c r="E79" s="208">
        <f>VLOOKUP(C79,[6]MAIN!$B$5:$R$155,5,FALSE)</f>
        <v>49.836734693877553</v>
      </c>
      <c r="F79" s="80">
        <v>66.599999999999994</v>
      </c>
      <c r="G79" s="209">
        <f t="shared" si="11"/>
        <v>-0.25170068027210873</v>
      </c>
      <c r="H79" s="210">
        <f>VLOOKUP(C79,[6]MAIN!$B$5:$R$155,3,FALSE)</f>
        <v>5.4742031737090677</v>
      </c>
      <c r="I79" s="80">
        <v>5.7806202885435987</v>
      </c>
      <c r="J79" s="211">
        <f t="shared" si="12"/>
        <v>-5.3007653078651074E-2</v>
      </c>
      <c r="K79" s="80">
        <v>2.6060547289999998</v>
      </c>
      <c r="L79" s="80">
        <f>VLOOKUP(C79,[6]MAIN!$B$5:$R$155,13,FALSE)</f>
        <v>25.462067767776276</v>
      </c>
      <c r="M79" s="80">
        <v>43.577907910355542</v>
      </c>
      <c r="N79" s="230">
        <f t="shared" si="13"/>
        <v>-9</v>
      </c>
      <c r="O79" s="227">
        <f t="shared" si="14"/>
        <v>64</v>
      </c>
      <c r="P79" s="15"/>
    </row>
    <row r="80" spans="2:17" x14ac:dyDescent="0.25">
      <c r="B80" s="226">
        <f t="shared" si="10"/>
        <v>74</v>
      </c>
      <c r="C80" s="51" t="s">
        <v>121</v>
      </c>
      <c r="D80" s="68" t="s">
        <v>165</v>
      </c>
      <c r="E80" s="208">
        <f>VLOOKUP(C80,[6]MAIN!$B$5:$R$155,5,FALSE)</f>
        <v>78.744398340248964</v>
      </c>
      <c r="F80" s="80">
        <v>81.099999999999994</v>
      </c>
      <c r="G80" s="209">
        <f t="shared" si="11"/>
        <v>-2.9045643153526892E-2</v>
      </c>
      <c r="H80" s="210">
        <f>VLOOKUP(C80,[6]MAIN!$B$5:$R$155,3,FALSE)</f>
        <v>6.3341993281271183</v>
      </c>
      <c r="I80" s="80">
        <v>6.5314017990073623</v>
      </c>
      <c r="J80" s="211">
        <f t="shared" si="12"/>
        <v>-3.019297800821482E-2</v>
      </c>
      <c r="K80" s="80">
        <v>6.1009238640000003</v>
      </c>
      <c r="L80" s="80">
        <f>VLOOKUP(C80,[6]MAIN!$B$5:$R$155,13,FALSE)</f>
        <v>25.223476188583717</v>
      </c>
      <c r="M80" s="80">
        <v>39.781932985437038</v>
      </c>
      <c r="N80" s="230">
        <f t="shared" si="13"/>
        <v>16</v>
      </c>
      <c r="O80" s="227">
        <f t="shared" si="14"/>
        <v>90</v>
      </c>
      <c r="P80" s="15"/>
    </row>
    <row r="81" spans="2:17" x14ac:dyDescent="0.25">
      <c r="B81" s="226">
        <f t="shared" si="10"/>
        <v>75</v>
      </c>
      <c r="C81" s="52" t="s">
        <v>122</v>
      </c>
      <c r="D81" s="68" t="s">
        <v>167</v>
      </c>
      <c r="E81" s="208">
        <f>VLOOKUP(C81,[6]MAIN!$B$5:$R$155,5,FALSE)</f>
        <v>71.09142857142858</v>
      </c>
      <c r="F81" s="80">
        <v>75.400000000000006</v>
      </c>
      <c r="G81" s="209">
        <f t="shared" si="11"/>
        <v>-5.7142857142857106E-2</v>
      </c>
      <c r="H81" s="210">
        <f>VLOOKUP(C81,[6]MAIN!$B$5:$R$155,3,FALSE)</f>
        <v>5.6925303586745599</v>
      </c>
      <c r="I81" s="80">
        <v>6.0522231417869419</v>
      </c>
      <c r="J81" s="211">
        <f t="shared" si="12"/>
        <v>-5.9431513790184097E-2</v>
      </c>
      <c r="K81" s="80">
        <v>4.6608142170000004</v>
      </c>
      <c r="L81" s="80">
        <f>VLOOKUP(C81,[6]MAIN!$B$5:$R$155,13,FALSE)</f>
        <v>25.018853952622571</v>
      </c>
      <c r="M81" s="80">
        <v>40.132382888095641</v>
      </c>
      <c r="N81" s="230">
        <f t="shared" si="13"/>
        <v>14</v>
      </c>
      <c r="O81" s="227">
        <f t="shared" si="14"/>
        <v>89</v>
      </c>
      <c r="P81" s="15"/>
    </row>
    <row r="82" spans="2:17" x14ac:dyDescent="0.25">
      <c r="B82" s="226">
        <f t="shared" si="10"/>
        <v>76</v>
      </c>
      <c r="C82" s="51" t="s">
        <v>78</v>
      </c>
      <c r="D82" s="68" t="s">
        <v>153</v>
      </c>
      <c r="E82" s="208">
        <f>VLOOKUP(C82,[6]MAIN!$B$5:$R$155,5,FALSE)</f>
        <v>62.803373493975904</v>
      </c>
      <c r="F82" s="80">
        <v>72.599999999999994</v>
      </c>
      <c r="G82" s="209">
        <f t="shared" si="11"/>
        <v>-0.1349397590361445</v>
      </c>
      <c r="H82" s="210">
        <f>VLOOKUP(C82,[6]MAIN!$B$5:$R$155,3,FALSE)</f>
        <v>4.6411600494310408</v>
      </c>
      <c r="I82" s="80">
        <v>5.1816762660973144</v>
      </c>
      <c r="J82" s="211">
        <f t="shared" si="12"/>
        <v>-0.10431300392167774</v>
      </c>
      <c r="K82" s="80">
        <v>2.8477597459999999</v>
      </c>
      <c r="L82" s="80">
        <f>VLOOKUP(C82,[6]MAIN!$B$5:$R$155,13,FALSE)</f>
        <v>24.979694928933185</v>
      </c>
      <c r="M82" s="80">
        <v>42.852911264951224</v>
      </c>
      <c r="N82" s="230">
        <f t="shared" si="13"/>
        <v>-7</v>
      </c>
      <c r="O82" s="227">
        <f t="shared" si="14"/>
        <v>69</v>
      </c>
      <c r="P82" s="15"/>
      <c r="Q82" s="8"/>
    </row>
    <row r="83" spans="2:17" x14ac:dyDescent="0.25">
      <c r="B83" s="226">
        <f t="shared" si="10"/>
        <v>77</v>
      </c>
      <c r="C83" s="50" t="s">
        <v>17</v>
      </c>
      <c r="D83" s="68" t="s">
        <v>167</v>
      </c>
      <c r="E83" s="208">
        <f>VLOOKUP(C83,[6]MAIN!$B$5:$R$155,5,FALSE)</f>
        <v>68.457630979498873</v>
      </c>
      <c r="F83" s="80">
        <v>75.7</v>
      </c>
      <c r="G83" s="209">
        <f t="shared" si="11"/>
        <v>-9.5671981776765253E-2</v>
      </c>
      <c r="H83" s="210">
        <f>VLOOKUP(C83,[6]MAIN!$B$5:$R$155,3,FALSE)</f>
        <v>4.2121550626299014</v>
      </c>
      <c r="I83" s="80">
        <v>4.6685174094493727</v>
      </c>
      <c r="J83" s="211">
        <f t="shared" si="12"/>
        <v>-9.7753163755106759E-2</v>
      </c>
      <c r="K83" s="80">
        <v>2.7387042940000002</v>
      </c>
      <c r="L83" s="80">
        <f>VLOOKUP(C83,[6]MAIN!$B$5:$R$155,13,FALSE)</f>
        <v>24.90698286616615</v>
      </c>
      <c r="M83" s="80">
        <v>42.354560028524013</v>
      </c>
      <c r="N83" s="230">
        <f t="shared" si="13"/>
        <v>-3</v>
      </c>
      <c r="O83" s="227">
        <f t="shared" si="14"/>
        <v>74</v>
      </c>
      <c r="P83" s="15"/>
      <c r="Q83" s="8"/>
    </row>
    <row r="84" spans="2:17" x14ac:dyDescent="0.25">
      <c r="B84" s="226">
        <f t="shared" si="10"/>
        <v>78</v>
      </c>
      <c r="C84" s="50" t="s">
        <v>36</v>
      </c>
      <c r="D84" s="68" t="s">
        <v>167</v>
      </c>
      <c r="E84" s="208">
        <f>VLOOKUP(C84,[6]MAIN!$B$5:$R$155,5,FALSE)</f>
        <v>72.39686450167973</v>
      </c>
      <c r="F84" s="80">
        <v>76.599999999999994</v>
      </c>
      <c r="G84" s="209">
        <f t="shared" si="11"/>
        <v>-5.4871220604703196E-2</v>
      </c>
      <c r="H84" s="210">
        <f>VLOOKUP(C84,[6]MAIN!$B$5:$R$155,3,FALSE)</f>
        <v>5.1909374082120214</v>
      </c>
      <c r="I84" s="80">
        <v>5.5955752198981425</v>
      </c>
      <c r="J84" s="211">
        <f t="shared" si="12"/>
        <v>-7.2313890133620051E-2</v>
      </c>
      <c r="K84" s="80">
        <v>4.1935854299999997</v>
      </c>
      <c r="L84" s="80">
        <f>VLOOKUP(C84,[6]MAIN!$B$5:$R$155,13,FALSE)</f>
        <v>24.8534507105906</v>
      </c>
      <c r="M84" s="80">
        <v>40.623722604898106</v>
      </c>
      <c r="N84" s="230">
        <f t="shared" si="13"/>
        <v>4</v>
      </c>
      <c r="O84" s="227">
        <f t="shared" si="14"/>
        <v>82</v>
      </c>
      <c r="P84" s="15"/>
      <c r="Q84" s="8"/>
    </row>
    <row r="85" spans="2:17" x14ac:dyDescent="0.25">
      <c r="B85" s="226">
        <f t="shared" si="10"/>
        <v>79</v>
      </c>
      <c r="C85" s="51" t="s">
        <v>85</v>
      </c>
      <c r="D85" s="68" t="s">
        <v>157</v>
      </c>
      <c r="E85" s="208">
        <f>VLOOKUP(C85,[6]MAIN!$B$5:$R$155,5,FALSE)</f>
        <v>32.520000000000003</v>
      </c>
      <c r="F85" s="80">
        <v>54.2</v>
      </c>
      <c r="G85" s="209">
        <f t="shared" si="11"/>
        <v>-0.39999999999999997</v>
      </c>
      <c r="H85" s="210">
        <f>VLOOKUP(C85,[6]MAIN!$B$5:$R$155,3,FALSE)</f>
        <v>4.5074642327068126</v>
      </c>
      <c r="I85" s="80">
        <v>5.1482395020912692</v>
      </c>
      <c r="J85" s="211">
        <f t="shared" si="12"/>
        <v>-0.12446493002591798</v>
      </c>
      <c r="K85" s="80">
        <v>0.77580378800000005</v>
      </c>
      <c r="L85" s="80">
        <f>VLOOKUP(C85,[6]MAIN!$B$5:$R$155,13,FALSE)</f>
        <v>24.750737974159577</v>
      </c>
      <c r="M85" s="80">
        <v>42.462570136922587</v>
      </c>
      <c r="N85" s="230">
        <f t="shared" si="13"/>
        <v>-7</v>
      </c>
      <c r="O85" s="227">
        <f t="shared" si="14"/>
        <v>72</v>
      </c>
      <c r="P85" s="15"/>
      <c r="Q85" s="8"/>
    </row>
    <row r="86" spans="2:17" x14ac:dyDescent="0.25">
      <c r="B86" s="226">
        <f t="shared" si="10"/>
        <v>80</v>
      </c>
      <c r="C86" s="51" t="s">
        <v>61</v>
      </c>
      <c r="D86" s="68" t="s">
        <v>161</v>
      </c>
      <c r="E86" s="208">
        <f>VLOOKUP(C86,[6]MAIN!$B$5:$R$155,5,FALSE)</f>
        <v>79.283076923076919</v>
      </c>
      <c r="F86" s="80">
        <v>81.8</v>
      </c>
      <c r="G86" s="209">
        <f t="shared" si="11"/>
        <v>-3.0769230769230781E-2</v>
      </c>
      <c r="H86" s="210">
        <f>VLOOKUP(C86,[6]MAIN!$B$5:$R$155,3,FALSE)</f>
        <v>6.5037992162874083</v>
      </c>
      <c r="I86" s="80">
        <v>6.888284166891844</v>
      </c>
      <c r="J86" s="211">
        <f t="shared" si="12"/>
        <v>-5.5817231300131498E-2</v>
      </c>
      <c r="K86" s="80">
        <v>6.5392999999999999</v>
      </c>
      <c r="L86" s="80">
        <f>VLOOKUP(C86,[6]MAIN!$B$5:$R$155,13,FALSE)</f>
        <v>24.72680604944043</v>
      </c>
      <c r="M86" s="80">
        <v>40.155425097010678</v>
      </c>
      <c r="N86" s="230">
        <f t="shared" si="13"/>
        <v>8</v>
      </c>
      <c r="O86" s="227">
        <f t="shared" si="14"/>
        <v>88</v>
      </c>
      <c r="P86" s="15"/>
      <c r="Q86" s="8"/>
    </row>
    <row r="87" spans="2:17" x14ac:dyDescent="0.25">
      <c r="B87" s="226">
        <f t="shared" si="10"/>
        <v>81</v>
      </c>
      <c r="C87" s="51" t="s">
        <v>148</v>
      </c>
      <c r="D87" s="68" t="s">
        <v>153</v>
      </c>
      <c r="E87" s="208">
        <f>VLOOKUP(C87,[6]MAIN!$B$5:$R$155,5,FALSE)</f>
        <v>48.988161559888582</v>
      </c>
      <c r="F87" s="80">
        <v>65.5</v>
      </c>
      <c r="G87" s="209">
        <f t="shared" si="11"/>
        <v>-0.25208913649025066</v>
      </c>
      <c r="H87" s="210">
        <f>VLOOKUP(C87,[6]MAIN!$B$5:$R$155,3,FALSE)</f>
        <v>3.3384439644319093</v>
      </c>
      <c r="I87" s="80">
        <v>3.9241419233603447</v>
      </c>
      <c r="J87" s="211">
        <f t="shared" si="12"/>
        <v>-0.14925503979399579</v>
      </c>
      <c r="K87" s="80">
        <v>0.87118284000000001</v>
      </c>
      <c r="L87" s="80">
        <f>VLOOKUP(C87,[6]MAIN!$B$5:$R$155,13,FALSE)</f>
        <v>24.687459289410846</v>
      </c>
      <c r="M87" s="80">
        <v>42.966752789372464</v>
      </c>
      <c r="N87" s="230">
        <f t="shared" si="13"/>
        <v>-13</v>
      </c>
      <c r="O87" s="227">
        <f t="shared" si="14"/>
        <v>68</v>
      </c>
      <c r="P87" s="15"/>
      <c r="Q87" s="8"/>
    </row>
    <row r="88" spans="2:17" x14ac:dyDescent="0.25">
      <c r="B88" s="226">
        <f t="shared" si="10"/>
        <v>82</v>
      </c>
      <c r="C88" s="51" t="s">
        <v>119</v>
      </c>
      <c r="D88" s="68" t="s">
        <v>167</v>
      </c>
      <c r="E88" s="208">
        <f>VLOOKUP(C88,[6]MAIN!$B$5:$R$155,5,FALSE)</f>
        <v>68.262790697674419</v>
      </c>
      <c r="F88" s="80">
        <v>74.5</v>
      </c>
      <c r="G88" s="209">
        <f t="shared" si="11"/>
        <v>-8.3720930232558138E-2</v>
      </c>
      <c r="H88" s="210">
        <f>VLOOKUP(C88,[6]MAIN!$B$5:$R$155,3,FALSE)</f>
        <v>3.9849017769588149</v>
      </c>
      <c r="I88" s="80">
        <v>4.4613044070136025</v>
      </c>
      <c r="J88" s="211">
        <f t="shared" si="12"/>
        <v>-0.10678550186036097</v>
      </c>
      <c r="K88" s="80">
        <v>2.5673227679999999</v>
      </c>
      <c r="L88" s="80">
        <f>VLOOKUP(C88,[6]MAIN!$B$5:$R$155,13,FALSE)</f>
        <v>24.288646339634671</v>
      </c>
      <c r="M88" s="80">
        <v>41.276146231884496</v>
      </c>
      <c r="N88" s="230">
        <f t="shared" si="13"/>
        <v>-3</v>
      </c>
      <c r="O88" s="227">
        <f t="shared" si="14"/>
        <v>79</v>
      </c>
      <c r="P88" s="15"/>
      <c r="Q88" s="8"/>
    </row>
    <row r="89" spans="2:17" x14ac:dyDescent="0.25">
      <c r="B89" s="226">
        <f t="shared" si="10"/>
        <v>83</v>
      </c>
      <c r="C89" s="50" t="s">
        <v>39</v>
      </c>
      <c r="D89" s="68" t="s">
        <v>167</v>
      </c>
      <c r="E89" s="208">
        <f>VLOOKUP(C89,[6]MAIN!$B$5:$R$155,5,FALSE)</f>
        <v>74.626153846153841</v>
      </c>
      <c r="F89" s="80">
        <v>77.7</v>
      </c>
      <c r="G89" s="209">
        <f t="shared" si="11"/>
        <v>-3.9560439560439663E-2</v>
      </c>
      <c r="H89" s="210">
        <f>VLOOKUP(C89,[6]MAIN!$B$5:$R$155,3,FALSE)</f>
        <v>5.7766754140213612</v>
      </c>
      <c r="I89" s="80">
        <v>6.152203607605971</v>
      </c>
      <c r="J89" s="211">
        <f t="shared" si="12"/>
        <v>-6.1039623773235359E-2</v>
      </c>
      <c r="K89" s="80">
        <v>5.2739654319999998</v>
      </c>
      <c r="L89" s="80">
        <f>VLOOKUP(C89,[6]MAIN!$B$5:$R$155,13,FALSE)</f>
        <v>24.266335876419614</v>
      </c>
      <c r="M89" s="80">
        <v>39.353487172510732</v>
      </c>
      <c r="N89" s="230">
        <f t="shared" si="13"/>
        <v>9</v>
      </c>
      <c r="O89" s="227">
        <f t="shared" si="14"/>
        <v>92</v>
      </c>
      <c r="P89" s="15"/>
      <c r="Q89" s="8"/>
    </row>
    <row r="90" spans="2:17" x14ac:dyDescent="0.25">
      <c r="B90" s="226">
        <f t="shared" si="10"/>
        <v>84</v>
      </c>
      <c r="C90" s="51" t="s">
        <v>114</v>
      </c>
      <c r="D90" s="68" t="s">
        <v>167</v>
      </c>
      <c r="E90" s="208">
        <f>VLOOKUP(C90,[6]MAIN!$B$5:$R$155,5,FALSE)</f>
        <v>66.956521739130437</v>
      </c>
      <c r="F90" s="80">
        <v>74</v>
      </c>
      <c r="G90" s="209">
        <f t="shared" si="11"/>
        <v>-9.5182138660399498E-2</v>
      </c>
      <c r="H90" s="210">
        <f>VLOOKUP(C90,[6]MAIN!$B$5:$R$155,3,FALSE)</f>
        <v>4.2659461390755817</v>
      </c>
      <c r="I90" s="80">
        <v>4.909165950546754</v>
      </c>
      <c r="J90" s="211">
        <f t="shared" si="12"/>
        <v>-0.13102425502636231</v>
      </c>
      <c r="K90" s="80">
        <v>2.8373217780000002</v>
      </c>
      <c r="L90" s="80">
        <f>VLOOKUP(C90,[6]MAIN!$B$5:$R$155,13,FALSE)</f>
        <v>24.203059318785836</v>
      </c>
      <c r="M90" s="80">
        <v>42.182448808488644</v>
      </c>
      <c r="N90" s="230">
        <f t="shared" si="13"/>
        <v>-9</v>
      </c>
      <c r="O90" s="227">
        <f t="shared" si="14"/>
        <v>75</v>
      </c>
      <c r="P90" s="15"/>
      <c r="Q90" s="8"/>
    </row>
    <row r="91" spans="2:17" x14ac:dyDescent="0.25">
      <c r="B91" s="226">
        <f t="shared" si="10"/>
        <v>85</v>
      </c>
      <c r="C91" s="51" t="s">
        <v>123</v>
      </c>
      <c r="D91" s="68" t="s">
        <v>167</v>
      </c>
      <c r="E91" s="208">
        <f>VLOOKUP(C91,[6]MAIN!$B$5:$R$155,5,FALSE)</f>
        <v>76.080555555555549</v>
      </c>
      <c r="F91" s="80">
        <v>79.3</v>
      </c>
      <c r="G91" s="209">
        <f t="shared" si="11"/>
        <v>-4.0598290598290648E-2</v>
      </c>
      <c r="H91" s="210">
        <f>VLOOKUP(C91,[6]MAIN!$B$5:$R$155,3,FALSE)</f>
        <v>5.6164880622466287</v>
      </c>
      <c r="I91" s="80">
        <v>6.082555188772262</v>
      </c>
      <c r="J91" s="211">
        <f t="shared" si="12"/>
        <v>-7.6623575464788665E-2</v>
      </c>
      <c r="K91" s="80">
        <v>5.2114239610000004</v>
      </c>
      <c r="L91" s="80">
        <f>VLOOKUP(C91,[6]MAIN!$B$5:$R$155,13,FALSE)</f>
        <v>24.188969906555482</v>
      </c>
      <c r="M91" s="80">
        <v>40.174398239142612</v>
      </c>
      <c r="N91" s="230">
        <f t="shared" si="13"/>
        <v>2</v>
      </c>
      <c r="O91" s="227">
        <f t="shared" si="14"/>
        <v>87</v>
      </c>
      <c r="P91" s="15"/>
      <c r="Q91" s="8"/>
    </row>
    <row r="92" spans="2:17" x14ac:dyDescent="0.25">
      <c r="B92" s="226">
        <f t="shared" si="10"/>
        <v>86</v>
      </c>
      <c r="C92" s="51" t="s">
        <v>97</v>
      </c>
      <c r="D92" s="68" t="s">
        <v>157</v>
      </c>
      <c r="E92" s="208">
        <f>VLOOKUP(C92,[6]MAIN!$B$5:$R$155,5,FALSE)</f>
        <v>49.253731343283583</v>
      </c>
      <c r="F92" s="80">
        <v>62.5</v>
      </c>
      <c r="G92" s="209">
        <f t="shared" si="11"/>
        <v>-0.21194029850746268</v>
      </c>
      <c r="H92" s="210">
        <f>VLOOKUP(C92,[6]MAIN!$B$5:$R$155,3,FALSE)</f>
        <v>4.6026234021193577</v>
      </c>
      <c r="I92" s="80">
        <v>4.8855871221227929</v>
      </c>
      <c r="J92" s="211">
        <f t="shared" si="12"/>
        <v>-5.7918058348018393E-2</v>
      </c>
      <c r="K92" s="80">
        <v>2.0337217010000002</v>
      </c>
      <c r="L92" s="80">
        <f>VLOOKUP(C92,[6]MAIN!$B$5:$R$155,13,FALSE)</f>
        <v>24.150478256971407</v>
      </c>
      <c r="M92" s="80">
        <v>38.882912230999587</v>
      </c>
      <c r="N92" s="230">
        <f t="shared" si="13"/>
        <v>10</v>
      </c>
      <c r="O92" s="227">
        <f t="shared" si="14"/>
        <v>96</v>
      </c>
      <c r="P92" s="15"/>
      <c r="Q92" s="8"/>
    </row>
    <row r="93" spans="2:17" x14ac:dyDescent="0.25">
      <c r="B93" s="226">
        <f t="shared" si="10"/>
        <v>87</v>
      </c>
      <c r="C93" s="50" t="s">
        <v>23</v>
      </c>
      <c r="D93" s="68" t="s">
        <v>155</v>
      </c>
      <c r="E93" s="208">
        <f>VLOOKUP(C93,[6]MAIN!$B$5:$R$155,5,FALSE)</f>
        <v>44.912352941176465</v>
      </c>
      <c r="F93" s="80">
        <v>63.1</v>
      </c>
      <c r="G93" s="209">
        <f t="shared" si="11"/>
        <v>-0.28823529411764715</v>
      </c>
      <c r="H93" s="210">
        <f>VLOOKUP(C93,[6]MAIN!$B$5:$R$155,3,FALSE)</f>
        <v>3.9022337029328216</v>
      </c>
      <c r="I93" s="80">
        <v>4.1612253745716581</v>
      </c>
      <c r="J93" s="211">
        <f t="shared" si="12"/>
        <v>-6.2239280097991859E-2</v>
      </c>
      <c r="K93" s="80">
        <v>1.1934211299999999</v>
      </c>
      <c r="L93" s="80">
        <f>VLOOKUP(C93,[6]MAIN!$B$5:$R$155,13,FALSE)</f>
        <v>24.07242772461915</v>
      </c>
      <c r="M93" s="80">
        <v>40.322920667841188</v>
      </c>
      <c r="N93" s="230">
        <f t="shared" si="13"/>
        <v>-2</v>
      </c>
      <c r="O93" s="227">
        <f t="shared" si="14"/>
        <v>85</v>
      </c>
      <c r="P93" s="15"/>
      <c r="Q93" s="8"/>
    </row>
    <row r="94" spans="2:17" x14ac:dyDescent="0.25">
      <c r="B94" s="226">
        <f t="shared" si="10"/>
        <v>88</v>
      </c>
      <c r="C94" s="51" t="s">
        <v>80</v>
      </c>
      <c r="D94" s="68" t="s">
        <v>154</v>
      </c>
      <c r="E94" s="208">
        <f>VLOOKUP(C94,[6]MAIN!$B$5:$R$155,5,FALSE)</f>
        <v>67.61435185185185</v>
      </c>
      <c r="F94" s="80">
        <v>74.8</v>
      </c>
      <c r="G94" s="209">
        <f t="shared" si="11"/>
        <v>-9.6064814814814797E-2</v>
      </c>
      <c r="H94" s="210">
        <f>VLOOKUP(C94,[6]MAIN!$B$5:$R$155,3,FALSE)</f>
        <v>4.4830409087188494</v>
      </c>
      <c r="I94" s="80">
        <v>4.9206923036661854</v>
      </c>
      <c r="J94" s="211">
        <f t="shared" si="12"/>
        <v>-8.894102047820826E-2</v>
      </c>
      <c r="K94" s="80">
        <v>3.1872997189999999</v>
      </c>
      <c r="L94" s="80">
        <f>VLOOKUP(C94,[6]MAIN!$B$5:$R$155,13,FALSE)</f>
        <v>23.944696705354417</v>
      </c>
      <c r="M94" s="80">
        <v>40.798951924264379</v>
      </c>
      <c r="N94" s="230">
        <f t="shared" si="13"/>
        <v>-7</v>
      </c>
      <c r="O94" s="227">
        <f t="shared" si="14"/>
        <v>81</v>
      </c>
      <c r="P94" s="15"/>
      <c r="Q94" s="8"/>
    </row>
    <row r="95" spans="2:17" x14ac:dyDescent="0.25">
      <c r="B95" s="226">
        <f t="shared" si="10"/>
        <v>89</v>
      </c>
      <c r="C95" s="51" t="s">
        <v>53</v>
      </c>
      <c r="D95" s="68" t="s">
        <v>166</v>
      </c>
      <c r="E95" s="208">
        <f>VLOOKUP(C95,[6]MAIN!$B$5:$R$155,5,FALSE)</f>
        <v>76.095238095238102</v>
      </c>
      <c r="F95" s="80">
        <v>79.900000000000006</v>
      </c>
      <c r="G95" s="209">
        <f t="shared" si="11"/>
        <v>-4.7619047619047603E-2</v>
      </c>
      <c r="H95" s="210">
        <f>VLOOKUP(C95,[6]MAIN!$B$5:$R$155,3,FALSE)</f>
        <v>5.234106384496009</v>
      </c>
      <c r="I95" s="80">
        <v>5.8395586413539551</v>
      </c>
      <c r="J95" s="211">
        <f t="shared" si="12"/>
        <v>-0.10368116736945149</v>
      </c>
      <c r="K95" s="80">
        <v>4.9207485389999999</v>
      </c>
      <c r="L95" s="80">
        <f>VLOOKUP(C95,[6]MAIN!$B$5:$R$155,13,FALSE)</f>
        <v>23.383558671943188</v>
      </c>
      <c r="M95" s="80">
        <v>40.525119327042276</v>
      </c>
      <c r="N95" s="230">
        <f t="shared" si="13"/>
        <v>-6</v>
      </c>
      <c r="O95" s="227">
        <f t="shared" si="14"/>
        <v>83</v>
      </c>
      <c r="P95" s="15"/>
      <c r="Q95" s="8"/>
    </row>
    <row r="96" spans="2:17" x14ac:dyDescent="0.25">
      <c r="B96" s="226">
        <f t="shared" si="10"/>
        <v>90</v>
      </c>
      <c r="C96" s="50" t="s">
        <v>12</v>
      </c>
      <c r="D96" s="68" t="s">
        <v>169</v>
      </c>
      <c r="E96" s="208">
        <f>VLOOKUP(C96,[6]MAIN!$B$5:$R$155,5,FALSE)</f>
        <v>65.164735516372787</v>
      </c>
      <c r="F96" s="80">
        <v>70.3</v>
      </c>
      <c r="G96" s="209">
        <f t="shared" si="11"/>
        <v>-7.3047858942065585E-2</v>
      </c>
      <c r="H96" s="210">
        <f>VLOOKUP(C96,[6]MAIN!$B$5:$R$155,3,FALSE)</f>
        <v>5.1867750676429107</v>
      </c>
      <c r="I96" s="80">
        <v>5.5259234185495165</v>
      </c>
      <c r="J96" s="211">
        <f t="shared" si="12"/>
        <v>-6.1374059178624638E-2</v>
      </c>
      <c r="K96" s="80">
        <v>3.987825725</v>
      </c>
      <c r="L96" s="80">
        <f>VLOOKUP(C96,[6]MAIN!$B$5:$R$155,13,FALSE)</f>
        <v>23.301867616569297</v>
      </c>
      <c r="M96" s="80">
        <v>37.414602138316496</v>
      </c>
      <c r="N96" s="230">
        <f t="shared" si="13"/>
        <v>13</v>
      </c>
      <c r="O96" s="227">
        <f t="shared" si="14"/>
        <v>103</v>
      </c>
      <c r="P96" s="15"/>
      <c r="Q96" s="8"/>
    </row>
    <row r="97" spans="2:17" x14ac:dyDescent="0.25">
      <c r="B97" s="226">
        <f t="shared" si="10"/>
        <v>91</v>
      </c>
      <c r="C97" s="51" t="s">
        <v>149</v>
      </c>
      <c r="D97" s="68" t="s">
        <v>157</v>
      </c>
      <c r="E97" s="208">
        <f>VLOOKUP(C97,[6]MAIN!$B$5:$R$155,5,FALSE)</f>
        <v>28.458515283842797</v>
      </c>
      <c r="F97" s="80">
        <v>49</v>
      </c>
      <c r="G97" s="209">
        <f t="shared" si="11"/>
        <v>-0.41921397379912662</v>
      </c>
      <c r="H97" s="210">
        <f>VLOOKUP(C97,[6]MAIN!$B$5:$R$155,3,FALSE)</f>
        <v>4.8768101848474004</v>
      </c>
      <c r="I97" s="80">
        <v>5.2603608270753712</v>
      </c>
      <c r="J97" s="211">
        <f t="shared" si="12"/>
        <v>-7.2913371313582567E-2</v>
      </c>
      <c r="K97" s="80">
        <v>0.84081431799999995</v>
      </c>
      <c r="L97" s="80">
        <f>VLOOKUP(C97,[6]MAIN!$B$5:$R$155,13,FALSE)</f>
        <v>23.268583992585249</v>
      </c>
      <c r="M97" s="80">
        <v>37.733570063038208</v>
      </c>
      <c r="N97" s="230">
        <f t="shared" si="13"/>
        <v>8</v>
      </c>
      <c r="O97" s="227">
        <f t="shared" si="14"/>
        <v>99</v>
      </c>
      <c r="P97" s="15"/>
      <c r="Q97" s="8"/>
    </row>
    <row r="98" spans="2:17" x14ac:dyDescent="0.25">
      <c r="B98" s="226">
        <f t="shared" si="10"/>
        <v>92</v>
      </c>
      <c r="C98" s="51" t="s">
        <v>140</v>
      </c>
      <c r="D98" s="68" t="s">
        <v>169</v>
      </c>
      <c r="E98" s="208">
        <f>VLOOKUP(C98,[6]MAIN!$B$5:$R$155,5,FALSE)</f>
        <v>61.247058823529414</v>
      </c>
      <c r="F98" s="80">
        <v>68.5</v>
      </c>
      <c r="G98" s="209">
        <f t="shared" si="11"/>
        <v>-0.10588235294117643</v>
      </c>
      <c r="H98" s="210">
        <f>VLOOKUP(C98,[6]MAIN!$B$5:$R$155,3,FALSE)</f>
        <v>4.6964385617185052</v>
      </c>
      <c r="I98" s="80">
        <v>5.0575613232975218</v>
      </c>
      <c r="J98" s="211">
        <f t="shared" si="12"/>
        <v>-7.1402547293992119E-2</v>
      </c>
      <c r="K98" s="80">
        <v>3.1939759300000001</v>
      </c>
      <c r="L98" s="80">
        <f>VLOOKUP(C98,[6]MAIN!$B$5:$R$155,13,FALSE)</f>
        <v>22.95377499886628</v>
      </c>
      <c r="M98" s="80">
        <v>37.583249783442035</v>
      </c>
      <c r="N98" s="230">
        <f t="shared" si="13"/>
        <v>8</v>
      </c>
      <c r="O98" s="227">
        <f t="shared" si="14"/>
        <v>100</v>
      </c>
      <c r="P98" s="15"/>
      <c r="Q98" s="8"/>
    </row>
    <row r="99" spans="2:17" x14ac:dyDescent="0.25">
      <c r="B99" s="226">
        <f t="shared" si="10"/>
        <v>93</v>
      </c>
      <c r="C99" s="50" t="s">
        <v>40</v>
      </c>
      <c r="D99" s="68" t="s">
        <v>161</v>
      </c>
      <c r="E99" s="208">
        <f>VLOOKUP(C99,[6]MAIN!$B$5:$R$155,5,FALSE)</f>
        <v>75.318534482758608</v>
      </c>
      <c r="F99" s="80">
        <v>78.8</v>
      </c>
      <c r="G99" s="209">
        <f t="shared" si="11"/>
        <v>-4.4181034482758751E-2</v>
      </c>
      <c r="H99" s="210">
        <f>VLOOKUP(C99,[6]MAIN!$B$5:$R$155,3,FALSE)</f>
        <v>7.5741733906582711</v>
      </c>
      <c r="I99" s="80">
        <v>7.7705152845076144</v>
      </c>
      <c r="J99" s="211">
        <f t="shared" si="12"/>
        <v>-2.5267551334825628E-2</v>
      </c>
      <c r="K99" s="80">
        <v>8.2536367449999997</v>
      </c>
      <c r="L99" s="80">
        <f>VLOOKUP(C99,[6]MAIN!$B$5:$R$155,13,FALSE)</f>
        <v>22.917356476343276</v>
      </c>
      <c r="M99" s="80">
        <v>36.61236884938431</v>
      </c>
      <c r="N99" s="230">
        <f t="shared" si="13"/>
        <v>17</v>
      </c>
      <c r="O99" s="227">
        <f t="shared" si="14"/>
        <v>110</v>
      </c>
      <c r="P99" s="15"/>
      <c r="Q99" s="8"/>
    </row>
    <row r="100" spans="2:17" x14ac:dyDescent="0.25">
      <c r="B100" s="226">
        <f t="shared" si="10"/>
        <v>94</v>
      </c>
      <c r="C100" s="51" t="s">
        <v>144</v>
      </c>
      <c r="D100" s="68" t="s">
        <v>168</v>
      </c>
      <c r="E100" s="208">
        <f>VLOOKUP(C100,[6]MAIN!$B$5:$R$155,5,FALSE)</f>
        <v>69.805339265850932</v>
      </c>
      <c r="F100" s="80">
        <v>77</v>
      </c>
      <c r="G100" s="209">
        <f t="shared" si="11"/>
        <v>-9.3437152391546333E-2</v>
      </c>
      <c r="H100" s="210">
        <f>VLOOKUP(C100,[6]MAIN!$B$5:$R$155,3,FALSE)</f>
        <v>5.6530647209140081</v>
      </c>
      <c r="I100" s="80">
        <v>6.062010945299102</v>
      </c>
      <c r="J100" s="211">
        <f t="shared" si="12"/>
        <v>-6.74604892790929E-2</v>
      </c>
      <c r="K100" s="80">
        <v>5.0786610699999999</v>
      </c>
      <c r="L100" s="80">
        <f>VLOOKUP(C100,[6]MAIN!$B$5:$R$155,13,FALSE)</f>
        <v>22.886245072438243</v>
      </c>
      <c r="M100" s="80">
        <v>39.320976686284006</v>
      </c>
      <c r="N100" s="230">
        <f t="shared" si="13"/>
        <v>-1</v>
      </c>
      <c r="O100" s="227">
        <f t="shared" si="14"/>
        <v>93</v>
      </c>
      <c r="P100" s="15"/>
      <c r="Q100" s="8"/>
    </row>
    <row r="101" spans="2:17" x14ac:dyDescent="0.25">
      <c r="B101" s="226">
        <f t="shared" si="10"/>
        <v>95</v>
      </c>
      <c r="C101" s="51" t="s">
        <v>73</v>
      </c>
      <c r="D101" s="68" t="s">
        <v>172</v>
      </c>
      <c r="E101" s="208">
        <f>VLOOKUP(C101,[6]MAIN!$B$5:$R$155,5,FALSE)</f>
        <v>37.611945392491471</v>
      </c>
      <c r="F101" s="80">
        <v>57.1</v>
      </c>
      <c r="G101" s="209">
        <f t="shared" si="11"/>
        <v>-0.34129692832764502</v>
      </c>
      <c r="H101" s="210">
        <f>VLOOKUP(C101,[6]MAIN!$B$5:$R$155,3,FALSE)</f>
        <v>3.9476957437976115</v>
      </c>
      <c r="I101" s="80">
        <v>4.2558591459308381</v>
      </c>
      <c r="J101" s="211">
        <f t="shared" si="12"/>
        <v>-7.2409210823593986E-2</v>
      </c>
      <c r="K101" s="80">
        <v>0.94680258500000003</v>
      </c>
      <c r="L101" s="80">
        <f>VLOOKUP(C101,[6]MAIN!$B$5:$R$155,13,FALSE)</f>
        <v>22.83285784606624</v>
      </c>
      <c r="M101" s="80">
        <v>37.999641984361887</v>
      </c>
      <c r="N101" s="230">
        <f t="shared" si="13"/>
        <v>3</v>
      </c>
      <c r="O101" s="227">
        <f t="shared" si="14"/>
        <v>98</v>
      </c>
      <c r="P101" s="15"/>
      <c r="Q101" s="8"/>
    </row>
    <row r="102" spans="2:17" x14ac:dyDescent="0.25">
      <c r="B102" s="226">
        <f t="shared" si="10"/>
        <v>96</v>
      </c>
      <c r="C102" s="50" t="s">
        <v>13</v>
      </c>
      <c r="D102" s="68" t="s">
        <v>160</v>
      </c>
      <c r="E102" s="208">
        <f>VLOOKUP(C102,[6]MAIN!$B$5:$R$155,5,FALSE)</f>
        <v>76.451953537486801</v>
      </c>
      <c r="F102" s="80">
        <v>80</v>
      </c>
      <c r="G102" s="209">
        <f t="shared" si="11"/>
        <v>-4.4350580781414982E-2</v>
      </c>
      <c r="H102" s="210">
        <f>VLOOKUP(C102,[6]MAIN!$B$5:$R$155,3,FALSE)</f>
        <v>6.6098327833488222</v>
      </c>
      <c r="I102" s="80">
        <v>6.8535140840321782</v>
      </c>
      <c r="J102" s="211">
        <f t="shared" si="12"/>
        <v>-3.555567227199586E-2</v>
      </c>
      <c r="K102" s="80">
        <v>7.1105127100000001</v>
      </c>
      <c r="L102" s="80">
        <f>VLOOKUP(C102,[6]MAIN!$B$5:$R$155,13,FALSE)</f>
        <v>22.712279806427524</v>
      </c>
      <c r="M102" s="80">
        <v>37.090527748566359</v>
      </c>
      <c r="N102" s="230">
        <f t="shared" si="13"/>
        <v>11</v>
      </c>
      <c r="O102" s="227">
        <f t="shared" si="14"/>
        <v>107</v>
      </c>
      <c r="P102" s="15"/>
      <c r="Q102" s="8"/>
    </row>
    <row r="103" spans="2:17" x14ac:dyDescent="0.25">
      <c r="B103" s="226">
        <f t="shared" ref="B103:B134" si="15">RANK(L103,$L$7:$L$157)</f>
        <v>97</v>
      </c>
      <c r="C103" s="51" t="s">
        <v>150</v>
      </c>
      <c r="D103" s="68" t="s">
        <v>157</v>
      </c>
      <c r="E103" s="208">
        <f>VLOOKUP(C103,[6]MAIN!$B$5:$R$155,5,FALSE)</f>
        <v>35.616565656565655</v>
      </c>
      <c r="F103" s="80">
        <v>51.4</v>
      </c>
      <c r="G103" s="209">
        <f t="shared" ref="G103:G134" si="16">(E103-F103)/F103</f>
        <v>-0.30707070707070711</v>
      </c>
      <c r="H103" s="210">
        <f>VLOOKUP(C103,[6]MAIN!$B$5:$R$155,3,FALSE)</f>
        <v>4.4431535079503774</v>
      </c>
      <c r="I103" s="80">
        <v>4.8456418516965396</v>
      </c>
      <c r="J103" s="211">
        <f t="shared" ref="J103:J134" si="17">(H103-I103)/I103</f>
        <v>-8.3061925760205393E-2</v>
      </c>
      <c r="K103" s="80">
        <v>1.170249909</v>
      </c>
      <c r="L103" s="80">
        <f>VLOOKUP(C103,[6]MAIN!$B$5:$R$155,13,FALSE)</f>
        <v>22.708649932925709</v>
      </c>
      <c r="M103" s="80">
        <v>35.31716774509669</v>
      </c>
      <c r="N103" s="230">
        <f t="shared" ref="N103:N134" si="18">O103-B103</f>
        <v>18</v>
      </c>
      <c r="O103" s="227">
        <f t="shared" ref="O103:O134" si="19">RANK(M103,$M$7:$M$157)</f>
        <v>115</v>
      </c>
      <c r="P103" s="15"/>
      <c r="Q103" s="8"/>
    </row>
    <row r="104" spans="2:17" x14ac:dyDescent="0.25">
      <c r="B104" s="226">
        <f t="shared" si="15"/>
        <v>98</v>
      </c>
      <c r="C104" s="51" t="s">
        <v>52</v>
      </c>
      <c r="D104" s="68" t="s">
        <v>156</v>
      </c>
      <c r="E104" s="208">
        <f>VLOOKUP(C104,[6]MAIN!$B$5:$R$155,5,FALSE)</f>
        <v>46.540401146131813</v>
      </c>
      <c r="F104" s="80">
        <v>64.2</v>
      </c>
      <c r="G104" s="209">
        <f t="shared" si="16"/>
        <v>-0.27507163323782224</v>
      </c>
      <c r="H104" s="210">
        <f>VLOOKUP(C104,[6]MAIN!$B$5:$R$155,3,FALSE)</f>
        <v>4.1828291222298413</v>
      </c>
      <c r="I104" s="80">
        <v>4.6062518247745112</v>
      </c>
      <c r="J104" s="211">
        <f t="shared" si="17"/>
        <v>-9.1923481097431675E-2</v>
      </c>
      <c r="K104" s="80">
        <v>1.7391539220000001</v>
      </c>
      <c r="L104" s="80">
        <f>VLOOKUP(C104,[6]MAIN!$B$5:$R$155,13,FALSE)</f>
        <v>22.479535581687127</v>
      </c>
      <c r="M104" s="80">
        <v>40.298139395211116</v>
      </c>
      <c r="N104" s="230">
        <f t="shared" si="18"/>
        <v>-12</v>
      </c>
      <c r="O104" s="227">
        <f t="shared" si="19"/>
        <v>86</v>
      </c>
      <c r="P104" s="15"/>
      <c r="Q104" s="8"/>
    </row>
    <row r="105" spans="2:17" x14ac:dyDescent="0.25">
      <c r="B105" s="226">
        <f t="shared" si="15"/>
        <v>99</v>
      </c>
      <c r="C105" s="51" t="s">
        <v>64</v>
      </c>
      <c r="D105" s="68" t="s">
        <v>153</v>
      </c>
      <c r="E105" s="208">
        <f>VLOOKUP(C105,[6]MAIN!$B$5:$R$155,5,FALSE)</f>
        <v>61.211722488038276</v>
      </c>
      <c r="F105" s="80">
        <v>73</v>
      </c>
      <c r="G105" s="209">
        <f t="shared" si="16"/>
        <v>-0.16148325358851676</v>
      </c>
      <c r="H105" s="210">
        <f>VLOOKUP(C105,[6]MAIN!$B$5:$R$155,3,FALSE)</f>
        <v>4.1228375184975814</v>
      </c>
      <c r="I105" s="80">
        <v>4.7675068602487043</v>
      </c>
      <c r="J105" s="211">
        <f t="shared" si="17"/>
        <v>-0.13522148171958639</v>
      </c>
      <c r="K105" s="80">
        <v>2.660012933</v>
      </c>
      <c r="L105" s="80">
        <f>VLOOKUP(C105,[6]MAIN!$B$5:$R$155,13,FALSE)</f>
        <v>22.3252752846311</v>
      </c>
      <c r="M105" s="80">
        <v>41.69332708871584</v>
      </c>
      <c r="N105" s="230">
        <f t="shared" si="18"/>
        <v>-22</v>
      </c>
      <c r="O105" s="227">
        <f t="shared" si="19"/>
        <v>77</v>
      </c>
      <c r="P105" s="15"/>
      <c r="Q105" s="8"/>
    </row>
    <row r="106" spans="2:17" x14ac:dyDescent="0.25">
      <c r="B106" s="226">
        <f t="shared" si="15"/>
        <v>100</v>
      </c>
      <c r="C106" s="51" t="s">
        <v>95</v>
      </c>
      <c r="D106" s="68" t="s">
        <v>157</v>
      </c>
      <c r="E106" s="208">
        <f>VLOOKUP(C106,[6]MAIN!$B$5:$R$155,5,FALSE)</f>
        <v>29.677987421383648</v>
      </c>
      <c r="F106" s="80">
        <v>50.2</v>
      </c>
      <c r="G106" s="209">
        <f t="shared" si="16"/>
        <v>-0.4088050314465409</v>
      </c>
      <c r="H106" s="210">
        <f>VLOOKUP(C106,[6]MAIN!$B$5:$R$155,3,FALSE)</f>
        <v>4.3854575506636673</v>
      </c>
      <c r="I106" s="80">
        <v>4.6535832379090136</v>
      </c>
      <c r="J106" s="211">
        <f t="shared" si="17"/>
        <v>-5.7617039072416547E-2</v>
      </c>
      <c r="K106" s="80">
        <v>0.78431038099999995</v>
      </c>
      <c r="L106" s="80">
        <f>VLOOKUP(C106,[6]MAIN!$B$5:$R$155,13,FALSE)</f>
        <v>22.149036917318945</v>
      </c>
      <c r="M106" s="80">
        <v>35.748470457056357</v>
      </c>
      <c r="N106" s="230">
        <f t="shared" si="18"/>
        <v>14</v>
      </c>
      <c r="O106" s="227">
        <f t="shared" si="19"/>
        <v>114</v>
      </c>
      <c r="P106" s="15"/>
      <c r="Q106" s="8"/>
    </row>
    <row r="107" spans="2:17" x14ac:dyDescent="0.25">
      <c r="B107" s="226">
        <f t="shared" si="15"/>
        <v>101</v>
      </c>
      <c r="C107" s="51" t="s">
        <v>9</v>
      </c>
      <c r="D107" s="68" t="s">
        <v>158</v>
      </c>
      <c r="E107" s="208">
        <f>VLOOKUP(C107,[6]MAIN!$B$5:$R$155,5,FALSE)</f>
        <v>56.206499999999998</v>
      </c>
      <c r="F107" s="80">
        <v>70.7</v>
      </c>
      <c r="G107" s="209">
        <f t="shared" si="16"/>
        <v>-0.20500000000000004</v>
      </c>
      <c r="H107" s="210">
        <f>VLOOKUP(C107,[6]MAIN!$B$5:$R$155,3,FALSE)</f>
        <v>3.7499649515678262</v>
      </c>
      <c r="I107" s="80">
        <v>4.2186108228281523</v>
      </c>
      <c r="J107" s="211">
        <f t="shared" si="17"/>
        <v>-0.11109009362142261</v>
      </c>
      <c r="K107" s="80">
        <v>1.9688117999999999</v>
      </c>
      <c r="L107" s="80">
        <f>VLOOKUP(C107,[6]MAIN!$B$5:$R$155,13,FALSE)</f>
        <v>22.130472956865418</v>
      </c>
      <c r="M107" s="80">
        <v>40.884570027863006</v>
      </c>
      <c r="N107" s="230">
        <f t="shared" si="18"/>
        <v>-21</v>
      </c>
      <c r="O107" s="227">
        <f t="shared" si="19"/>
        <v>80</v>
      </c>
      <c r="P107" s="15"/>
      <c r="Q107" s="8"/>
    </row>
    <row r="108" spans="2:17" x14ac:dyDescent="0.25">
      <c r="B108" s="226">
        <f t="shared" si="15"/>
        <v>102</v>
      </c>
      <c r="C108" s="51" t="s">
        <v>59</v>
      </c>
      <c r="D108" s="68" t="s">
        <v>165</v>
      </c>
      <c r="E108" s="208">
        <f>VLOOKUP(C108,[6]MAIN!$B$5:$R$155,5,FALSE)</f>
        <v>80.374545454545441</v>
      </c>
      <c r="F108" s="80">
        <v>82.8</v>
      </c>
      <c r="G108" s="209">
        <f t="shared" si="16"/>
        <v>-2.9292929292929426E-2</v>
      </c>
      <c r="H108" s="210">
        <f>VLOOKUP(C108,[6]MAIN!$B$5:$R$155,3,FALSE)</f>
        <v>5.3114633148432695</v>
      </c>
      <c r="I108" s="80">
        <v>5.6428345992175553</v>
      </c>
      <c r="J108" s="211">
        <f t="shared" si="17"/>
        <v>-5.8724259686830843E-2</v>
      </c>
      <c r="K108" s="80">
        <v>5.8111100000000002</v>
      </c>
      <c r="L108" s="80">
        <f>VLOOKUP(C108,[6]MAIN!$B$5:$R$155,13,FALSE)</f>
        <v>22.046193429410156</v>
      </c>
      <c r="M108" s="80">
        <v>37.525536575077119</v>
      </c>
      <c r="N108" s="230">
        <f t="shared" si="18"/>
        <v>0</v>
      </c>
      <c r="O108" s="227">
        <f t="shared" si="19"/>
        <v>102</v>
      </c>
      <c r="P108" s="15"/>
      <c r="Q108" s="8"/>
    </row>
    <row r="109" spans="2:17" x14ac:dyDescent="0.25">
      <c r="B109" s="226">
        <f t="shared" si="15"/>
        <v>103</v>
      </c>
      <c r="C109" s="51" t="s">
        <v>47</v>
      </c>
      <c r="D109" s="68" t="s">
        <v>172</v>
      </c>
      <c r="E109" s="208">
        <f>VLOOKUP(C109,[6]MAIN!$B$5:$R$155,5,FALSE)</f>
        <v>38.319870759289174</v>
      </c>
      <c r="F109" s="80">
        <v>59.3</v>
      </c>
      <c r="G109" s="209">
        <f t="shared" si="16"/>
        <v>-0.35379644588045234</v>
      </c>
      <c r="H109" s="210">
        <f>VLOOKUP(C109,[6]MAIN!$B$5:$R$155,3,FALSE)</f>
        <v>4.0028118049799017</v>
      </c>
      <c r="I109" s="80">
        <v>4.3700439336408863</v>
      </c>
      <c r="J109" s="211">
        <f t="shared" si="17"/>
        <v>-8.4033967218042682E-2</v>
      </c>
      <c r="K109" s="80">
        <v>1.132291282</v>
      </c>
      <c r="L109" s="80">
        <f>VLOOKUP(C109,[6]MAIN!$B$5:$R$155,13,FALSE)</f>
        <v>21.980659410637028</v>
      </c>
      <c r="M109" s="80">
        <v>39.181999907134937</v>
      </c>
      <c r="N109" s="230">
        <f t="shared" si="18"/>
        <v>-9</v>
      </c>
      <c r="O109" s="227">
        <f t="shared" si="19"/>
        <v>94</v>
      </c>
      <c r="P109" s="15"/>
      <c r="Q109" s="8"/>
    </row>
    <row r="110" spans="2:17" x14ac:dyDescent="0.25">
      <c r="B110" s="226">
        <f t="shared" si="15"/>
        <v>104</v>
      </c>
      <c r="C110" s="51" t="s">
        <v>143</v>
      </c>
      <c r="D110" s="68" t="s">
        <v>159</v>
      </c>
      <c r="E110" s="208">
        <f>VLOOKUP(C110,[6]MAIN!$B$5:$R$155,5,FALSE)</f>
        <v>73.397074756229685</v>
      </c>
      <c r="F110" s="80">
        <v>78.5</v>
      </c>
      <c r="G110" s="209">
        <f t="shared" si="16"/>
        <v>-6.5005417118093184E-2</v>
      </c>
      <c r="H110" s="210">
        <f>VLOOKUP(C110,[6]MAIN!$B$5:$R$155,3,FALSE)</f>
        <v>6.6770119711587608</v>
      </c>
      <c r="I110" s="80">
        <v>7.1636161945436738</v>
      </c>
      <c r="J110" s="211">
        <f t="shared" si="17"/>
        <v>-6.7927176745670143E-2</v>
      </c>
      <c r="K110" s="80">
        <v>7.1891330289999997</v>
      </c>
      <c r="L110" s="80">
        <f>VLOOKUP(C110,[6]MAIN!$B$5:$R$155,13,FALSE)</f>
        <v>21.881903061017244</v>
      </c>
      <c r="M110" s="80">
        <v>37.340106075143112</v>
      </c>
      <c r="N110" s="230">
        <f t="shared" si="18"/>
        <v>1</v>
      </c>
      <c r="O110" s="227">
        <f t="shared" si="19"/>
        <v>105</v>
      </c>
      <c r="P110" s="15"/>
      <c r="Q110" s="8"/>
    </row>
    <row r="111" spans="2:17" x14ac:dyDescent="0.25">
      <c r="B111" s="226">
        <f t="shared" si="15"/>
        <v>105</v>
      </c>
      <c r="C111" s="51" t="s">
        <v>112</v>
      </c>
      <c r="D111" s="68" t="s">
        <v>166</v>
      </c>
      <c r="E111" s="208">
        <f>VLOOKUP(C111,[6]MAIN!$B$5:$R$155,5,FALSE)</f>
        <v>75.686034115138597</v>
      </c>
      <c r="F111" s="80">
        <v>79.5</v>
      </c>
      <c r="G111" s="209">
        <f t="shared" si="16"/>
        <v>-4.797441364605539E-2</v>
      </c>
      <c r="H111" s="210">
        <f>VLOOKUP(C111,[6]MAIN!$B$5:$R$155,3,FALSE)</f>
        <v>4.3582359147818073</v>
      </c>
      <c r="I111" s="80">
        <v>4.8727207659263208</v>
      </c>
      <c r="J111" s="211">
        <f t="shared" si="17"/>
        <v>-0.10558471865290811</v>
      </c>
      <c r="K111" s="80">
        <v>4.116788519</v>
      </c>
      <c r="L111" s="80">
        <f>VLOOKUP(C111,[6]MAIN!$B$5:$R$155,13,FALSE)</f>
        <v>21.62690643133622</v>
      </c>
      <c r="M111" s="80">
        <v>38.677568970010675</v>
      </c>
      <c r="N111" s="230">
        <f t="shared" si="18"/>
        <v>-8</v>
      </c>
      <c r="O111" s="227">
        <f t="shared" si="19"/>
        <v>97</v>
      </c>
      <c r="P111" s="15"/>
      <c r="Q111" s="8"/>
    </row>
    <row r="112" spans="2:17" x14ac:dyDescent="0.25">
      <c r="B112" s="226">
        <f t="shared" si="15"/>
        <v>106</v>
      </c>
      <c r="C112" s="51" t="s">
        <v>60</v>
      </c>
      <c r="D112" s="68" t="s">
        <v>167</v>
      </c>
      <c r="E112" s="208">
        <f>VLOOKUP(C112,[6]MAIN!$B$5:$R$155,5,FALSE)</f>
        <v>70.151048951048963</v>
      </c>
      <c r="F112" s="80">
        <v>74.400000000000006</v>
      </c>
      <c r="G112" s="209">
        <f t="shared" si="16"/>
        <v>-5.7109557109557015E-2</v>
      </c>
      <c r="H112" s="210">
        <f>VLOOKUP(C112,[6]MAIN!$B$5:$R$155,3,FALSE)</f>
        <v>4.2625661856911217</v>
      </c>
      <c r="I112" s="80">
        <v>4.7251326968761758</v>
      </c>
      <c r="J112" s="211">
        <f t="shared" si="17"/>
        <v>-9.7894925044297837E-2</v>
      </c>
      <c r="K112" s="80">
        <v>3.591028697</v>
      </c>
      <c r="L112" s="80">
        <f>VLOOKUP(C112,[6]MAIN!$B$5:$R$155,13,FALSE)</f>
        <v>21.619806262666692</v>
      </c>
      <c r="M112" s="80">
        <v>37.400910297153786</v>
      </c>
      <c r="N112" s="230">
        <f t="shared" si="18"/>
        <v>-2</v>
      </c>
      <c r="O112" s="227">
        <f t="shared" si="19"/>
        <v>104</v>
      </c>
      <c r="P112" s="15"/>
      <c r="Q112" s="8"/>
    </row>
    <row r="113" spans="2:17" x14ac:dyDescent="0.25">
      <c r="B113" s="226">
        <f t="shared" si="15"/>
        <v>107</v>
      </c>
      <c r="C113" s="50" t="s">
        <v>44</v>
      </c>
      <c r="D113" s="68" t="s">
        <v>154</v>
      </c>
      <c r="E113" s="208">
        <f>VLOOKUP(C113,[6]MAIN!$B$5:$R$155,5,FALSE)</f>
        <v>63.004285714285722</v>
      </c>
      <c r="F113" s="80">
        <v>73.2</v>
      </c>
      <c r="G113" s="209">
        <f t="shared" si="16"/>
        <v>-0.13928571428571421</v>
      </c>
      <c r="H113" s="210">
        <f>VLOOKUP(C113,[6]MAIN!$B$5:$R$155,3,FALSE)</f>
        <v>3.4087810992244822</v>
      </c>
      <c r="I113" s="80">
        <v>3.8769224719550399</v>
      </c>
      <c r="J113" s="211">
        <f t="shared" si="17"/>
        <v>-0.12075076974507698</v>
      </c>
      <c r="K113" s="80">
        <v>2.0594643719999999</v>
      </c>
      <c r="L113" s="80">
        <f>VLOOKUP(C113,[6]MAIN!$B$5:$R$155,13,FALSE)</f>
        <v>21.489921295201448</v>
      </c>
      <c r="M113" s="80">
        <v>39.644641914045074</v>
      </c>
      <c r="N113" s="230">
        <f t="shared" si="18"/>
        <v>-16</v>
      </c>
      <c r="O113" s="227">
        <f t="shared" si="19"/>
        <v>91</v>
      </c>
      <c r="P113" s="15"/>
      <c r="Q113" s="8"/>
    </row>
    <row r="114" spans="2:17" x14ac:dyDescent="0.25">
      <c r="B114" s="226">
        <f t="shared" si="15"/>
        <v>108</v>
      </c>
      <c r="C114" s="51" t="s">
        <v>138</v>
      </c>
      <c r="D114" s="68" t="s">
        <v>158</v>
      </c>
      <c r="E114" s="208">
        <f>VLOOKUP(C114,[6]MAIN!$B$5:$R$155,5,FALSE)</f>
        <v>47.605633802816904</v>
      </c>
      <c r="F114" s="80">
        <v>65</v>
      </c>
      <c r="G114" s="209">
        <f t="shared" si="16"/>
        <v>-0.26760563380281688</v>
      </c>
      <c r="H114" s="210">
        <f>VLOOKUP(C114,[6]MAIN!$B$5:$R$155,3,FALSE)</f>
        <v>6.3212535724782413</v>
      </c>
      <c r="I114" s="80">
        <v>6.5677132662249207</v>
      </c>
      <c r="J114" s="211">
        <f t="shared" si="17"/>
        <v>-3.7525952147472917E-2</v>
      </c>
      <c r="K114" s="80">
        <v>3.9830011789999999</v>
      </c>
      <c r="L114" s="80">
        <f>VLOOKUP(C114,[6]MAIN!$B$5:$R$155,13,FALSE)</f>
        <v>21.473403222541638</v>
      </c>
      <c r="M114" s="80">
        <v>39.078871584200016</v>
      </c>
      <c r="N114" s="230">
        <f t="shared" si="18"/>
        <v>-13</v>
      </c>
      <c r="O114" s="227">
        <f t="shared" si="19"/>
        <v>95</v>
      </c>
      <c r="P114" s="15"/>
      <c r="Q114" s="8"/>
    </row>
    <row r="115" spans="2:17" x14ac:dyDescent="0.25">
      <c r="B115" s="226">
        <f t="shared" si="15"/>
        <v>109</v>
      </c>
      <c r="C115" s="51" t="s">
        <v>90</v>
      </c>
      <c r="D115" s="68" t="s">
        <v>157</v>
      </c>
      <c r="E115" s="208">
        <f>VLOOKUP(C115,[6]MAIN!$B$5:$R$155,5,FALSE)</f>
        <v>66.251781472684087</v>
      </c>
      <c r="F115" s="80">
        <v>73.400000000000006</v>
      </c>
      <c r="G115" s="209">
        <f t="shared" si="16"/>
        <v>-9.7387173396674631E-2</v>
      </c>
      <c r="H115" s="210">
        <f>VLOOKUP(C115,[6]MAIN!$B$5:$R$155,3,FALSE)</f>
        <v>5.055277629135043</v>
      </c>
      <c r="I115" s="80">
        <v>5.4770729758978112</v>
      </c>
      <c r="J115" s="211">
        <f t="shared" si="17"/>
        <v>-7.7011087604438352E-2</v>
      </c>
      <c r="K115" s="80">
        <v>4.5511817050000003</v>
      </c>
      <c r="L115" s="80">
        <f>VLOOKUP(C115,[6]MAIN!$B$5:$R$155,13,FALSE)</f>
        <v>20.919751149740936</v>
      </c>
      <c r="M115" s="80">
        <v>36.577960127550917</v>
      </c>
      <c r="N115" s="230">
        <f t="shared" si="18"/>
        <v>2</v>
      </c>
      <c r="O115" s="227">
        <f t="shared" si="19"/>
        <v>111</v>
      </c>
      <c r="P115" s="15"/>
      <c r="Q115" s="8"/>
    </row>
    <row r="116" spans="2:17" x14ac:dyDescent="0.25">
      <c r="B116" s="226">
        <f t="shared" si="15"/>
        <v>110</v>
      </c>
      <c r="C116" s="51" t="s">
        <v>116</v>
      </c>
      <c r="D116" s="68" t="s">
        <v>172</v>
      </c>
      <c r="E116" s="208">
        <f>VLOOKUP(C116,[6]MAIN!$B$5:$R$155,5,FALSE)</f>
        <v>32.50661896243291</v>
      </c>
      <c r="F116" s="80">
        <v>55.4</v>
      </c>
      <c r="G116" s="209">
        <f t="shared" si="16"/>
        <v>-0.41323792486583194</v>
      </c>
      <c r="H116" s="210">
        <f>VLOOKUP(C116,[6]MAIN!$B$5:$R$155,3,FALSE)</f>
        <v>3.7108898458875306</v>
      </c>
      <c r="I116" s="80">
        <v>4.029761885900272</v>
      </c>
      <c r="J116" s="211">
        <f t="shared" si="17"/>
        <v>-7.9129251067772091E-2</v>
      </c>
      <c r="K116" s="80">
        <v>0.70908004700000005</v>
      </c>
      <c r="L116" s="80">
        <f>VLOOKUP(C116,[6]MAIN!$B$5:$R$155,13,FALSE)</f>
        <v>20.775576971396255</v>
      </c>
      <c r="M116" s="80">
        <v>36.853996472375719</v>
      </c>
      <c r="N116" s="230">
        <f t="shared" si="18"/>
        <v>-2</v>
      </c>
      <c r="O116" s="227">
        <f t="shared" si="19"/>
        <v>108</v>
      </c>
      <c r="P116" s="15"/>
      <c r="Q116" s="8"/>
    </row>
    <row r="117" spans="2:17" x14ac:dyDescent="0.25">
      <c r="B117" s="226">
        <f t="shared" si="15"/>
        <v>111</v>
      </c>
      <c r="C117" s="54" t="s">
        <v>35</v>
      </c>
      <c r="D117" s="68" t="s">
        <v>156</v>
      </c>
      <c r="E117" s="208">
        <f>VLOOKUP(C117,[6]MAIN!$B$5:$R$155,5,FALSE)</f>
        <v>34.451254480286735</v>
      </c>
      <c r="F117" s="80">
        <v>55.4</v>
      </c>
      <c r="G117" s="209">
        <f t="shared" si="16"/>
        <v>-0.37813620071684589</v>
      </c>
      <c r="H117" s="210">
        <f>VLOOKUP(C117,[6]MAIN!$B$5:$R$155,3,FALSE)</f>
        <v>3.9205168100773364</v>
      </c>
      <c r="I117" s="80">
        <v>4.1971815178470475</v>
      </c>
      <c r="J117" s="211">
        <f t="shared" si="17"/>
        <v>-6.5916784059324357E-2</v>
      </c>
      <c r="K117" s="80">
        <v>0.99459343099999997</v>
      </c>
      <c r="L117" s="80">
        <f>VLOOKUP(C117,[6]MAIN!$B$5:$R$155,13,FALSE)</f>
        <v>20.626517671407271</v>
      </c>
      <c r="M117" s="80">
        <v>35.933729024950125</v>
      </c>
      <c r="N117" s="230">
        <f t="shared" si="18"/>
        <v>2</v>
      </c>
      <c r="O117" s="227">
        <f t="shared" si="19"/>
        <v>113</v>
      </c>
      <c r="P117" s="15"/>
      <c r="Q117" s="8"/>
    </row>
    <row r="118" spans="2:17" x14ac:dyDescent="0.25">
      <c r="B118" s="226">
        <f t="shared" si="15"/>
        <v>112</v>
      </c>
      <c r="C118" s="51" t="s">
        <v>1</v>
      </c>
      <c r="D118" s="68" t="s">
        <v>153</v>
      </c>
      <c r="E118" s="208">
        <f>VLOOKUP(C118,[6]MAIN!$B$5:$R$155,5,FALSE)</f>
        <v>23.919026548672566</v>
      </c>
      <c r="F118" s="80">
        <v>48.7</v>
      </c>
      <c r="G118" s="209">
        <f t="shared" si="16"/>
        <v>-0.50884955752212391</v>
      </c>
      <c r="H118" s="210">
        <f>VLOOKUP(C118,[6]MAIN!$B$5:$R$155,3,FALSE)</f>
        <v>4.3545121802432467</v>
      </c>
      <c r="I118" s="80">
        <v>4.7583808575972233</v>
      </c>
      <c r="J118" s="211">
        <f t="shared" si="17"/>
        <v>-8.4875231605128984E-2</v>
      </c>
      <c r="K118" s="80">
        <v>0.54033363999999995</v>
      </c>
      <c r="L118" s="80">
        <f>VLOOKUP(C118,[6]MAIN!$B$5:$R$155,13,FALSE)</f>
        <v>20.373096206485997</v>
      </c>
      <c r="M118" s="80">
        <v>36.753657778004026</v>
      </c>
      <c r="N118" s="230">
        <f t="shared" si="18"/>
        <v>-3</v>
      </c>
      <c r="O118" s="227">
        <f t="shared" si="19"/>
        <v>109</v>
      </c>
      <c r="P118" s="15"/>
      <c r="Q118" s="8"/>
    </row>
    <row r="119" spans="2:17" x14ac:dyDescent="0.25">
      <c r="B119" s="226">
        <f t="shared" si="15"/>
        <v>113</v>
      </c>
      <c r="C119" s="51" t="s">
        <v>46</v>
      </c>
      <c r="D119" s="68" t="s">
        <v>167</v>
      </c>
      <c r="E119" s="208">
        <f>VLOOKUP(C119,[6]MAIN!$B$5:$R$155,5,FALSE)</f>
        <v>70.303352601156064</v>
      </c>
      <c r="F119" s="80">
        <v>74.8</v>
      </c>
      <c r="G119" s="209">
        <f t="shared" si="16"/>
        <v>-6.0115606936416224E-2</v>
      </c>
      <c r="H119" s="210">
        <f>VLOOKUP(C119,[6]MAIN!$B$5:$R$155,3,FALSE)</f>
        <v>4.7604138731489885</v>
      </c>
      <c r="I119" s="80">
        <v>5.137738837815685</v>
      </c>
      <c r="J119" s="211">
        <f t="shared" si="17"/>
        <v>-7.3441834351221438E-2</v>
      </c>
      <c r="K119" s="80">
        <v>4.7347137100000003</v>
      </c>
      <c r="L119" s="80">
        <f>VLOOKUP(C119,[6]MAIN!$B$5:$R$155,13,FALSE)</f>
        <v>20.108781877968983</v>
      </c>
      <c r="M119" s="80">
        <v>34.945345365693555</v>
      </c>
      <c r="N119" s="230">
        <f t="shared" si="18"/>
        <v>4</v>
      </c>
      <c r="O119" s="227">
        <f t="shared" si="19"/>
        <v>117</v>
      </c>
      <c r="P119" s="15"/>
      <c r="Q119" s="8"/>
    </row>
    <row r="120" spans="2:17" x14ac:dyDescent="0.25">
      <c r="B120" s="226">
        <f t="shared" si="15"/>
        <v>114</v>
      </c>
      <c r="C120" s="51" t="s">
        <v>115</v>
      </c>
      <c r="D120" s="68" t="s">
        <v>169</v>
      </c>
      <c r="E120" s="208">
        <f>VLOOKUP(C120,[6]MAIN!$B$5:$R$155,5,FALSE)</f>
        <v>61.383896103896106</v>
      </c>
      <c r="F120" s="80">
        <v>68.8</v>
      </c>
      <c r="G120" s="209">
        <f t="shared" si="16"/>
        <v>-0.10779220779220773</v>
      </c>
      <c r="H120" s="210">
        <f>VLOOKUP(C120,[6]MAIN!$B$5:$R$155,3,FALSE)</f>
        <v>5.0531223112717765</v>
      </c>
      <c r="I120" s="80">
        <v>5.4647791070119736</v>
      </c>
      <c r="J120" s="211">
        <f t="shared" si="17"/>
        <v>-7.532908241652285E-2</v>
      </c>
      <c r="K120" s="80">
        <v>4.396228614</v>
      </c>
      <c r="L120" s="80">
        <f>VLOOKUP(C120,[6]MAIN!$B$5:$R$155,13,FALSE)</f>
        <v>19.962724321285119</v>
      </c>
      <c r="M120" s="80">
        <v>34.518250710968481</v>
      </c>
      <c r="N120" s="230">
        <f t="shared" si="18"/>
        <v>8</v>
      </c>
      <c r="O120" s="227">
        <f t="shared" si="19"/>
        <v>122</v>
      </c>
      <c r="P120" s="15"/>
      <c r="Q120" s="8"/>
    </row>
    <row r="121" spans="2:17" x14ac:dyDescent="0.25">
      <c r="B121" s="226">
        <f t="shared" si="15"/>
        <v>115</v>
      </c>
      <c r="C121" s="50" t="s">
        <v>31</v>
      </c>
      <c r="D121" s="68" t="s">
        <v>157</v>
      </c>
      <c r="E121" s="208">
        <f>VLOOKUP(C121,[6]MAIN!$B$5:$R$155,5,FALSE)</f>
        <v>41.204783950617283</v>
      </c>
      <c r="F121" s="80">
        <v>61.1</v>
      </c>
      <c r="G121" s="209">
        <f t="shared" si="16"/>
        <v>-0.32561728395061729</v>
      </c>
      <c r="H121" s="210">
        <f>VLOOKUP(C121,[6]MAIN!$B$5:$R$155,3,FALSE)</f>
        <v>3.6267208113752556</v>
      </c>
      <c r="I121" s="80">
        <v>3.9235129599284342</v>
      </c>
      <c r="J121" s="211">
        <f t="shared" si="17"/>
        <v>-7.5644492979728084E-2</v>
      </c>
      <c r="K121" s="80">
        <v>1.3042800000000001</v>
      </c>
      <c r="L121" s="80">
        <f>VLOOKUP(C121,[6]MAIN!$B$5:$R$155,13,FALSE)</f>
        <v>19.834192630181072</v>
      </c>
      <c r="M121" s="80">
        <v>36.504475145592096</v>
      </c>
      <c r="N121" s="230">
        <f t="shared" si="18"/>
        <v>-3</v>
      </c>
      <c r="O121" s="227">
        <f t="shared" si="19"/>
        <v>112</v>
      </c>
      <c r="P121" s="15"/>
      <c r="Q121" s="8"/>
    </row>
    <row r="122" spans="2:17" x14ac:dyDescent="0.25">
      <c r="B122" s="226">
        <f t="shared" si="15"/>
        <v>116</v>
      </c>
      <c r="C122" s="51" t="s">
        <v>127</v>
      </c>
      <c r="D122" s="68" t="s">
        <v>172</v>
      </c>
      <c r="E122" s="208">
        <f>VLOOKUP(C122,[6]MAIN!$B$5:$R$155,5,FALSE)</f>
        <v>41.188073394495412</v>
      </c>
      <c r="F122" s="80">
        <v>61.5</v>
      </c>
      <c r="G122" s="209">
        <f t="shared" si="16"/>
        <v>-0.33027522935779818</v>
      </c>
      <c r="H122" s="210">
        <f>VLOOKUP(C122,[6]MAIN!$B$5:$R$155,3,FALSE)</f>
        <v>3.9748543217780501</v>
      </c>
      <c r="I122" s="80">
        <v>4.3750971402595455</v>
      </c>
      <c r="J122" s="211">
        <f t="shared" si="17"/>
        <v>-9.1482041575367559E-2</v>
      </c>
      <c r="K122" s="80">
        <v>1.63033454</v>
      </c>
      <c r="L122" s="80">
        <f>VLOOKUP(C122,[6]MAIN!$B$5:$R$155,13,FALSE)</f>
        <v>19.71163308223958</v>
      </c>
      <c r="M122" s="80">
        <v>37.573653791112214</v>
      </c>
      <c r="N122" s="230">
        <f t="shared" si="18"/>
        <v>-15</v>
      </c>
      <c r="O122" s="227">
        <f t="shared" si="19"/>
        <v>101</v>
      </c>
      <c r="P122" s="15"/>
      <c r="Q122" s="8"/>
    </row>
    <row r="123" spans="2:17" x14ac:dyDescent="0.25">
      <c r="B123" s="226">
        <f t="shared" si="15"/>
        <v>117</v>
      </c>
      <c r="C123" s="51" t="s">
        <v>72</v>
      </c>
      <c r="D123" s="68" t="s">
        <v>158</v>
      </c>
      <c r="E123" s="208">
        <f>VLOOKUP(C123,[6]MAIN!$B$5:$R$155,5,FALSE)</f>
        <v>56.074123989218329</v>
      </c>
      <c r="F123" s="80">
        <v>67</v>
      </c>
      <c r="G123" s="209">
        <f t="shared" si="16"/>
        <v>-0.16307277628032346</v>
      </c>
      <c r="H123" s="210">
        <f>VLOOKUP(C123,[6]MAIN!$B$5:$R$155,3,FALSE)</f>
        <v>5.1863022681351936</v>
      </c>
      <c r="I123" s="80">
        <v>5.5142865768787388</v>
      </c>
      <c r="J123" s="211">
        <f t="shared" si="17"/>
        <v>-5.9479010416102596E-2</v>
      </c>
      <c r="K123" s="80">
        <v>4.144991342</v>
      </c>
      <c r="L123" s="80">
        <f>VLOOKUP(C123,[6]MAIN!$B$5:$R$155,13,FALSE)</f>
        <v>19.687838176534367</v>
      </c>
      <c r="M123" s="80">
        <v>34.703784811925019</v>
      </c>
      <c r="N123" s="230">
        <f t="shared" si="18"/>
        <v>2</v>
      </c>
      <c r="O123" s="227">
        <f t="shared" si="19"/>
        <v>119</v>
      </c>
      <c r="P123" s="15"/>
      <c r="Q123" s="8"/>
    </row>
    <row r="124" spans="2:17" x14ac:dyDescent="0.25">
      <c r="B124" s="226">
        <f t="shared" si="15"/>
        <v>118</v>
      </c>
      <c r="C124" s="51" t="s">
        <v>77</v>
      </c>
      <c r="D124" s="68" t="s">
        <v>167</v>
      </c>
      <c r="E124" s="208">
        <f>VLOOKUP(C124,[6]MAIN!$B$5:$R$155,5,FALSE)</f>
        <v>68.157669441141493</v>
      </c>
      <c r="F124" s="80">
        <v>73.3</v>
      </c>
      <c r="G124" s="209">
        <f t="shared" si="16"/>
        <v>-7.0154577883472083E-2</v>
      </c>
      <c r="H124" s="210">
        <f>VLOOKUP(C124,[6]MAIN!$B$5:$R$155,3,FALSE)</f>
        <v>4.2554712939060568</v>
      </c>
      <c r="I124" s="80">
        <v>4.6689104164157049</v>
      </c>
      <c r="J124" s="211">
        <f t="shared" si="17"/>
        <v>-8.8551521797465296E-2</v>
      </c>
      <c r="K124" s="80">
        <v>3.9538419679999999</v>
      </c>
      <c r="L124" s="80">
        <f>VLOOKUP(C124,[6]MAIN!$B$5:$R$155,13,FALSE)</f>
        <v>19.64630752857143</v>
      </c>
      <c r="M124" s="80">
        <v>34.869518621386128</v>
      </c>
      <c r="N124" s="230">
        <f t="shared" si="18"/>
        <v>0</v>
      </c>
      <c r="O124" s="227">
        <f t="shared" si="19"/>
        <v>118</v>
      </c>
      <c r="P124" s="15"/>
      <c r="Q124" s="8"/>
    </row>
    <row r="125" spans="2:17" x14ac:dyDescent="0.25">
      <c r="B125" s="226">
        <f t="shared" si="15"/>
        <v>119</v>
      </c>
      <c r="C125" s="51" t="s">
        <v>81</v>
      </c>
      <c r="D125" s="68" t="s">
        <v>167</v>
      </c>
      <c r="E125" s="208">
        <f>VLOOKUP(C125,[6]MAIN!$B$5:$R$155,5,FALSE)</f>
        <v>67.03033980582525</v>
      </c>
      <c r="F125" s="80">
        <v>72.2</v>
      </c>
      <c r="G125" s="209">
        <f t="shared" si="16"/>
        <v>-7.1601941747572756E-2</v>
      </c>
      <c r="H125" s="210">
        <f>VLOOKUP(C125,[6]MAIN!$B$5:$R$155,3,FALSE)</f>
        <v>4.6044793006774061</v>
      </c>
      <c r="I125" s="80">
        <v>5.0658249043738426</v>
      </c>
      <c r="J125" s="211">
        <f t="shared" si="17"/>
        <v>-9.1070183515050016E-2</v>
      </c>
      <c r="K125" s="80">
        <v>4.3837155159999996</v>
      </c>
      <c r="L125" s="80">
        <f>VLOOKUP(C125,[6]MAIN!$B$5:$R$155,13,FALSE)</f>
        <v>19.611497912765572</v>
      </c>
      <c r="M125" s="80">
        <v>34.550492251934401</v>
      </c>
      <c r="N125" s="230">
        <f t="shared" si="18"/>
        <v>1</v>
      </c>
      <c r="O125" s="227">
        <f t="shared" si="19"/>
        <v>120</v>
      </c>
      <c r="P125" s="15"/>
      <c r="Q125" s="8"/>
    </row>
    <row r="126" spans="2:17" x14ac:dyDescent="0.25">
      <c r="B126" s="226">
        <f t="shared" si="15"/>
        <v>120</v>
      </c>
      <c r="C126" s="50" t="s">
        <v>41</v>
      </c>
      <c r="D126" s="68" t="s">
        <v>172</v>
      </c>
      <c r="E126" s="208">
        <f>VLOOKUP(C126,[6]MAIN!$B$5:$R$155,5,FALSE)</f>
        <v>36.502173913043478</v>
      </c>
      <c r="F126" s="80">
        <v>57.9</v>
      </c>
      <c r="G126" s="209">
        <f t="shared" si="16"/>
        <v>-0.36956521739130432</v>
      </c>
      <c r="H126" s="210">
        <f>VLOOKUP(C126,[6]MAIN!$B$5:$R$155,3,FALSE)</f>
        <v>4.5178133480198079</v>
      </c>
      <c r="I126" s="80">
        <v>5.0058108714222582</v>
      </c>
      <c r="J126" s="211">
        <f t="shared" si="17"/>
        <v>-9.7486208715632058E-2</v>
      </c>
      <c r="K126" s="80">
        <v>1.8491200000000001</v>
      </c>
      <c r="L126" s="80">
        <f>VLOOKUP(C126,[6]MAIN!$B$5:$R$155,13,FALSE)</f>
        <v>19.029497609819689</v>
      </c>
      <c r="M126" s="80">
        <v>37.238462459280314</v>
      </c>
      <c r="N126" s="230">
        <f t="shared" si="18"/>
        <v>-14</v>
      </c>
      <c r="O126" s="227">
        <f t="shared" si="19"/>
        <v>106</v>
      </c>
      <c r="P126" s="15"/>
      <c r="Q126" s="8"/>
    </row>
    <row r="127" spans="2:17" x14ac:dyDescent="0.25">
      <c r="B127" s="226">
        <f t="shared" si="15"/>
        <v>121</v>
      </c>
      <c r="C127" s="51" t="s">
        <v>141</v>
      </c>
      <c r="D127" s="68" t="s">
        <v>153</v>
      </c>
      <c r="E127" s="208">
        <f>VLOOKUP(C127,[6]MAIN!$B$5:$R$155,5,FALSE)</f>
        <v>71.697309417040358</v>
      </c>
      <c r="F127" s="80">
        <v>76.5</v>
      </c>
      <c r="G127" s="209">
        <f t="shared" si="16"/>
        <v>-6.2780269058295965E-2</v>
      </c>
      <c r="H127" s="210">
        <f>VLOOKUP(C127,[6]MAIN!$B$5:$R$155,3,FALSE)</f>
        <v>6.9578531273856274</v>
      </c>
      <c r="I127" s="80">
        <v>7.1968030933363769</v>
      </c>
      <c r="J127" s="211">
        <f t="shared" si="17"/>
        <v>-3.3202237556283383E-2</v>
      </c>
      <c r="K127" s="80">
        <v>8.8809087059999996</v>
      </c>
      <c r="L127" s="80">
        <f>VLOOKUP(C127,[6]MAIN!$B$5:$R$155,13,FALSE)</f>
        <v>18.768458965049671</v>
      </c>
      <c r="M127" s="80">
        <v>31.77827418523097</v>
      </c>
      <c r="N127" s="230">
        <f t="shared" si="18"/>
        <v>9</v>
      </c>
      <c r="O127" s="227">
        <f t="shared" si="19"/>
        <v>130</v>
      </c>
      <c r="P127" s="15"/>
      <c r="Q127" s="8"/>
    </row>
    <row r="128" spans="2:17" x14ac:dyDescent="0.25">
      <c r="B128" s="226">
        <f t="shared" si="15"/>
        <v>122</v>
      </c>
      <c r="C128" s="51" t="s">
        <v>79</v>
      </c>
      <c r="D128" s="68" t="s">
        <v>156</v>
      </c>
      <c r="E128" s="208">
        <f>VLOOKUP(C128,[6]MAIN!$B$5:$R$155,5,FALSE)</f>
        <v>35.451034482758622</v>
      </c>
      <c r="F128" s="80">
        <v>56.8</v>
      </c>
      <c r="G128" s="209">
        <f t="shared" si="16"/>
        <v>-0.37586206896551716</v>
      </c>
      <c r="H128" s="210">
        <f>VLOOKUP(C128,[6]MAIN!$B$5:$R$155,3,FALSE)</f>
        <v>3.8570217349690652</v>
      </c>
      <c r="I128" s="80">
        <v>4.1960631664799983</v>
      </c>
      <c r="J128" s="211">
        <f t="shared" si="17"/>
        <v>-8.0799887432426068E-2</v>
      </c>
      <c r="K128" s="80">
        <v>1.279882578</v>
      </c>
      <c r="L128" s="80">
        <f>VLOOKUP(C128,[6]MAIN!$B$5:$R$155,13,FALSE)</f>
        <v>18.753521509816533</v>
      </c>
      <c r="M128" s="80">
        <v>35.176055963341938</v>
      </c>
      <c r="N128" s="230">
        <f t="shared" si="18"/>
        <v>-6</v>
      </c>
      <c r="O128" s="227">
        <f t="shared" si="19"/>
        <v>116</v>
      </c>
      <c r="P128" s="15"/>
      <c r="Q128" s="8"/>
    </row>
    <row r="129" spans="2:18" x14ac:dyDescent="0.25">
      <c r="B129" s="226">
        <f t="shared" si="15"/>
        <v>123</v>
      </c>
      <c r="C129" s="50" t="s">
        <v>20</v>
      </c>
      <c r="D129" s="68" t="s">
        <v>167</v>
      </c>
      <c r="E129" s="208">
        <f>VLOOKUP(C129,[6]MAIN!$B$5:$R$155,5,FALSE)</f>
        <v>67.646555819477442</v>
      </c>
      <c r="F129" s="80">
        <v>73.400000000000006</v>
      </c>
      <c r="G129" s="209">
        <f t="shared" si="16"/>
        <v>-7.838479809976244E-2</v>
      </c>
      <c r="H129" s="210">
        <f>VLOOKUP(C129,[6]MAIN!$B$5:$R$155,3,FALSE)</f>
        <v>3.7437920836328349</v>
      </c>
      <c r="I129" s="80">
        <v>4.2203674506418984</v>
      </c>
      <c r="J129" s="211">
        <f t="shared" si="17"/>
        <v>-0.11292271883496273</v>
      </c>
      <c r="K129" s="80">
        <v>3.5647744139999999</v>
      </c>
      <c r="L129" s="80">
        <f>VLOOKUP(C129,[6]MAIN!$B$5:$R$155,13,FALSE)</f>
        <v>18.146268219880888</v>
      </c>
      <c r="M129" s="80">
        <v>34.145379420477987</v>
      </c>
      <c r="N129" s="230">
        <f t="shared" si="18"/>
        <v>0</v>
      </c>
      <c r="O129" s="227">
        <f t="shared" si="19"/>
        <v>123</v>
      </c>
      <c r="P129" s="15"/>
      <c r="Q129" s="8"/>
    </row>
    <row r="130" spans="2:18" x14ac:dyDescent="0.25">
      <c r="B130" s="226">
        <f t="shared" si="15"/>
        <v>124</v>
      </c>
      <c r="C130" s="54" t="s">
        <v>32</v>
      </c>
      <c r="D130" s="68" t="s">
        <v>157</v>
      </c>
      <c r="E130" s="208">
        <f>VLOOKUP(C130,[6]MAIN!$B$5:$R$155,5,FALSE)</f>
        <v>36.09389830508475</v>
      </c>
      <c r="F130" s="80">
        <v>57.4</v>
      </c>
      <c r="G130" s="209">
        <f t="shared" si="16"/>
        <v>-0.37118644067796602</v>
      </c>
      <c r="H130" s="210">
        <f>VLOOKUP(C130,[6]MAIN!$B$5:$R$155,3,FALSE)</f>
        <v>3.3972111945621917</v>
      </c>
      <c r="I130" s="80">
        <v>3.8197922130663073</v>
      </c>
      <c r="J130" s="211">
        <f t="shared" si="17"/>
        <v>-0.11062932089829362</v>
      </c>
      <c r="K130" s="80">
        <v>1.0818162010000001</v>
      </c>
      <c r="L130" s="80">
        <f>VLOOKUP(C130,[6]MAIN!$B$5:$R$155,13,FALSE)</f>
        <v>17.847014901553656</v>
      </c>
      <c r="M130" s="80">
        <v>34.547037133578854</v>
      </c>
      <c r="N130" s="230">
        <f t="shared" si="18"/>
        <v>-3</v>
      </c>
      <c r="O130" s="227">
        <f t="shared" si="19"/>
        <v>121</v>
      </c>
      <c r="P130" s="15"/>
      <c r="Q130" s="8"/>
    </row>
    <row r="131" spans="2:18" x14ac:dyDescent="0.25">
      <c r="B131" s="226">
        <f t="shared" si="15"/>
        <v>125</v>
      </c>
      <c r="C131" s="50" t="s">
        <v>24</v>
      </c>
      <c r="D131" s="68" t="s">
        <v>156</v>
      </c>
      <c r="E131" s="208">
        <f>VLOOKUP(C131,[6]MAIN!$B$5:$R$155,5,FALSE)</f>
        <v>29.367535070140278</v>
      </c>
      <c r="F131" s="80">
        <v>51.6</v>
      </c>
      <c r="G131" s="209">
        <f t="shared" si="16"/>
        <v>-0.43086172344689389</v>
      </c>
      <c r="H131" s="210">
        <f>VLOOKUP(C131,[6]MAIN!$B$5:$R$155,3,FALSE)</f>
        <v>3.9671882417785183</v>
      </c>
      <c r="I131" s="80">
        <v>4.4338852037401715</v>
      </c>
      <c r="J131" s="211">
        <f t="shared" si="17"/>
        <v>-0.10525688882697604</v>
      </c>
      <c r="K131" s="80">
        <v>1.087925193</v>
      </c>
      <c r="L131" s="80">
        <f>VLOOKUP(C131,[6]MAIN!$B$5:$R$155,13,FALSE)</f>
        <v>17.604875710057684</v>
      </c>
      <c r="M131" s="80">
        <v>33.686686101707586</v>
      </c>
      <c r="N131" s="230">
        <f t="shared" si="18"/>
        <v>-1</v>
      </c>
      <c r="O131" s="227">
        <f t="shared" si="19"/>
        <v>124</v>
      </c>
      <c r="P131" s="15"/>
      <c r="Q131" s="8"/>
    </row>
    <row r="132" spans="2:18" x14ac:dyDescent="0.25">
      <c r="B132" s="226">
        <f t="shared" si="15"/>
        <v>126</v>
      </c>
      <c r="C132" s="51" t="s">
        <v>118</v>
      </c>
      <c r="D132" s="68" t="s">
        <v>156</v>
      </c>
      <c r="E132" s="208">
        <f>VLOOKUP(C132,[6]MAIN!$B$5:$R$155,5,FALSE)</f>
        <v>41.127419354838707</v>
      </c>
      <c r="F132" s="80">
        <v>59.3</v>
      </c>
      <c r="G132" s="209">
        <f t="shared" si="16"/>
        <v>-0.30645161290322581</v>
      </c>
      <c r="H132" s="210">
        <f>VLOOKUP(C132,[6]MAIN!$B$5:$R$155,3,FALSE)</f>
        <v>3.4456134907962843</v>
      </c>
      <c r="I132" s="80">
        <v>3.8342014871888499</v>
      </c>
      <c r="J132" s="211">
        <f t="shared" si="17"/>
        <v>-0.10134782892629608</v>
      </c>
      <c r="K132" s="80">
        <v>1.531239791</v>
      </c>
      <c r="L132" s="80">
        <f>VLOOKUP(C132,[6]MAIN!$B$5:$R$155,13,FALSE)</f>
        <v>17.3920303821121</v>
      </c>
      <c r="M132" s="80">
        <v>33.312415477568621</v>
      </c>
      <c r="N132" s="230">
        <f t="shared" si="18"/>
        <v>0</v>
      </c>
      <c r="O132" s="227">
        <f t="shared" si="19"/>
        <v>126</v>
      </c>
      <c r="P132" s="15"/>
      <c r="Q132" s="8"/>
    </row>
    <row r="133" spans="2:18" x14ac:dyDescent="0.25">
      <c r="B133" s="226">
        <f t="shared" si="15"/>
        <v>127</v>
      </c>
      <c r="C133" s="51" t="s">
        <v>4</v>
      </c>
      <c r="D133" s="68" t="s">
        <v>157</v>
      </c>
      <c r="E133" s="208">
        <f>VLOOKUP(C133,[6]MAIN!$B$5:$R$155,5,FALSE)</f>
        <v>27.531428571428574</v>
      </c>
      <c r="F133" s="80">
        <v>51.1</v>
      </c>
      <c r="G133" s="209">
        <f t="shared" si="16"/>
        <v>-0.46122448979591835</v>
      </c>
      <c r="H133" s="210">
        <f>VLOOKUP(C133,[6]MAIN!$B$5:$R$155,3,FALSE)</f>
        <v>3.7594122342501946</v>
      </c>
      <c r="I133" s="80">
        <v>4.2060916401661812</v>
      </c>
      <c r="J133" s="211">
        <f t="shared" si="17"/>
        <v>-0.10619821062632352</v>
      </c>
      <c r="K133" s="80">
        <v>0.890610927</v>
      </c>
      <c r="L133" s="80">
        <f>VLOOKUP(C133,[6]MAIN!$B$5:$R$155,13,FALSE)</f>
        <v>17.017867650258122</v>
      </c>
      <c r="M133" s="80">
        <v>33.201432044433631</v>
      </c>
      <c r="N133" s="230">
        <f t="shared" si="18"/>
        <v>0</v>
      </c>
      <c r="O133" s="227">
        <f t="shared" si="19"/>
        <v>127</v>
      </c>
      <c r="P133" s="15"/>
      <c r="Q133" s="8"/>
    </row>
    <row r="134" spans="2:18" x14ac:dyDescent="0.25">
      <c r="B134" s="226">
        <f t="shared" si="15"/>
        <v>128</v>
      </c>
      <c r="C134" s="51" t="s">
        <v>82</v>
      </c>
      <c r="D134" s="68" t="s">
        <v>160</v>
      </c>
      <c r="E134" s="208">
        <f>VLOOKUP(C134,[6]MAIN!$B$5:$R$155,5,FALSE)</f>
        <v>77.209302325581405</v>
      </c>
      <c r="F134" s="80">
        <v>80</v>
      </c>
      <c r="G134" s="209">
        <f t="shared" si="16"/>
        <v>-3.488372093023244E-2</v>
      </c>
      <c r="H134" s="210">
        <f>VLOOKUP(C134,[6]MAIN!$B$5:$R$155,3,FALSE)</f>
        <v>6.8442389735641527</v>
      </c>
      <c r="I134" s="80">
        <v>7.097251764156856</v>
      </c>
      <c r="J134" s="211">
        <f t="shared" si="17"/>
        <v>-3.5649403318406991E-2</v>
      </c>
      <c r="K134" s="80">
        <v>10.72424</v>
      </c>
      <c r="L134" s="80">
        <f>VLOOKUP(C134,[6]MAIN!$B$5:$R$155,13,FALSE)</f>
        <v>16.851376622020418</v>
      </c>
      <c r="M134" s="80">
        <v>28.994418565431744</v>
      </c>
      <c r="N134" s="230">
        <f t="shared" si="18"/>
        <v>10</v>
      </c>
      <c r="O134" s="227">
        <f t="shared" si="19"/>
        <v>138</v>
      </c>
      <c r="P134" s="15"/>
      <c r="Q134" s="8"/>
    </row>
    <row r="135" spans="2:18" x14ac:dyDescent="0.25">
      <c r="B135" s="226">
        <f t="shared" ref="B135:B157" si="20">RANK(L135,$L$7:$L$157)</f>
        <v>129</v>
      </c>
      <c r="C135" s="51" t="s">
        <v>103</v>
      </c>
      <c r="D135" s="68" t="s">
        <v>156</v>
      </c>
      <c r="E135" s="208">
        <f>VLOOKUP(C135,[6]MAIN!$B$5:$R$155,5,FALSE)</f>
        <v>29.200198807157054</v>
      </c>
      <c r="F135" s="80">
        <v>51.9</v>
      </c>
      <c r="G135" s="209">
        <f t="shared" ref="G135:G157" si="21">(E135-F135)/F135</f>
        <v>-0.437375745526839</v>
      </c>
      <c r="H135" s="210">
        <f>VLOOKUP(C135,[6]MAIN!$B$5:$R$155,3,FALSE)</f>
        <v>4.289112651716084</v>
      </c>
      <c r="I135" s="80">
        <v>4.7602757943361382</v>
      </c>
      <c r="J135" s="211">
        <f t="shared" ref="J135:J157" si="22">(H135-I135)/I135</f>
        <v>-9.8978118700738429E-2</v>
      </c>
      <c r="K135" s="80">
        <v>1.440481412</v>
      </c>
      <c r="L135" s="80">
        <f>VLOOKUP(C135,[6]MAIN!$B$5:$R$155,13,FALSE)</f>
        <v>16.811749490462493</v>
      </c>
      <c r="M135" s="80">
        <v>33.622920108087513</v>
      </c>
      <c r="N135" s="230">
        <f t="shared" ref="N135:N157" si="23">O135-B135</f>
        <v>-4</v>
      </c>
      <c r="O135" s="227">
        <f t="shared" ref="O135:O157" si="24">RANK(M135,$M$7:$M$157)</f>
        <v>125</v>
      </c>
      <c r="P135" s="15"/>
      <c r="Q135" s="8"/>
    </row>
    <row r="136" spans="2:18" x14ac:dyDescent="0.25">
      <c r="B136" s="226">
        <f t="shared" si="20"/>
        <v>130</v>
      </c>
      <c r="C136" s="51" t="s">
        <v>135</v>
      </c>
      <c r="D136" s="68" t="s">
        <v>163</v>
      </c>
      <c r="E136" s="208">
        <f>VLOOKUP(C136,[6]MAIN!$B$5:$R$155,5,FALSE)</f>
        <v>58.401896333754735</v>
      </c>
      <c r="F136" s="80">
        <v>70.099999999999994</v>
      </c>
      <c r="G136" s="209">
        <f t="shared" si="21"/>
        <v>-0.16687737041719344</v>
      </c>
      <c r="H136" s="210">
        <f>VLOOKUP(C136,[6]MAIN!$B$5:$R$155,3,FALSE)</f>
        <v>6.3558052533860483</v>
      </c>
      <c r="I136" s="80">
        <v>6.6964439290779767</v>
      </c>
      <c r="J136" s="211">
        <f t="shared" si="22"/>
        <v>-5.0868592240841837E-2</v>
      </c>
      <c r="K136" s="80">
        <v>7.5599415309999998</v>
      </c>
      <c r="L136" s="80">
        <f>VLOOKUP(C136,[6]MAIN!$B$5:$R$155,13,FALSE)</f>
        <v>16.013495314635534</v>
      </c>
      <c r="M136" s="80">
        <v>30.267267329395413</v>
      </c>
      <c r="N136" s="230">
        <f t="shared" si="23"/>
        <v>6</v>
      </c>
      <c r="O136" s="227">
        <f t="shared" si="24"/>
        <v>136</v>
      </c>
      <c r="P136" s="15"/>
      <c r="Q136" s="8"/>
    </row>
    <row r="137" spans="2:18" x14ac:dyDescent="0.25">
      <c r="B137" s="226">
        <f t="shared" si="20"/>
        <v>131</v>
      </c>
      <c r="C137" s="50" t="s">
        <v>22</v>
      </c>
      <c r="D137" s="68" t="s">
        <v>172</v>
      </c>
      <c r="E137" s="208">
        <f>VLOOKUP(C137,[6]MAIN!$B$5:$R$155,5,FALSE)</f>
        <v>27.405000000000001</v>
      </c>
      <c r="F137" s="80">
        <v>50.4</v>
      </c>
      <c r="G137" s="209">
        <f t="shared" si="21"/>
        <v>-0.45624999999999999</v>
      </c>
      <c r="H137" s="210">
        <f>VLOOKUP(C137,[6]MAIN!$B$5:$R$155,3,FALSE)</f>
        <v>3.4603524441664519</v>
      </c>
      <c r="I137" s="80">
        <v>3.7916807898816844</v>
      </c>
      <c r="J137" s="211">
        <f t="shared" si="22"/>
        <v>-8.7382974484403075E-2</v>
      </c>
      <c r="K137" s="80">
        <v>0.84537754099999995</v>
      </c>
      <c r="L137" s="80">
        <f>VLOOKUP(C137,[6]MAIN!$B$5:$R$155,13,FALSE)</f>
        <v>15.864858224284264</v>
      </c>
      <c r="M137" s="80">
        <v>30.515012457670121</v>
      </c>
      <c r="N137" s="230">
        <f t="shared" si="23"/>
        <v>4</v>
      </c>
      <c r="O137" s="227">
        <f t="shared" si="24"/>
        <v>135</v>
      </c>
      <c r="P137" s="15"/>
      <c r="Q137" s="8"/>
    </row>
    <row r="138" spans="2:18" x14ac:dyDescent="0.25">
      <c r="B138" s="226">
        <f t="shared" si="20"/>
        <v>132</v>
      </c>
      <c r="C138" s="51" t="s">
        <v>139</v>
      </c>
      <c r="D138" s="68" t="s">
        <v>172</v>
      </c>
      <c r="E138" s="208">
        <f>VLOOKUP(C138,[6]MAIN!$B$5:$R$155,5,FALSE)</f>
        <v>32.982899628252788</v>
      </c>
      <c r="F138" s="80">
        <v>54.1</v>
      </c>
      <c r="G138" s="209">
        <f t="shared" si="21"/>
        <v>-0.39033457249070636</v>
      </c>
      <c r="H138" s="210">
        <f>VLOOKUP(C138,[6]MAIN!$B$5:$R$155,3,FALSE)</f>
        <v>3.7577769162928791</v>
      </c>
      <c r="I138" s="80">
        <v>4.1928822210898433</v>
      </c>
      <c r="J138" s="211">
        <f t="shared" si="22"/>
        <v>-0.10377236513070204</v>
      </c>
      <c r="K138" s="80">
        <v>1.565490461</v>
      </c>
      <c r="L138" s="80">
        <f>VLOOKUP(C138,[6]MAIN!$B$5:$R$155,13,FALSE)</f>
        <v>15.627887557465669</v>
      </c>
      <c r="M138" s="80">
        <v>31.526206095413315</v>
      </c>
      <c r="N138" s="230">
        <f t="shared" si="23"/>
        <v>-1</v>
      </c>
      <c r="O138" s="227">
        <f t="shared" si="24"/>
        <v>131</v>
      </c>
      <c r="P138" s="15"/>
      <c r="Q138" s="8"/>
      <c r="R138" s="9"/>
    </row>
    <row r="139" spans="2:18" x14ac:dyDescent="0.25">
      <c r="B139" s="226">
        <f t="shared" si="20"/>
        <v>133</v>
      </c>
      <c r="C139" s="50" t="s">
        <v>21</v>
      </c>
      <c r="D139" s="68" t="s">
        <v>156</v>
      </c>
      <c r="E139" s="208">
        <f>VLOOKUP(C139,[6]MAIN!$B$5:$R$155,5,FALSE)</f>
        <v>32.308407871198561</v>
      </c>
      <c r="F139" s="80">
        <v>55.4</v>
      </c>
      <c r="G139" s="209">
        <f t="shared" si="21"/>
        <v>-0.41681574239713787</v>
      </c>
      <c r="H139" s="210">
        <f>VLOOKUP(C139,[6]MAIN!$B$5:$R$155,3,FALSE)</f>
        <v>3.7742682538499777</v>
      </c>
      <c r="I139" s="80">
        <v>4.0355604417176894</v>
      </c>
      <c r="J139" s="211">
        <f t="shared" si="22"/>
        <v>-6.4747435118700819E-2</v>
      </c>
      <c r="K139" s="80">
        <v>1.5257862799999999</v>
      </c>
      <c r="L139" s="80">
        <f>VLOOKUP(C139,[6]MAIN!$B$5:$R$155,13,FALSE)</f>
        <v>15.620173918478613</v>
      </c>
      <c r="M139" s="80">
        <v>31.793850312174239</v>
      </c>
      <c r="N139" s="230">
        <f t="shared" si="23"/>
        <v>-4</v>
      </c>
      <c r="O139" s="227">
        <f t="shared" si="24"/>
        <v>129</v>
      </c>
      <c r="P139" s="15"/>
      <c r="Q139" s="8"/>
    </row>
    <row r="140" spans="2:18" x14ac:dyDescent="0.25">
      <c r="B140" s="226">
        <f t="shared" si="20"/>
        <v>134</v>
      </c>
      <c r="C140" s="51" t="s">
        <v>74</v>
      </c>
      <c r="D140" s="68" t="s">
        <v>153</v>
      </c>
      <c r="E140" s="208">
        <f>VLOOKUP(C140,[6]MAIN!$B$5:$R$155,5,FALSE)</f>
        <v>69.574680603948906</v>
      </c>
      <c r="F140" s="80">
        <v>74.599999999999994</v>
      </c>
      <c r="G140" s="209">
        <f t="shared" si="21"/>
        <v>-6.7363530778164732E-2</v>
      </c>
      <c r="H140" s="210">
        <f>VLOOKUP(C140,[6]MAIN!$B$5:$R$155,3,FALSE)</f>
        <v>6.4582432805684</v>
      </c>
      <c r="I140" s="80">
        <v>6.5811645750630463</v>
      </c>
      <c r="J140" s="211">
        <f t="shared" si="22"/>
        <v>-1.8677742076290308E-2</v>
      </c>
      <c r="K140" s="80">
        <v>9.7199259750000007</v>
      </c>
      <c r="L140" s="80">
        <f>VLOOKUP(C140,[6]MAIN!$B$5:$R$155,13,FALSE)</f>
        <v>15.589979478978131</v>
      </c>
      <c r="M140" s="80">
        <v>27.111677777577906</v>
      </c>
      <c r="N140" s="230">
        <f t="shared" si="23"/>
        <v>9</v>
      </c>
      <c r="O140" s="227">
        <f t="shared" si="24"/>
        <v>143</v>
      </c>
      <c r="P140" s="15"/>
      <c r="Q140" s="8"/>
    </row>
    <row r="141" spans="2:18" x14ac:dyDescent="0.25">
      <c r="B141" s="226">
        <f t="shared" si="20"/>
        <v>135</v>
      </c>
      <c r="C141" s="51" t="s">
        <v>89</v>
      </c>
      <c r="D141" s="68" t="s">
        <v>156</v>
      </c>
      <c r="E141" s="208">
        <f>VLOOKUP(C141,[6]MAIN!$B$5:$R$155,5,FALSE)</f>
        <v>37.430870279146141</v>
      </c>
      <c r="F141" s="80">
        <v>58.6</v>
      </c>
      <c r="G141" s="209">
        <f t="shared" si="21"/>
        <v>-0.36124794745484401</v>
      </c>
      <c r="H141" s="210">
        <f>VLOOKUP(C141,[6]MAIN!$B$5:$R$155,3,FALSE)</f>
        <v>4.6497526535288971</v>
      </c>
      <c r="I141" s="80">
        <v>4.9741691403612007</v>
      </c>
      <c r="J141" s="211">
        <f t="shared" si="22"/>
        <v>-6.5220236320461353E-2</v>
      </c>
      <c r="K141" s="80">
        <v>2.8645122519999999</v>
      </c>
      <c r="L141" s="80">
        <f>VLOOKUP(C141,[6]MAIN!$B$5:$R$155,13,FALSE)</f>
        <v>15.542501950161675</v>
      </c>
      <c r="M141" s="80">
        <v>32.329171775408447</v>
      </c>
      <c r="N141" s="230">
        <f t="shared" si="23"/>
        <v>-7</v>
      </c>
      <c r="O141" s="227">
        <f t="shared" si="24"/>
        <v>128</v>
      </c>
      <c r="P141" s="15"/>
      <c r="Q141" s="8"/>
      <c r="R141" s="10"/>
    </row>
    <row r="142" spans="2:18" x14ac:dyDescent="0.25">
      <c r="B142" s="226">
        <f t="shared" si="20"/>
        <v>136</v>
      </c>
      <c r="C142" s="50" t="s">
        <v>33</v>
      </c>
      <c r="D142" s="68" t="s">
        <v>157</v>
      </c>
      <c r="E142" s="208">
        <f>VLOOKUP(C142,[6]MAIN!$B$5:$R$155,5,FALSE)</f>
        <v>24.2</v>
      </c>
      <c r="F142" s="80">
        <v>48.4</v>
      </c>
      <c r="G142" s="209">
        <f t="shared" si="21"/>
        <v>-0.5</v>
      </c>
      <c r="H142" s="210">
        <f>VLOOKUP(C142,[6]MAIN!$B$5:$R$155,3,FALSE)</f>
        <v>3.6073401456093075</v>
      </c>
      <c r="I142" s="80">
        <v>3.9838485653200078</v>
      </c>
      <c r="J142" s="211">
        <f t="shared" si="22"/>
        <v>-9.4508717773125681E-2</v>
      </c>
      <c r="K142" s="80">
        <v>0.75814880900000003</v>
      </c>
      <c r="L142" s="80">
        <f>VLOOKUP(C142,[6]MAIN!$B$5:$R$155,13,FALSE)</f>
        <v>15.515018334827699</v>
      </c>
      <c r="M142" s="80">
        <v>30.547717932139744</v>
      </c>
      <c r="N142" s="230">
        <f t="shared" si="23"/>
        <v>-2</v>
      </c>
      <c r="O142" s="227">
        <f t="shared" si="24"/>
        <v>134</v>
      </c>
      <c r="P142" s="15"/>
      <c r="Q142" s="9"/>
    </row>
    <row r="143" spans="2:18" x14ac:dyDescent="0.25">
      <c r="B143" s="226">
        <f t="shared" si="20"/>
        <v>137</v>
      </c>
      <c r="C143" s="51" t="s">
        <v>124</v>
      </c>
      <c r="D143" s="68" t="s">
        <v>157</v>
      </c>
      <c r="E143" s="208">
        <f>VLOOKUP(C143,[6]MAIN!$B$5:$R$155,5,FALSE)</f>
        <v>37.787234042553187</v>
      </c>
      <c r="F143" s="80">
        <v>52.8</v>
      </c>
      <c r="G143" s="209">
        <f t="shared" si="21"/>
        <v>-0.28433268858800775</v>
      </c>
      <c r="H143" s="210">
        <f>VLOOKUP(C143,[6]MAIN!$B$5:$R$155,3,FALSE)</f>
        <v>4.2530310492837922</v>
      </c>
      <c r="I143" s="80">
        <v>4.6524285829112113</v>
      </c>
      <c r="J143" s="211">
        <f t="shared" si="22"/>
        <v>-8.5847106841025395E-2</v>
      </c>
      <c r="K143" s="80">
        <v>2.5892608319999999</v>
      </c>
      <c r="L143" s="80">
        <f>VLOOKUP(C143,[6]MAIN!$B$5:$R$155,13,FALSE)</f>
        <v>15.190747824388609</v>
      </c>
      <c r="M143" s="80">
        <v>28.190112358769358</v>
      </c>
      <c r="N143" s="230">
        <f t="shared" si="23"/>
        <v>5</v>
      </c>
      <c r="O143" s="227">
        <f t="shared" si="24"/>
        <v>142</v>
      </c>
      <c r="P143" s="15"/>
    </row>
    <row r="144" spans="2:18" x14ac:dyDescent="0.25">
      <c r="B144" s="226">
        <f t="shared" si="20"/>
        <v>138</v>
      </c>
      <c r="C144" s="51" t="s">
        <v>132</v>
      </c>
      <c r="D144" s="68" t="s">
        <v>172</v>
      </c>
      <c r="E144" s="208">
        <f>VLOOKUP(C144,[6]MAIN!$B$5:$R$155,5,FALSE)</f>
        <v>39.282587064676612</v>
      </c>
      <c r="F144" s="80">
        <v>58.2</v>
      </c>
      <c r="G144" s="209">
        <f t="shared" si="21"/>
        <v>-0.32504145936981771</v>
      </c>
      <c r="H144" s="210">
        <f>VLOOKUP(C144,[6]MAIN!$B$5:$R$155,3,FALSE)</f>
        <v>2.8158270221072645</v>
      </c>
      <c r="I144" s="80">
        <v>3.2291290250663049</v>
      </c>
      <c r="J144" s="211">
        <f t="shared" si="22"/>
        <v>-0.12799178965930416</v>
      </c>
      <c r="K144" s="80">
        <v>1.19238277</v>
      </c>
      <c r="L144" s="80">
        <f>VLOOKUP(C144,[6]MAIN!$B$5:$R$155,13,FALSE)</f>
        <v>15.015278270907038</v>
      </c>
      <c r="M144" s="80">
        <v>30.740734841638876</v>
      </c>
      <c r="N144" s="230">
        <f t="shared" si="23"/>
        <v>-5</v>
      </c>
      <c r="O144" s="227">
        <f t="shared" si="24"/>
        <v>133</v>
      </c>
      <c r="P144" s="15"/>
    </row>
    <row r="145" spans="2:36" x14ac:dyDescent="0.25">
      <c r="B145" s="226">
        <f t="shared" si="20"/>
        <v>139</v>
      </c>
      <c r="C145" s="50" t="s">
        <v>15</v>
      </c>
      <c r="D145" s="68" t="s">
        <v>156</v>
      </c>
      <c r="E145" s="208">
        <f>VLOOKUP(C145,[6]MAIN!$B$5:$R$155,5,FALSE)</f>
        <v>33.521968365553612</v>
      </c>
      <c r="F145" s="80">
        <v>56.1</v>
      </c>
      <c r="G145" s="209">
        <f t="shared" si="21"/>
        <v>-0.40246045694200339</v>
      </c>
      <c r="H145" s="210">
        <f>VLOOKUP(C145,[6]MAIN!$B$5:$R$155,3,FALSE)</f>
        <v>3.2476478191760783</v>
      </c>
      <c r="I145" s="80">
        <v>3.6671395463413892</v>
      </c>
      <c r="J145" s="211">
        <f t="shared" si="22"/>
        <v>-0.11439208185677772</v>
      </c>
      <c r="K145" s="80">
        <v>1.3557197949999999</v>
      </c>
      <c r="L145" s="80">
        <f>VLOOKUP(C145,[6]MAIN!$B$5:$R$155,13,FALSE)</f>
        <v>14.533803849368942</v>
      </c>
      <c r="M145" s="80">
        <v>31.083208771040635</v>
      </c>
      <c r="N145" s="230">
        <f t="shared" si="23"/>
        <v>-7</v>
      </c>
      <c r="O145" s="227">
        <f t="shared" si="24"/>
        <v>132</v>
      </c>
      <c r="P145" s="15"/>
      <c r="Q145" s="10"/>
    </row>
    <row r="146" spans="2:36" x14ac:dyDescent="0.25">
      <c r="B146" s="226">
        <f t="shared" si="20"/>
        <v>140</v>
      </c>
      <c r="C146" s="51" t="s">
        <v>120</v>
      </c>
      <c r="D146" s="68" t="s">
        <v>156</v>
      </c>
      <c r="E146" s="208">
        <f>VLOOKUP(C146,[6]MAIN!$B$5:$R$155,5,FALSE)</f>
        <v>26.191780821917806</v>
      </c>
      <c r="F146" s="80">
        <v>47.8</v>
      </c>
      <c r="G146" s="209">
        <f t="shared" si="21"/>
        <v>-0.45205479452054798</v>
      </c>
      <c r="H146" s="210">
        <f>VLOOKUP(C146,[6]MAIN!$B$5:$R$155,3,FALSE)</f>
        <v>3.4579009525855606</v>
      </c>
      <c r="I146" s="80">
        <v>4.133956056534398</v>
      </c>
      <c r="J146" s="211">
        <f t="shared" si="22"/>
        <v>-0.16353708039063961</v>
      </c>
      <c r="K146" s="80">
        <v>1.1317432999999999</v>
      </c>
      <c r="L146" s="80">
        <f>VLOOKUP(C146,[6]MAIN!$B$5:$R$155,13,FALSE)</f>
        <v>13.710340913515779</v>
      </c>
      <c r="M146" s="80">
        <v>28.808162682378239</v>
      </c>
      <c r="N146" s="230">
        <f t="shared" si="23"/>
        <v>-1</v>
      </c>
      <c r="O146" s="227">
        <f t="shared" si="24"/>
        <v>139</v>
      </c>
      <c r="P146" s="15"/>
    </row>
    <row r="147" spans="2:36" x14ac:dyDescent="0.25">
      <c r="B147" s="226">
        <f t="shared" si="20"/>
        <v>141</v>
      </c>
      <c r="C147" s="51" t="s">
        <v>55</v>
      </c>
      <c r="D147" s="68" t="s">
        <v>156</v>
      </c>
      <c r="E147" s="208">
        <f>VLOOKUP(C147,[6]MAIN!$B$5:$R$155,5,FALSE)</f>
        <v>30.971747211895909</v>
      </c>
      <c r="F147" s="80">
        <v>54.1</v>
      </c>
      <c r="G147" s="209">
        <f t="shared" si="21"/>
        <v>-0.42750929368029744</v>
      </c>
      <c r="H147" s="210">
        <f>VLOOKUP(C147,[6]MAIN!$B$5:$R$155,3,FALSE)</f>
        <v>3.6309465927920166</v>
      </c>
      <c r="I147" s="80">
        <v>4.0445697225141073</v>
      </c>
      <c r="J147" s="211">
        <f t="shared" si="22"/>
        <v>-0.10226628741733799</v>
      </c>
      <c r="K147" s="80">
        <v>1.715641433</v>
      </c>
      <c r="L147" s="80">
        <f>VLOOKUP(C147,[6]MAIN!$B$5:$R$155,13,FALSE)</f>
        <v>13.661056688437954</v>
      </c>
      <c r="M147" s="80">
        <v>29.959929051859955</v>
      </c>
      <c r="N147" s="230">
        <f t="shared" si="23"/>
        <v>-4</v>
      </c>
      <c r="O147" s="227">
        <f t="shared" si="24"/>
        <v>137</v>
      </c>
      <c r="P147" s="15"/>
    </row>
    <row r="148" spans="2:36" x14ac:dyDescent="0.25">
      <c r="B148" s="226">
        <f t="shared" si="20"/>
        <v>142</v>
      </c>
      <c r="C148" s="51" t="s">
        <v>10</v>
      </c>
      <c r="D148" s="68" t="s">
        <v>153</v>
      </c>
      <c r="E148" s="208">
        <f>VLOOKUP(C148,[6]MAIN!$B$5:$R$155,5,FALSE)</f>
        <v>70.514400921658975</v>
      </c>
      <c r="F148" s="80">
        <v>75.099999999999994</v>
      </c>
      <c r="G148" s="209">
        <f t="shared" si="21"/>
        <v>-6.1059907834101458E-2</v>
      </c>
      <c r="H148" s="210">
        <f>VLOOKUP(C148,[6]MAIN!$B$5:$R$155,3,FALSE)</f>
        <v>4.1061777184323969</v>
      </c>
      <c r="I148" s="80">
        <v>4.5494658543010411</v>
      </c>
      <c r="J148" s="211">
        <f t="shared" si="22"/>
        <v>-9.7437402557832578E-2</v>
      </c>
      <c r="K148" s="80">
        <v>6.6451304550000003</v>
      </c>
      <c r="L148" s="80">
        <f>VLOOKUP(C148,[6]MAIN!$B$5:$R$155,13,FALSE)</f>
        <v>13.157159582427234</v>
      </c>
      <c r="M148" s="80">
        <v>26.617849904157069</v>
      </c>
      <c r="N148" s="230">
        <f t="shared" si="23"/>
        <v>4</v>
      </c>
      <c r="O148" s="227">
        <f t="shared" si="24"/>
        <v>146</v>
      </c>
      <c r="P148" s="15"/>
    </row>
    <row r="149" spans="2:36" x14ac:dyDescent="0.25">
      <c r="B149" s="226">
        <f t="shared" si="20"/>
        <v>143</v>
      </c>
      <c r="C149" s="52" t="s">
        <v>83</v>
      </c>
      <c r="D149" s="68" t="s">
        <v>167</v>
      </c>
      <c r="E149" s="208">
        <f>VLOOKUP(C149,[6]MAIN!$B$5:$R$155,5,FALSE)</f>
        <v>67.795606936416178</v>
      </c>
      <c r="F149" s="80">
        <v>74.8</v>
      </c>
      <c r="G149" s="209">
        <f t="shared" si="21"/>
        <v>-9.3641618497109891E-2</v>
      </c>
      <c r="H149" s="210">
        <f>VLOOKUP(C149,[6]MAIN!$B$5:$R$155,3,FALSE)</f>
        <v>3.6321410684986004</v>
      </c>
      <c r="I149" s="80">
        <v>4.1802018627372064</v>
      </c>
      <c r="J149" s="211">
        <f t="shared" si="22"/>
        <v>-0.13110869097592681</v>
      </c>
      <c r="K149" s="80">
        <v>5.3644223279999999</v>
      </c>
      <c r="L149" s="80">
        <f>VLOOKUP(C149,[6]MAIN!$B$5:$R$155,13,FALSE)</f>
        <v>13.056776065938511</v>
      </c>
      <c r="M149" s="80">
        <v>28.274140000480326</v>
      </c>
      <c r="N149" s="230">
        <f t="shared" si="23"/>
        <v>-3</v>
      </c>
      <c r="O149" s="227">
        <f t="shared" si="24"/>
        <v>140</v>
      </c>
      <c r="P149" s="15"/>
    </row>
    <row r="150" spans="2:36" x14ac:dyDescent="0.25">
      <c r="B150" s="226">
        <f t="shared" si="20"/>
        <v>144</v>
      </c>
      <c r="C150" s="51" t="s">
        <v>113</v>
      </c>
      <c r="D150" s="68" t="s">
        <v>153</v>
      </c>
      <c r="E150" s="208">
        <f>VLOOKUP(C150,[6]MAIN!$B$5:$R$155,5,FALSE)</f>
        <v>72.696634093376773</v>
      </c>
      <c r="F150" s="80">
        <v>78.400000000000006</v>
      </c>
      <c r="G150" s="209">
        <f t="shared" si="21"/>
        <v>-7.2747014115092254E-2</v>
      </c>
      <c r="H150" s="210">
        <f>VLOOKUP(C150,[6]MAIN!$B$5:$R$155,3,FALSE)</f>
        <v>6.062596675013717</v>
      </c>
      <c r="I150" s="80">
        <v>6.5916039964128252</v>
      </c>
      <c r="J150" s="211">
        <f t="shared" si="22"/>
        <v>-8.0254718227459651E-2</v>
      </c>
      <c r="K150" s="80">
        <v>11.67622398</v>
      </c>
      <c r="L150" s="80">
        <f>VLOOKUP(C150,[6]MAIN!$B$5:$R$155,13,FALSE)</f>
        <v>12.955507634073662</v>
      </c>
      <c r="M150" s="80">
        <v>25.192452282497165</v>
      </c>
      <c r="N150" s="230">
        <f t="shared" si="23"/>
        <v>5</v>
      </c>
      <c r="O150" s="227">
        <f t="shared" si="24"/>
        <v>149</v>
      </c>
      <c r="P150" s="15"/>
    </row>
    <row r="151" spans="2:36" x14ac:dyDescent="0.25">
      <c r="B151" s="226">
        <f t="shared" si="20"/>
        <v>145</v>
      </c>
      <c r="C151" s="51" t="s">
        <v>134</v>
      </c>
      <c r="D151" s="68" t="s">
        <v>156</v>
      </c>
      <c r="E151" s="208">
        <f>VLOOKUP(C151,[6]MAIN!$B$5:$R$155,5,FALSE)</f>
        <v>35.821709401709406</v>
      </c>
      <c r="F151" s="80">
        <v>57.1</v>
      </c>
      <c r="G151" s="209">
        <f t="shared" si="21"/>
        <v>-0.3726495726495726</v>
      </c>
      <c r="H151" s="210">
        <f>VLOOKUP(C151,[6]MAIN!$B$5:$R$155,3,FALSE)</f>
        <v>2.4515389883219361</v>
      </c>
      <c r="I151" s="80">
        <v>2.8078551376284926</v>
      </c>
      <c r="J151" s="211">
        <f t="shared" si="22"/>
        <v>-0.12689976221761221</v>
      </c>
      <c r="K151" s="80">
        <v>1.0318727620000001</v>
      </c>
      <c r="L151" s="80">
        <f>VLOOKUP(C151,[6]MAIN!$B$5:$R$155,13,FALSE)</f>
        <v>12.694265469810206</v>
      </c>
      <c r="M151" s="80">
        <v>28.231489958519262</v>
      </c>
      <c r="N151" s="230">
        <f t="shared" si="23"/>
        <v>-4</v>
      </c>
      <c r="O151" s="227">
        <f t="shared" si="24"/>
        <v>141</v>
      </c>
      <c r="P151" s="15"/>
    </row>
    <row r="152" spans="2:36" x14ac:dyDescent="0.25">
      <c r="B152" s="226">
        <f t="shared" si="20"/>
        <v>146</v>
      </c>
      <c r="C152" s="51" t="s">
        <v>93</v>
      </c>
      <c r="D152" s="68" t="s">
        <v>158</v>
      </c>
      <c r="E152" s="208">
        <f>VLOOKUP(C152,[6]MAIN!$B$5:$R$155,5,FALSE)</f>
        <v>55.695424836601305</v>
      </c>
      <c r="F152" s="80">
        <v>68.5</v>
      </c>
      <c r="G152" s="209">
        <f t="shared" si="21"/>
        <v>-0.18692810457516343</v>
      </c>
      <c r="H152" s="210">
        <f>VLOOKUP(C152,[6]MAIN!$B$5:$R$155,3,FALSE)</f>
        <v>4.2318429220674529</v>
      </c>
      <c r="I152" s="80">
        <v>4.5855235015492468</v>
      </c>
      <c r="J152" s="211">
        <f t="shared" si="22"/>
        <v>-7.7129815028164336E-2</v>
      </c>
      <c r="K152" s="80">
        <v>5.5307296309999998</v>
      </c>
      <c r="L152" s="80">
        <f>VLOOKUP(C152,[6]MAIN!$B$5:$R$155,13,FALSE)</f>
        <v>12.641992546535402</v>
      </c>
      <c r="M152" s="80">
        <v>26.766450751816915</v>
      </c>
      <c r="N152" s="230">
        <f t="shared" si="23"/>
        <v>-1</v>
      </c>
      <c r="O152" s="227">
        <f t="shared" si="24"/>
        <v>145</v>
      </c>
      <c r="P152" s="15"/>
    </row>
    <row r="153" spans="2:36" x14ac:dyDescent="0.25">
      <c r="B153" s="226">
        <f t="shared" si="20"/>
        <v>147</v>
      </c>
      <c r="C153" s="50" t="s">
        <v>26</v>
      </c>
      <c r="D153" s="68" t="s">
        <v>157</v>
      </c>
      <c r="E153" s="208">
        <f>VLOOKUP(C153,[6]MAIN!$B$5:$R$155,5,FALSE)</f>
        <v>26.144642857142856</v>
      </c>
      <c r="F153" s="80">
        <v>48.4</v>
      </c>
      <c r="G153" s="209">
        <f t="shared" si="21"/>
        <v>-0.4598214285714286</v>
      </c>
      <c r="H153" s="210">
        <f>VLOOKUP(C153,[6]MAIN!$B$5:$R$155,3,FALSE)</f>
        <v>3.2708217318737125</v>
      </c>
      <c r="I153" s="80">
        <v>3.5678924590970063</v>
      </c>
      <c r="J153" s="211">
        <f t="shared" si="22"/>
        <v>-8.3262242522432708E-2</v>
      </c>
      <c r="K153" s="80">
        <v>1.3566049609999999</v>
      </c>
      <c r="L153" s="80">
        <f>VLOOKUP(C153,[6]MAIN!$B$5:$R$155,13,FALSE)</f>
        <v>11.9737461102926</v>
      </c>
      <c r="M153" s="80">
        <v>25.25646080564891</v>
      </c>
      <c r="N153" s="230">
        <f t="shared" si="23"/>
        <v>1</v>
      </c>
      <c r="O153" s="227">
        <f t="shared" si="24"/>
        <v>148</v>
      </c>
      <c r="P153" s="15"/>
      <c r="U153" s="10"/>
      <c r="V153" s="10"/>
      <c r="W153" s="10"/>
      <c r="X153" s="10"/>
    </row>
    <row r="154" spans="2:36" x14ac:dyDescent="0.25">
      <c r="B154" s="226">
        <f t="shared" si="20"/>
        <v>148</v>
      </c>
      <c r="C154" s="51" t="s">
        <v>102</v>
      </c>
      <c r="D154" s="68" t="s">
        <v>156</v>
      </c>
      <c r="E154" s="208">
        <f>VLOOKUP(C154,[6]MAIN!$B$5:$R$155,5,FALSE)</f>
        <v>31.4</v>
      </c>
      <c r="F154" s="80">
        <v>54.7</v>
      </c>
      <c r="G154" s="209">
        <f t="shared" si="21"/>
        <v>-0.42595978062157225</v>
      </c>
      <c r="H154" s="210">
        <f>VLOOKUP(C154,[6]MAIN!$B$5:$R$155,3,FALSE)</f>
        <v>3.9036356457789632</v>
      </c>
      <c r="I154" s="80">
        <v>4.1010161894285213</v>
      </c>
      <c r="J154" s="211">
        <f t="shared" si="22"/>
        <v>-4.8129667022129757E-2</v>
      </c>
      <c r="K154" s="80">
        <v>2.5892983940000001</v>
      </c>
      <c r="L154" s="80">
        <f>VLOOKUP(C154,[6]MAIN!$B$5:$R$155,13,FALSE)</f>
        <v>11.826190583966957</v>
      </c>
      <c r="M154" s="80">
        <v>26.833261214032781</v>
      </c>
      <c r="N154" s="230">
        <f t="shared" si="23"/>
        <v>-4</v>
      </c>
      <c r="O154" s="227">
        <f t="shared" si="24"/>
        <v>144</v>
      </c>
      <c r="P154" s="15"/>
    </row>
    <row r="155" spans="2:36" x14ac:dyDescent="0.25">
      <c r="B155" s="226">
        <f t="shared" si="20"/>
        <v>149</v>
      </c>
      <c r="C155" s="51" t="s">
        <v>87</v>
      </c>
      <c r="D155" s="68" t="s">
        <v>156</v>
      </c>
      <c r="E155" s="208">
        <f>VLOOKUP(C155,[6]MAIN!$B$5:$R$155,5,FALSE)</f>
        <v>27.565322580645166</v>
      </c>
      <c r="F155" s="80">
        <v>51.4</v>
      </c>
      <c r="G155" s="209">
        <f t="shared" si="21"/>
        <v>-0.46370967741935476</v>
      </c>
      <c r="H155" s="210">
        <f>VLOOKUP(C155,[6]MAIN!$B$5:$R$155,3,FALSE)</f>
        <v>3.43051805280908</v>
      </c>
      <c r="I155" s="80">
        <v>3.7623049764245917</v>
      </c>
      <c r="J155" s="211">
        <f t="shared" si="22"/>
        <v>-8.8187142109573693E-2</v>
      </c>
      <c r="K155" s="80">
        <v>1.864940544</v>
      </c>
      <c r="L155" s="80">
        <f>VLOOKUP(C155,[6]MAIN!$B$5:$R$155,13,FALSE)</f>
        <v>11.211201461754035</v>
      </c>
      <c r="M155" s="80">
        <v>26.037924501488437</v>
      </c>
      <c r="N155" s="230">
        <f t="shared" si="23"/>
        <v>-2</v>
      </c>
      <c r="O155" s="227">
        <f t="shared" si="24"/>
        <v>147</v>
      </c>
      <c r="P155" s="15"/>
    </row>
    <row r="156" spans="2:36" x14ac:dyDescent="0.25">
      <c r="B156" s="226">
        <f t="shared" si="20"/>
        <v>150</v>
      </c>
      <c r="C156" s="50" t="s">
        <v>18</v>
      </c>
      <c r="D156" s="68" t="s">
        <v>157</v>
      </c>
      <c r="E156" s="208">
        <f>VLOOKUP(C156,[6]MAIN!$B$5:$R$155,5,FALSE)</f>
        <v>40.28145315487572</v>
      </c>
      <c r="F156" s="80">
        <v>53.2</v>
      </c>
      <c r="G156" s="209">
        <f t="shared" si="21"/>
        <v>-0.24282982791586996</v>
      </c>
      <c r="H156" s="210">
        <f>VLOOKUP(C156,[6]MAIN!$B$5:$R$155,3,FALSE)</f>
        <v>3.071989912203767</v>
      </c>
      <c r="I156" s="80">
        <v>3.5530201459708346</v>
      </c>
      <c r="J156" s="211">
        <f t="shared" si="22"/>
        <v>-0.13538629504044927</v>
      </c>
      <c r="K156" s="80">
        <v>2.8428447619999999</v>
      </c>
      <c r="L156" s="80">
        <f>VLOOKUP(C156,[6]MAIN!$B$5:$R$155,13,FALSE)</f>
        <v>10.668304543588</v>
      </c>
      <c r="M156" s="80">
        <v>22.59117372846735</v>
      </c>
      <c r="N156" s="230">
        <f t="shared" si="23"/>
        <v>1</v>
      </c>
      <c r="O156" s="227">
        <f t="shared" si="24"/>
        <v>151</v>
      </c>
      <c r="P156" s="15"/>
    </row>
    <row r="157" spans="2:36" ht="15.75" thickBot="1" x14ac:dyDescent="0.3">
      <c r="B157" s="228">
        <f t="shared" si="20"/>
        <v>151</v>
      </c>
      <c r="C157" s="55" t="s">
        <v>27</v>
      </c>
      <c r="D157" s="69" t="s">
        <v>172</v>
      </c>
      <c r="E157" s="221">
        <f>VLOOKUP(C157,[6]MAIN!$B$5:$R$155,5,FALSE)</f>
        <v>23.842060085836909</v>
      </c>
      <c r="F157" s="81">
        <v>49.6</v>
      </c>
      <c r="G157" s="222">
        <f t="shared" si="21"/>
        <v>-0.5193133047210301</v>
      </c>
      <c r="H157" s="223">
        <f>VLOOKUP(C157,[6]MAIN!$B$5:$R$155,3,FALSE)</f>
        <v>3.4766814288835115</v>
      </c>
      <c r="I157" s="81">
        <v>3.7428711459671558</v>
      </c>
      <c r="J157" s="224">
        <f t="shared" si="22"/>
        <v>-7.1119123983324026E-2</v>
      </c>
      <c r="K157" s="81">
        <v>1.8914177700000001</v>
      </c>
      <c r="L157" s="81">
        <f>VLOOKUP(C157,[6]MAIN!$B$5:$R$155,13,FALSE)</f>
        <v>10.046111635088119</v>
      </c>
      <c r="M157" s="81">
        <v>24.68189756157815</v>
      </c>
      <c r="N157" s="240">
        <f t="shared" si="23"/>
        <v>-1</v>
      </c>
      <c r="O157" s="229">
        <f t="shared" si="24"/>
        <v>150</v>
      </c>
      <c r="P157" s="15"/>
    </row>
    <row r="158" spans="2:36" ht="8.25" customHeight="1" x14ac:dyDescent="0.25">
      <c r="P158" s="7"/>
      <c r="S158" s="10"/>
      <c r="T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 spans="2:36" x14ac:dyDescent="0.25">
      <c r="B159" s="4"/>
      <c r="C159" s="5"/>
      <c r="F159" s="4"/>
      <c r="G159" s="4"/>
      <c r="H159" s="4"/>
      <c r="I159" s="4"/>
      <c r="J159" s="4"/>
      <c r="K159" s="219"/>
      <c r="L159" s="219"/>
      <c r="M159" s="4"/>
      <c r="N159" s="4"/>
      <c r="O159" s="219"/>
    </row>
    <row r="160" spans="2:36" x14ac:dyDescent="0.25">
      <c r="F160" s="6"/>
      <c r="G160" s="6"/>
      <c r="H160" s="6"/>
      <c r="I160" s="6"/>
      <c r="J160" s="6"/>
    </row>
    <row r="161" spans="3:42" s="10" customFormat="1" ht="32.25" customHeight="1" x14ac:dyDescent="0.25">
      <c r="F161" s="11"/>
      <c r="G161" s="11"/>
      <c r="H161" s="11"/>
      <c r="I161" s="11"/>
      <c r="J161" s="11"/>
      <c r="K161" s="220"/>
      <c r="L161" s="220"/>
      <c r="O161" s="220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</row>
    <row r="162" spans="3:42" x14ac:dyDescent="0.25">
      <c r="C162" s="6"/>
      <c r="F162" s="12"/>
      <c r="G162" s="12"/>
      <c r="H162" s="12"/>
      <c r="I162" s="12"/>
      <c r="J162" s="12"/>
      <c r="AK162" s="10"/>
      <c r="AL162" s="10"/>
      <c r="AM162" s="10"/>
      <c r="AN162" s="10"/>
      <c r="AO162" s="10"/>
      <c r="AP162" s="10"/>
    </row>
    <row r="163" spans="3:42" x14ac:dyDescent="0.25">
      <c r="C163" s="6"/>
      <c r="F163" s="12"/>
      <c r="G163" s="12"/>
      <c r="H163" s="12"/>
      <c r="I163" s="12"/>
      <c r="J163" s="12"/>
    </row>
    <row r="164" spans="3:42" x14ac:dyDescent="0.25">
      <c r="C164" s="6"/>
      <c r="F164" s="12"/>
      <c r="G164" s="12"/>
      <c r="H164" s="12"/>
      <c r="I164" s="12"/>
      <c r="J164" s="12"/>
    </row>
    <row r="165" spans="3:42" x14ac:dyDescent="0.25">
      <c r="C165" s="6"/>
      <c r="F165" s="12"/>
      <c r="G165" s="12"/>
      <c r="H165" s="12"/>
      <c r="I165" s="12"/>
      <c r="J165" s="12"/>
    </row>
    <row r="166" spans="3:42" x14ac:dyDescent="0.25">
      <c r="C166" s="6"/>
      <c r="F166" s="12"/>
      <c r="G166" s="12"/>
      <c r="H166" s="12"/>
      <c r="I166" s="12"/>
      <c r="J166" s="12"/>
    </row>
    <row r="167" spans="3:42" x14ac:dyDescent="0.25">
      <c r="C167" s="6"/>
      <c r="F167" s="12"/>
      <c r="G167" s="12"/>
      <c r="H167" s="12"/>
      <c r="I167" s="12"/>
      <c r="J167" s="12"/>
    </row>
  </sheetData>
  <mergeCells count="1">
    <mergeCell ref="S7:V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Title Page</vt:lpstr>
      <vt:lpstr>Rank Order</vt:lpstr>
      <vt:lpstr>By Region</vt:lpstr>
      <vt:lpstr>Top 7 Bottom 3</vt:lpstr>
      <vt:lpstr>Complete HPI Dataset</vt:lpstr>
      <vt:lpstr>Inequality adjustments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Shah</dc:creator>
  <cp:lastModifiedBy>Karen Jeffrey</cp:lastModifiedBy>
  <dcterms:created xsi:type="dcterms:W3CDTF">2012-04-11T15:07:44Z</dcterms:created>
  <dcterms:modified xsi:type="dcterms:W3CDTF">2016-06-29T13:46:25Z</dcterms:modified>
</cp:coreProperties>
</file>