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<sst xmlns="http://schemas.openxmlformats.org/spreadsheetml/2006/main" count="21">
  <si>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Productions</t>
  </si>
  <si>
    <t>Ton/pm</t>
  </si>
  <si>
    <t>Farmers</t>
  </si>
  <si>
    <t>Workers</t>
  </si>
  <si>
    <t>Artisians</t>
  </si>
  <si>
    <t>Fishery</t>
  </si>
  <si>
    <t>Sausages</t>
  </si>
  <si>
    <t>Work Clothes</t>
  </si>
  <si>
    <t>Bread</t>
  </si>
  <si>
    <t>Schnapps</t>
  </si>
  <si>
    <t>Soap</t>
  </si>
  <si>
    <t>Houses</t>
  </si>
  <si>
    <t>Beer</t>
  </si>
  <si>
    <t>Cannned  Food</t>
  </si>
  <si>
    <t>Sewing Machines</t>
  </si>
  <si>
    <t>Rum</t>
  </si>
  <si>
    <t>Fur coats</t>
  </si>
  <si>
    <t>Population</t>
  </si>
  <si>
    <t>Consumption</t>
  </si>
  <si>
    <t>Buildings Req.</t>
  </si>
  <si>
    <t>Efficiency req</t>
  </si>
</sst>
</file>

<file path=xl/styles.xml><?xml version="1.0" encoding="utf-8"?>
<styleSheet xmlns="http://schemas.openxmlformats.org/spreadsheetml/2006/main">
  <numFmts count="8">
    <numFmt numFmtId="176" formatCode="0.00000_ 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0000000"/>
    <numFmt numFmtId="180" formatCode="0_);[Red]\(0\)"/>
    <numFmt numFmtId="181" formatCode="0.00000_);[Red]\(0.00000\)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/>
    <xf numFmtId="0" fontId="9" fillId="10" borderId="15" applyNumberFormat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0" fillId="27" borderId="1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6" borderId="1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2" borderId="1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2" borderId="16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Alignment="1">
      <alignment horizontal="center"/>
    </xf>
    <xf numFmtId="0" fontId="0" fillId="2" borderId="4" xfId="0" applyFill="1" applyBorder="1"/>
    <xf numFmtId="179" fontId="0" fillId="2" borderId="5" xfId="0" applyNumberFormat="1" applyFill="1" applyBorder="1" applyAlignment="1">
      <alignment horizontal="center"/>
    </xf>
    <xf numFmtId="179" fontId="0" fillId="2" borderId="0" xfId="0" applyNumberFormat="1" applyFill="1" applyAlignment="1">
      <alignment horizontal="center"/>
    </xf>
    <xf numFmtId="0" fontId="0" fillId="2" borderId="6" xfId="0" applyFill="1" applyBorder="1"/>
    <xf numFmtId="179" fontId="0" fillId="2" borderId="7" xfId="0" applyNumberFormat="1" applyFill="1" applyBorder="1" applyAlignment="1">
      <alignment horizontal="center"/>
    </xf>
    <xf numFmtId="0" fontId="0" fillId="2" borderId="8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9" xfId="0" applyFont="1" applyFill="1" applyBorder="1"/>
    <xf numFmtId="176" fontId="0" fillId="2" borderId="5" xfId="0" applyNumberFormat="1" applyFill="1" applyBorder="1" applyAlignment="1">
      <alignment horizontal="center"/>
    </xf>
    <xf numFmtId="180" fontId="0" fillId="2" borderId="0" xfId="6" applyNumberFormat="1" applyFill="1" applyAlignment="1">
      <alignment horizontal="center"/>
    </xf>
    <xf numFmtId="9" fontId="0" fillId="2" borderId="10" xfId="6" applyFill="1" applyBorder="1" applyAlignment="1">
      <alignment horizontal="center"/>
    </xf>
    <xf numFmtId="176" fontId="0" fillId="2" borderId="7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2" borderId="3" xfId="6" applyFill="1" applyBorder="1" applyAlignment="1">
      <alignment horizontal="center"/>
    </xf>
    <xf numFmtId="181" fontId="0" fillId="2" borderId="0" xfId="6" applyNumberFormat="1" applyFill="1" applyAlignment="1">
      <alignment horizontal="center"/>
    </xf>
    <xf numFmtId="9" fontId="0" fillId="2" borderId="0" xfId="6" applyFill="1" applyAlignment="1">
      <alignment horizontal="center"/>
    </xf>
    <xf numFmtId="179" fontId="0" fillId="2" borderId="5" xfId="0" applyNumberFormat="1" applyFill="1" applyBorder="1" applyAlignment="1">
      <alignment horizontal="center"/>
    </xf>
    <xf numFmtId="179" fontId="0" fillId="2" borderId="0" xfId="0" applyNumberFormat="1" applyFill="1" applyAlignment="1">
      <alignment horizontal="center"/>
    </xf>
    <xf numFmtId="180" fontId="0" fillId="2" borderId="11" xfId="6" applyNumberFormat="1" applyFill="1" applyBorder="1" applyAlignment="1">
      <alignment horizontal="center"/>
    </xf>
    <xf numFmtId="9" fontId="0" fillId="2" borderId="12" xfId="6" applyFill="1" applyBorder="1" applyAlignment="1">
      <alignment horizontal="center"/>
    </xf>
    <xf numFmtId="0" fontId="0" fillId="2" borderId="0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25"/>
  <sheetViews>
    <sheetView tabSelected="1" zoomScale="130" zoomScaleNormal="130" workbookViewId="0">
      <selection activeCell="G11" sqref="G11"/>
    </sheetView>
  </sheetViews>
  <sheetFormatPr defaultColWidth="9" defaultRowHeight="15"/>
  <cols>
    <col min="1" max="1" width="17.7142857142857" style="1" customWidth="1"/>
    <col min="2" max="2" width="8.57142857142857" style="1" customWidth="1"/>
    <col min="3" max="3" width="2.85714285714286" style="1" customWidth="1"/>
    <col min="4" max="4" width="13.8571428571429" style="1" customWidth="1"/>
    <col min="5" max="5" width="13.5714285714286" style="1" customWidth="1"/>
    <col min="6" max="6" width="14.7142857142857" style="1" customWidth="1"/>
    <col min="7" max="7" width="13.5714285714286" style="1" customWidth="1"/>
    <col min="8" max="8" width="13.8571428571429" style="1" customWidth="1"/>
    <col min="9" max="11" width="15.2761904761905" style="1" customWidth="1"/>
    <col min="12" max="12" width="13.5714285714286" style="1" customWidth="1"/>
    <col min="13" max="14" width="16.1619047619048" style="1" customWidth="1"/>
    <col min="15" max="15" width="14" style="1" customWidth="1"/>
    <col min="16" max="16384" width="9" style="1"/>
  </cols>
  <sheetData>
    <row r="3" ht="15.75" spans="1:13">
      <c r="A3" s="2" t="s">
        <v>0</v>
      </c>
      <c r="B3" s="1" t="s">
        <v>1</v>
      </c>
      <c r="D3" s="3" t="s">
        <v>2</v>
      </c>
      <c r="E3" s="4" t="s">
        <v>1</v>
      </c>
      <c r="F3" s="5"/>
      <c r="G3" s="5"/>
      <c r="H3" s="3" t="s">
        <v>3</v>
      </c>
      <c r="I3" s="4" t="s">
        <v>1</v>
      </c>
      <c r="J3" s="5"/>
      <c r="K3" s="5"/>
      <c r="L3" s="3" t="s">
        <v>4</v>
      </c>
      <c r="M3" s="4" t="s">
        <v>1</v>
      </c>
    </row>
    <row r="4" spans="1:14">
      <c r="A4" s="1" t="s">
        <v>5</v>
      </c>
      <c r="B4" s="6">
        <v>2</v>
      </c>
      <c r="D4" s="7" t="s">
        <v>5</v>
      </c>
      <c r="E4" s="8">
        <v>0.0025000002</v>
      </c>
      <c r="F4" s="9"/>
      <c r="G4" s="9"/>
      <c r="H4" s="7" t="s">
        <v>5</v>
      </c>
      <c r="I4" s="8">
        <v>0.0025000002</v>
      </c>
      <c r="J4" s="9"/>
      <c r="K4" s="9"/>
      <c r="L4" s="7" t="s">
        <v>6</v>
      </c>
      <c r="M4" s="24">
        <v>0.001333334</v>
      </c>
      <c r="N4" s="25"/>
    </row>
    <row r="5" spans="1:14">
      <c r="A5" s="1" t="s">
        <v>7</v>
      </c>
      <c r="B5" s="6">
        <v>2</v>
      </c>
      <c r="D5" s="7" t="s">
        <v>7</v>
      </c>
      <c r="E5" s="8">
        <v>0.003076926</v>
      </c>
      <c r="F5" s="9"/>
      <c r="G5" s="9"/>
      <c r="H5" s="7" t="s">
        <v>7</v>
      </c>
      <c r="I5" s="8">
        <v>0.003076926</v>
      </c>
      <c r="J5" s="9"/>
      <c r="K5" s="9"/>
      <c r="L5" s="7" t="s">
        <v>8</v>
      </c>
      <c r="M5" s="24">
        <v>0.001212122</v>
      </c>
      <c r="N5" s="25"/>
    </row>
    <row r="6" spans="1:14">
      <c r="A6" s="1" t="s">
        <v>9</v>
      </c>
      <c r="B6" s="6">
        <v>2</v>
      </c>
      <c r="D6" s="7" t="s">
        <v>9</v>
      </c>
      <c r="E6" s="8">
        <v>0.003333336</v>
      </c>
      <c r="F6" s="9"/>
      <c r="G6" s="9"/>
      <c r="H6" s="7" t="s">
        <v>9</v>
      </c>
      <c r="I6" s="8">
        <v>0.003333336</v>
      </c>
      <c r="J6" s="9"/>
      <c r="K6" s="9"/>
      <c r="L6" s="7" t="s">
        <v>10</v>
      </c>
      <c r="M6" s="24">
        <v>0.000555556</v>
      </c>
      <c r="N6" s="25"/>
    </row>
    <row r="7" spans="1:14">
      <c r="A7" s="1" t="s">
        <v>6</v>
      </c>
      <c r="B7" s="6">
        <v>1</v>
      </c>
      <c r="D7" s="10" t="s">
        <v>11</v>
      </c>
      <c r="E7" s="11">
        <v>0.1</v>
      </c>
      <c r="F7" s="9"/>
      <c r="G7" s="9"/>
      <c r="H7" s="7" t="s">
        <v>6</v>
      </c>
      <c r="I7" s="24">
        <v>0.001000002</v>
      </c>
      <c r="J7" s="25"/>
      <c r="K7" s="25"/>
      <c r="L7" s="7" t="s">
        <v>12</v>
      </c>
      <c r="M7" s="24">
        <v>0.001025642</v>
      </c>
      <c r="N7" s="25"/>
    </row>
    <row r="8" spans="1:14">
      <c r="A8" s="1" t="s">
        <v>8</v>
      </c>
      <c r="B8" s="6">
        <v>1</v>
      </c>
      <c r="H8" s="7" t="s">
        <v>8</v>
      </c>
      <c r="I8" s="24">
        <v>0.000909089999999999</v>
      </c>
      <c r="J8" s="25"/>
      <c r="K8" s="25"/>
      <c r="L8" s="7" t="s">
        <v>13</v>
      </c>
      <c r="M8" s="24">
        <v>0.00034188</v>
      </c>
      <c r="N8" s="25"/>
    </row>
    <row r="9" spans="1:14">
      <c r="A9" s="1" t="s">
        <v>10</v>
      </c>
      <c r="B9" s="6">
        <v>2</v>
      </c>
      <c r="H9" s="7" t="s">
        <v>10</v>
      </c>
      <c r="I9" s="24">
        <v>0.000416667</v>
      </c>
      <c r="J9" s="25"/>
      <c r="K9" s="25"/>
      <c r="L9" s="7" t="s">
        <v>14</v>
      </c>
      <c r="M9" s="24">
        <v>0.00095238</v>
      </c>
      <c r="N9" s="25"/>
    </row>
    <row r="10" spans="1:14">
      <c r="A10" s="1" t="s">
        <v>12</v>
      </c>
      <c r="B10" s="6">
        <v>1</v>
      </c>
      <c r="H10" s="7" t="s">
        <v>12</v>
      </c>
      <c r="I10" s="24">
        <v>0.00076923</v>
      </c>
      <c r="J10" s="25"/>
      <c r="K10" s="25"/>
      <c r="L10" s="7" t="s">
        <v>15</v>
      </c>
      <c r="M10" s="24">
        <v>0.001904762</v>
      </c>
      <c r="N10" s="25"/>
    </row>
    <row r="11" spans="1:14">
      <c r="A11" s="7" t="s">
        <v>13</v>
      </c>
      <c r="B11" s="6">
        <v>1</v>
      </c>
      <c r="H11" s="10" t="s">
        <v>11</v>
      </c>
      <c r="I11" s="11">
        <v>0.05</v>
      </c>
      <c r="J11" s="9"/>
      <c r="K11" s="9"/>
      <c r="L11" s="7" t="s">
        <v>16</v>
      </c>
      <c r="M11" s="24">
        <v>0.000888887999999999</v>
      </c>
      <c r="N11" s="25"/>
    </row>
    <row r="12" spans="1:14">
      <c r="A12" s="7" t="s">
        <v>14</v>
      </c>
      <c r="B12" s="6">
        <v>2</v>
      </c>
      <c r="L12" s="10" t="s">
        <v>11</v>
      </c>
      <c r="M12" s="11">
        <v>0.0333333333</v>
      </c>
      <c r="N12" s="9"/>
    </row>
    <row r="13" spans="1:2">
      <c r="A13" s="7" t="s">
        <v>15</v>
      </c>
      <c r="B13" s="6">
        <v>2</v>
      </c>
    </row>
    <row r="14" ht="15.75" spans="1:15">
      <c r="A14" s="7" t="s">
        <v>16</v>
      </c>
      <c r="B14" s="6">
        <v>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ht="15.75" spans="4:13">
      <c r="D15" s="1" t="s">
        <v>17</v>
      </c>
      <c r="E15" s="1">
        <v>894</v>
      </c>
      <c r="H15" s="1" t="s">
        <v>17</v>
      </c>
      <c r="I15" s="1">
        <v>756</v>
      </c>
      <c r="L15" s="1" t="s">
        <v>17</v>
      </c>
      <c r="M15" s="1">
        <v>1276</v>
      </c>
    </row>
    <row r="16" spans="4:15">
      <c r="D16" s="13" t="s">
        <v>18</v>
      </c>
      <c r="E16" s="4" t="s">
        <v>1</v>
      </c>
      <c r="F16" s="14" t="s">
        <v>19</v>
      </c>
      <c r="G16" s="15" t="s">
        <v>20</v>
      </c>
      <c r="H16" s="13" t="s">
        <v>18</v>
      </c>
      <c r="I16" s="4" t="s">
        <v>1</v>
      </c>
      <c r="J16" s="14" t="s">
        <v>19</v>
      </c>
      <c r="K16" s="15" t="s">
        <v>20</v>
      </c>
      <c r="L16" s="13" t="s">
        <v>18</v>
      </c>
      <c r="M16" s="4" t="s">
        <v>1</v>
      </c>
      <c r="N16" s="14" t="s">
        <v>19</v>
      </c>
      <c r="O16" s="15" t="s">
        <v>20</v>
      </c>
    </row>
    <row r="17" spans="4:15">
      <c r="D17" s="7" t="s">
        <v>5</v>
      </c>
      <c r="E17" s="16">
        <f>SUM(E4*$E$15)</f>
        <v>2.2350001788</v>
      </c>
      <c r="F17" s="17">
        <f>CEILING(E17/$B4,1)</f>
        <v>2</v>
      </c>
      <c r="G17" s="18">
        <f>SUM(E17/(F17*$B4))</f>
        <v>0.5587500447</v>
      </c>
      <c r="H17" s="7" t="s">
        <v>5</v>
      </c>
      <c r="I17" s="16">
        <f>SUM(I4*$I$15)</f>
        <v>1.8900001512</v>
      </c>
      <c r="J17" s="17">
        <f>CEILING(I17/$B4,1)</f>
        <v>1</v>
      </c>
      <c r="K17" s="18">
        <f>SUM(I17/(J17*$B4))</f>
        <v>0.9450000756</v>
      </c>
      <c r="L17" s="7" t="s">
        <v>6</v>
      </c>
      <c r="M17" s="16">
        <f>SUM(M4*$M$15)</f>
        <v>1.701334184</v>
      </c>
      <c r="N17" s="17">
        <f>CEILING(M17/$B7,1)</f>
        <v>2</v>
      </c>
      <c r="O17" s="18">
        <f>SUM(M17/(N17*$B7))</f>
        <v>0.850667092</v>
      </c>
    </row>
    <row r="18" spans="4:15">
      <c r="D18" s="7" t="s">
        <v>7</v>
      </c>
      <c r="E18" s="16">
        <f>SUM(E5*$E$15)</f>
        <v>2.750771844</v>
      </c>
      <c r="F18" s="17">
        <f>CEILING(E18/$B5,1)</f>
        <v>2</v>
      </c>
      <c r="G18" s="18">
        <f>SUM(E18/(F18*$B5))</f>
        <v>0.687692961</v>
      </c>
      <c r="H18" s="7" t="s">
        <v>7</v>
      </c>
      <c r="I18" s="16">
        <f>SUM(I5*$I$15)</f>
        <v>2.326156056</v>
      </c>
      <c r="J18" s="17">
        <f t="shared" ref="J17:J19" si="0">CEILING(I18/$B5,1)</f>
        <v>2</v>
      </c>
      <c r="K18" s="18">
        <f t="shared" ref="K17:K19" si="1">SUM(I18/(J18*$B5))</f>
        <v>0.581539014</v>
      </c>
      <c r="L18" s="7" t="s">
        <v>8</v>
      </c>
      <c r="M18" s="16">
        <f t="shared" ref="M18:M23" si="2">SUM(M5*$M$15)</f>
        <v>1.546667672</v>
      </c>
      <c r="N18" s="17">
        <f t="shared" ref="N18:N24" si="3">CEILING(M18/$B8,1)</f>
        <v>2</v>
      </c>
      <c r="O18" s="18">
        <f t="shared" ref="O18:O24" si="4">SUM(M18/(N18*$B8))</f>
        <v>0.773333836</v>
      </c>
    </row>
    <row r="19" spans="4:15">
      <c r="D19" s="10" t="s">
        <v>9</v>
      </c>
      <c r="E19" s="19">
        <f>SUM(E6*$E$15)</f>
        <v>2.980002384</v>
      </c>
      <c r="F19" s="17">
        <f>CEILING(E19/$B6,1)</f>
        <v>2</v>
      </c>
      <c r="G19" s="18">
        <f>SUM(E19/(F19*$B6))</f>
        <v>0.745000596</v>
      </c>
      <c r="H19" s="7" t="s">
        <v>9</v>
      </c>
      <c r="I19" s="16">
        <f>SUM(I6*$I$15)</f>
        <v>2.520002016</v>
      </c>
      <c r="J19" s="17">
        <f t="shared" si="0"/>
        <v>2</v>
      </c>
      <c r="K19" s="18">
        <f t="shared" si="1"/>
        <v>0.630000504</v>
      </c>
      <c r="L19" s="7" t="s">
        <v>10</v>
      </c>
      <c r="M19" s="16">
        <f t="shared" si="2"/>
        <v>0.708889456</v>
      </c>
      <c r="N19" s="17">
        <f t="shared" si="3"/>
        <v>1</v>
      </c>
      <c r="O19" s="18">
        <f t="shared" si="4"/>
        <v>0.354444728</v>
      </c>
    </row>
    <row r="20" spans="4:15">
      <c r="D20" s="1" t="s">
        <v>11</v>
      </c>
      <c r="E20" s="6">
        <f>CEILING(E15*E7,1)</f>
        <v>90</v>
      </c>
      <c r="F20" s="20"/>
      <c r="G20" s="21"/>
      <c r="H20" s="7" t="s">
        <v>6</v>
      </c>
      <c r="I20" s="16">
        <f>SUM(I7*$I$15)</f>
        <v>0.756001512</v>
      </c>
      <c r="J20" s="17">
        <f>CEILING(I20/$B7,1)</f>
        <v>1</v>
      </c>
      <c r="K20" s="18">
        <f>SUM(I20/(J20*$B7))</f>
        <v>0.756001512</v>
      </c>
      <c r="L20" s="7" t="s">
        <v>12</v>
      </c>
      <c r="M20" s="16">
        <f t="shared" si="2"/>
        <v>1.308719192</v>
      </c>
      <c r="N20" s="17">
        <f t="shared" si="3"/>
        <v>2</v>
      </c>
      <c r="O20" s="18">
        <f t="shared" si="4"/>
        <v>0.654359596</v>
      </c>
    </row>
    <row r="21" spans="7:15">
      <c r="G21" s="22"/>
      <c r="H21" s="7" t="s">
        <v>8</v>
      </c>
      <c r="I21" s="16">
        <f>SUM(I8*$I$15)</f>
        <v>0.687272039999999</v>
      </c>
      <c r="J21" s="17">
        <f>CEILING(I21/$B8,1)</f>
        <v>1</v>
      </c>
      <c r="K21" s="18">
        <f>SUM(I21/(J21*$B8))</f>
        <v>0.687272039999999</v>
      </c>
      <c r="L21" s="7" t="s">
        <v>13</v>
      </c>
      <c r="M21" s="16">
        <f t="shared" si="2"/>
        <v>0.43623888</v>
      </c>
      <c r="N21" s="17">
        <f t="shared" si="3"/>
        <v>1</v>
      </c>
      <c r="O21" s="18">
        <f t="shared" si="4"/>
        <v>0.43623888</v>
      </c>
    </row>
    <row r="22" spans="7:15">
      <c r="G22" s="23"/>
      <c r="H22" s="7" t="s">
        <v>10</v>
      </c>
      <c r="I22" s="16">
        <f>SUM(I9*$I$15)</f>
        <v>0.315000252</v>
      </c>
      <c r="J22" s="17">
        <f>CEILING(I22/$B9,1)</f>
        <v>1</v>
      </c>
      <c r="K22" s="18">
        <f>SUM(I22/(J22*$B9))</f>
        <v>0.157500126</v>
      </c>
      <c r="L22" s="7" t="s">
        <v>14</v>
      </c>
      <c r="M22" s="16">
        <f t="shared" si="2"/>
        <v>1.21523688</v>
      </c>
      <c r="N22" s="17">
        <f t="shared" si="3"/>
        <v>1</v>
      </c>
      <c r="O22" s="18">
        <f t="shared" si="4"/>
        <v>0.60761844</v>
      </c>
    </row>
    <row r="23" spans="7:15">
      <c r="G23" s="23"/>
      <c r="H23" s="10" t="s">
        <v>12</v>
      </c>
      <c r="I23" s="19">
        <f>SUM(I10*$I$15)</f>
        <v>0.58153788</v>
      </c>
      <c r="J23" s="17">
        <f>CEILING(I23/$B10,1)</f>
        <v>1</v>
      </c>
      <c r="K23" s="18">
        <f>SUM(I23/(J23*$B10))</f>
        <v>0.58153788</v>
      </c>
      <c r="L23" s="7" t="s">
        <v>15</v>
      </c>
      <c r="M23" s="16">
        <f t="shared" si="2"/>
        <v>2.430476312</v>
      </c>
      <c r="N23" s="17">
        <f t="shared" si="3"/>
        <v>2</v>
      </c>
      <c r="O23" s="18">
        <f t="shared" si="4"/>
        <v>0.607619078</v>
      </c>
    </row>
    <row r="24" spans="8:15">
      <c r="H24" s="1" t="s">
        <v>11</v>
      </c>
      <c r="I24" s="6">
        <f>CEILING(I15*I11,1)</f>
        <v>38</v>
      </c>
      <c r="J24" s="20"/>
      <c r="K24" s="21"/>
      <c r="L24" s="10" t="s">
        <v>16</v>
      </c>
      <c r="M24" s="19">
        <f>SUM(M11*$M$15)</f>
        <v>1.134221088</v>
      </c>
      <c r="N24" s="26">
        <f t="shared" si="3"/>
        <v>1</v>
      </c>
      <c r="O24" s="27">
        <f t="shared" si="4"/>
        <v>0.567110543999999</v>
      </c>
    </row>
    <row r="25" spans="12:15">
      <c r="L25" s="1" t="s">
        <v>11</v>
      </c>
      <c r="M25" s="6">
        <f>CEILING(M15*M12,1)</f>
        <v>43</v>
      </c>
      <c r="N25" s="6"/>
      <c r="O25" s="28"/>
    </row>
  </sheetData>
  <pageMargins left="0.700694444444445" right="0.700694444444445" top="0.751388888888889" bottom="0.751388888888889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ONLYOFFICE/5.2.5.7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Menno van Leeuwen</cp:lastModifiedBy>
  <dcterms:created xsi:type="dcterms:W3CDTF">2019-05-15T08:53:31Z</dcterms:created>
  <dcterms:modified xsi:type="dcterms:W3CDTF">2019-05-15T10:45:31Z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1033-11.2.0.8339</vt:lpwstr>
  </property>
</Properties>
</file>