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416480\Documents\Learning Calendar\"/>
    </mc:Choice>
  </mc:AlternateContent>
  <bookViews>
    <workbookView xWindow="0" yWindow="0" windowWidth="25200" windowHeight="12570" tabRatio="707" firstSheet="8" activeTab="11"/>
  </bookViews>
  <sheets>
    <sheet name="Java Script" sheetId="7" r:id="rId1"/>
    <sheet name="Angular JS" sheetId="1" r:id="rId2"/>
    <sheet name="Bootstrap 3 HandsOn" sheetId="3" r:id="rId3"/>
    <sheet name="Angular 2" sheetId="4" r:id="rId4"/>
    <sheet name="Type Script" sheetId="5" r:id="rId5"/>
    <sheet name="Brackets" sheetId="10" r:id="rId6"/>
    <sheet name="Sublime" sheetId="11" r:id="rId7"/>
    <sheet name="JS &amp; JSON" sheetId="12" r:id="rId8"/>
    <sheet name="CoffeeScript" sheetId="13" r:id="rId9"/>
    <sheet name="Sass" sheetId="14" r:id="rId10"/>
    <sheet name="Node" sheetId="20" r:id="rId11"/>
    <sheet name="ThinksterIO" sheetId="21" r:id="rId12"/>
    <sheet name="JS-EnhancingDOM" sheetId="15" r:id="rId13"/>
    <sheet name="JS-Events" sheetId="16" r:id="rId14"/>
    <sheet name="CSS-LESS&amp;SASS" sheetId="17" r:id="rId15"/>
    <sheet name="Web Work Flow" sheetId="19" r:id="rId16"/>
    <sheet name="MEAN" sheetId="18" r:id="rId17"/>
    <sheet name="HTML" sheetId="8" r:id="rId18"/>
    <sheet name="CSS" sheetId="6" r:id="rId19"/>
    <sheet name="Git" sheetId="9" r:id="rId20"/>
    <sheet name="Settings &amp; Calculations" sheetId="2" r:id="rId21"/>
  </sheets>
  <definedNames>
    <definedName name="HighlightActivities">'Angular JS'!$F$6</definedName>
    <definedName name="lstToDoHighlights">'Settings &amp; Calculations'!$E$5:$E$15</definedName>
    <definedName name="_xlnm.Print_Area" localSheetId="1">Print_Area_Reset</definedName>
    <definedName name="Print_Area_Reset">OFFSET('Angular JS'!$A:$G,0,0,COUNTA('Angular JS'!$B:$B)+5)</definedName>
    <definedName name="valHEnd">'Settings &amp; Calculations'!$C$19</definedName>
    <definedName name="valHStart">'Settings &amp; Calculations'!$C$18</definedName>
  </definedNames>
  <calcPr calcId="171027"/>
</workbook>
</file>

<file path=xl/calcChain.xml><?xml version="1.0" encoding="utf-8"?>
<calcChain xmlns="http://schemas.openxmlformats.org/spreadsheetml/2006/main">
  <c r="E114" i="21" l="1"/>
  <c r="E108" i="21"/>
  <c r="E109" i="21"/>
  <c r="E110" i="21"/>
  <c r="E111" i="21"/>
  <c r="E112" i="21"/>
  <c r="E113" i="21"/>
  <c r="E102" i="21"/>
  <c r="E103" i="21"/>
  <c r="E104" i="21"/>
  <c r="E105" i="21"/>
  <c r="E106" i="21"/>
  <c r="E107" i="21"/>
  <c r="E94" i="21"/>
  <c r="E95" i="21"/>
  <c r="E96" i="21"/>
  <c r="E97" i="21"/>
  <c r="E98" i="21"/>
  <c r="E99" i="21"/>
  <c r="E100" i="21"/>
  <c r="C88" i="21"/>
  <c r="E88" i="21"/>
  <c r="C89" i="21"/>
  <c r="E89" i="21"/>
  <c r="C90" i="21"/>
  <c r="E90" i="21"/>
  <c r="C91" i="21"/>
  <c r="E91" i="21"/>
  <c r="C92" i="21"/>
  <c r="E92" i="21"/>
  <c r="C87" i="21"/>
  <c r="E87" i="21"/>
  <c r="C93" i="21"/>
  <c r="E93" i="21"/>
  <c r="E101" i="21"/>
  <c r="C45" i="21" l="1"/>
  <c r="C85" i="21"/>
  <c r="E85" i="21"/>
  <c r="C78" i="21"/>
  <c r="C82" i="21"/>
  <c r="E82" i="21"/>
  <c r="C83" i="21"/>
  <c r="E83" i="21"/>
  <c r="C84" i="21"/>
  <c r="E84" i="21"/>
  <c r="C86" i="21"/>
  <c r="E86" i="21"/>
  <c r="C79" i="21"/>
  <c r="E79" i="21"/>
  <c r="C80" i="21"/>
  <c r="E80" i="21"/>
  <c r="C81" i="21"/>
  <c r="E81" i="21"/>
  <c r="E78" i="21"/>
  <c r="C77" i="21"/>
  <c r="D6" i="21" l="1"/>
  <c r="E74" i="21"/>
  <c r="E75" i="21"/>
  <c r="E76" i="21"/>
  <c r="E77" i="21"/>
  <c r="E68" i="21"/>
  <c r="E69" i="21"/>
  <c r="E71" i="21"/>
  <c r="E70" i="21"/>
  <c r="C67" i="21"/>
  <c r="E62" i="21"/>
  <c r="E63" i="21"/>
  <c r="E64" i="21"/>
  <c r="E65" i="21"/>
  <c r="C60" i="21"/>
  <c r="E60" i="21"/>
  <c r="E61" i="21"/>
  <c r="E66" i="21"/>
  <c r="E67" i="21"/>
  <c r="E72" i="21"/>
  <c r="E56" i="21"/>
  <c r="E57" i="21"/>
  <c r="E58" i="21"/>
  <c r="E59" i="21"/>
  <c r="E73" i="21"/>
  <c r="C44" i="21"/>
  <c r="E44" i="21"/>
  <c r="E45" i="21"/>
  <c r="E46" i="21"/>
  <c r="E47" i="21"/>
  <c r="E48" i="21"/>
  <c r="E49" i="21"/>
  <c r="E50" i="21"/>
  <c r="E51" i="21"/>
  <c r="E52" i="21"/>
  <c r="E53" i="21"/>
  <c r="E54" i="21"/>
  <c r="E43" i="21"/>
  <c r="E55" i="21"/>
  <c r="E41" i="21"/>
  <c r="E35" i="21"/>
  <c r="E36" i="21"/>
  <c r="E37" i="21"/>
  <c r="E38" i="21"/>
  <c r="E39" i="21"/>
  <c r="E40" i="21"/>
  <c r="E25" i="21"/>
  <c r="C11" i="21"/>
  <c r="E115" i="21"/>
  <c r="E26" i="21"/>
  <c r="C26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C10" i="21"/>
  <c r="C34" i="20" l="1"/>
  <c r="C33" i="20"/>
  <c r="C32" i="20"/>
  <c r="C31" i="20"/>
  <c r="C30" i="20"/>
  <c r="C29" i="20"/>
  <c r="C28" i="20"/>
  <c r="C27" i="20"/>
  <c r="C26" i="20"/>
  <c r="E33" i="20"/>
  <c r="E34" i="20"/>
  <c r="E31" i="20"/>
  <c r="E32" i="20"/>
  <c r="C25" i="20"/>
  <c r="E25" i="20"/>
  <c r="E26" i="20"/>
  <c r="E27" i="20"/>
  <c r="E28" i="20"/>
  <c r="E29" i="20"/>
  <c r="E30" i="20"/>
  <c r="E24" i="20"/>
  <c r="C20" i="19"/>
  <c r="C19" i="19"/>
  <c r="C18" i="19"/>
  <c r="C17" i="19"/>
  <c r="C36" i="4" l="1"/>
  <c r="E36" i="4"/>
  <c r="E37" i="4"/>
  <c r="E38" i="4"/>
  <c r="E39" i="4"/>
  <c r="E40" i="4"/>
  <c r="E35" i="4"/>
  <c r="E26" i="4"/>
  <c r="E20" i="4"/>
  <c r="E32" i="4"/>
  <c r="E33" i="4"/>
  <c r="E34" i="4"/>
  <c r="E28" i="4"/>
  <c r="E30" i="4"/>
  <c r="E31" i="4"/>
  <c r="E29" i="4"/>
  <c r="C27" i="4"/>
  <c r="E22" i="4"/>
  <c r="E23" i="4"/>
  <c r="E24" i="4"/>
  <c r="E27" i="4"/>
  <c r="E25" i="4"/>
  <c r="C21" i="4"/>
  <c r="E21" i="4"/>
  <c r="E18" i="4"/>
  <c r="E19" i="4"/>
  <c r="C10" i="4"/>
  <c r="E18" i="5"/>
  <c r="E19" i="5"/>
  <c r="E20" i="5"/>
  <c r="E21" i="5"/>
  <c r="C10" i="5"/>
  <c r="C10" i="10"/>
  <c r="C10" i="11"/>
  <c r="C10" i="12"/>
  <c r="C10" i="13"/>
  <c r="E18" i="14"/>
  <c r="C10" i="14"/>
  <c r="C10" i="16"/>
  <c r="C10" i="15"/>
  <c r="E23" i="20"/>
  <c r="E21" i="20"/>
  <c r="E22" i="20"/>
  <c r="E18" i="20"/>
  <c r="E19" i="20"/>
  <c r="E20" i="20"/>
  <c r="C10" i="20"/>
  <c r="D6" i="20"/>
  <c r="E35" i="20"/>
  <c r="E17" i="20"/>
  <c r="E16" i="20"/>
  <c r="E15" i="20"/>
  <c r="E14" i="20"/>
  <c r="E13" i="20"/>
  <c r="E12" i="20"/>
  <c r="E11" i="20"/>
  <c r="E10" i="20"/>
  <c r="E17" i="19"/>
  <c r="E18" i="19"/>
  <c r="E19" i="19"/>
  <c r="E20" i="19"/>
  <c r="C16" i="19"/>
  <c r="C10" i="19"/>
  <c r="E16" i="19"/>
  <c r="E19" i="17"/>
  <c r="E20" i="17"/>
  <c r="E21" i="17"/>
  <c r="E22" i="17"/>
  <c r="C18" i="17"/>
  <c r="E18" i="17"/>
  <c r="C10" i="17"/>
  <c r="D6" i="17"/>
  <c r="C21" i="19"/>
  <c r="C15" i="19"/>
  <c r="C14" i="19"/>
  <c r="C13" i="19"/>
  <c r="C12" i="19"/>
  <c r="C11" i="19"/>
  <c r="D6" i="19"/>
  <c r="E21" i="19"/>
  <c r="E15" i="19"/>
  <c r="E14" i="19"/>
  <c r="E13" i="19"/>
  <c r="E12" i="19"/>
  <c r="E11" i="19"/>
  <c r="E10" i="19"/>
  <c r="C18" i="18"/>
  <c r="C17" i="18"/>
  <c r="C16" i="18"/>
  <c r="C15" i="18"/>
  <c r="C14" i="18"/>
  <c r="C13" i="18"/>
  <c r="C12" i="18"/>
  <c r="C11" i="18"/>
  <c r="D6" i="18"/>
  <c r="E18" i="18"/>
  <c r="E17" i="18"/>
  <c r="E16" i="18"/>
  <c r="E15" i="18"/>
  <c r="E14" i="18"/>
  <c r="E13" i="18"/>
  <c r="E12" i="18"/>
  <c r="E11" i="18"/>
  <c r="E10" i="18"/>
  <c r="C10" i="18"/>
  <c r="E23" i="17"/>
  <c r="E17" i="17"/>
  <c r="E16" i="17"/>
  <c r="E15" i="17"/>
  <c r="E14" i="17"/>
  <c r="E13" i="17"/>
  <c r="E12" i="17"/>
  <c r="E11" i="17"/>
  <c r="E10" i="17"/>
  <c r="E17" i="16"/>
  <c r="E16" i="16"/>
  <c r="E15" i="16"/>
  <c r="E14" i="16"/>
  <c r="E13" i="16"/>
  <c r="E12" i="16"/>
  <c r="E11" i="16"/>
  <c r="E10" i="16"/>
  <c r="E18" i="15"/>
  <c r="E17" i="15"/>
  <c r="E16" i="15"/>
  <c r="E15" i="15"/>
  <c r="E14" i="15"/>
  <c r="E13" i="15"/>
  <c r="E12" i="15"/>
  <c r="E11" i="15"/>
  <c r="E10" i="15"/>
  <c r="E19" i="14"/>
  <c r="E17" i="14"/>
  <c r="E16" i="14"/>
  <c r="E15" i="14"/>
  <c r="E14" i="14"/>
  <c r="E13" i="14"/>
  <c r="E12" i="14"/>
  <c r="E11" i="14"/>
  <c r="E10" i="14"/>
  <c r="E15" i="13"/>
  <c r="E14" i="13"/>
  <c r="E13" i="13"/>
  <c r="E12" i="13"/>
  <c r="E11" i="13"/>
  <c r="E10" i="13"/>
  <c r="E17" i="12"/>
  <c r="E16" i="12"/>
  <c r="E15" i="12"/>
  <c r="E14" i="12"/>
  <c r="E13" i="12"/>
  <c r="E12" i="12"/>
  <c r="E11" i="12"/>
  <c r="E10" i="12"/>
  <c r="E18" i="11"/>
  <c r="E17" i="11"/>
  <c r="E16" i="11"/>
  <c r="E15" i="11"/>
  <c r="E14" i="11"/>
  <c r="E13" i="11"/>
  <c r="E12" i="11"/>
  <c r="E11" i="11"/>
  <c r="E10" i="11"/>
  <c r="E16" i="10"/>
  <c r="E15" i="10"/>
  <c r="E14" i="10"/>
  <c r="E13" i="10"/>
  <c r="E12" i="10"/>
  <c r="E11" i="10"/>
  <c r="E10" i="10"/>
  <c r="C27" i="9" l="1"/>
  <c r="C26" i="9"/>
  <c r="E26" i="9"/>
  <c r="C25" i="9"/>
  <c r="C24" i="9"/>
  <c r="C23" i="9"/>
  <c r="E25" i="9"/>
  <c r="E23" i="9"/>
  <c r="E24" i="9"/>
  <c r="C22" i="9"/>
  <c r="C21" i="9"/>
  <c r="C20" i="9"/>
  <c r="C19" i="9"/>
  <c r="C18" i="9"/>
  <c r="E18" i="9"/>
  <c r="E19" i="9"/>
  <c r="E20" i="9"/>
  <c r="E21" i="9"/>
  <c r="E22" i="9"/>
  <c r="C17" i="9"/>
  <c r="C16" i="9"/>
  <c r="C15" i="9"/>
  <c r="C14" i="9"/>
  <c r="C13" i="9"/>
  <c r="C12" i="9"/>
  <c r="C11" i="9"/>
  <c r="D6" i="9"/>
  <c r="E27" i="9"/>
  <c r="E17" i="9"/>
  <c r="E16" i="9"/>
  <c r="E15" i="9"/>
  <c r="E14" i="9"/>
  <c r="E13" i="9"/>
  <c r="E12" i="9"/>
  <c r="E11" i="9"/>
  <c r="E10" i="9"/>
  <c r="C10" i="9"/>
  <c r="C10" i="8" l="1"/>
  <c r="D6" i="8"/>
  <c r="E18" i="8"/>
  <c r="E17" i="8"/>
  <c r="E16" i="8"/>
  <c r="E15" i="8"/>
  <c r="E14" i="8"/>
  <c r="E13" i="8"/>
  <c r="E12" i="8"/>
  <c r="E11" i="8"/>
  <c r="E10" i="8"/>
  <c r="D6" i="7"/>
  <c r="E18" i="7"/>
  <c r="E17" i="7"/>
  <c r="E16" i="7"/>
  <c r="E15" i="7"/>
  <c r="E14" i="7"/>
  <c r="E13" i="7"/>
  <c r="E12" i="7"/>
  <c r="E11" i="7"/>
  <c r="E10" i="7"/>
  <c r="C10" i="7"/>
  <c r="C10" i="6"/>
  <c r="D6" i="5"/>
  <c r="D6" i="6"/>
  <c r="D6" i="4"/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E17" i="3"/>
  <c r="E18" i="3"/>
  <c r="E19" i="3"/>
  <c r="E20" i="3"/>
  <c r="E21" i="3"/>
  <c r="E22" i="3"/>
  <c r="D6" i="3"/>
  <c r="C27" i="1"/>
  <c r="C39" i="1"/>
  <c r="C26" i="1"/>
  <c r="C24" i="1"/>
  <c r="C25" i="1"/>
  <c r="C23" i="1"/>
  <c r="C22" i="1"/>
  <c r="C21" i="1"/>
  <c r="E21" i="1"/>
  <c r="E22" i="1"/>
  <c r="E23" i="1"/>
  <c r="E24" i="1"/>
  <c r="E25" i="1"/>
  <c r="E26" i="1"/>
  <c r="E27" i="1"/>
  <c r="C20" i="1"/>
  <c r="C19" i="1"/>
  <c r="C18" i="1"/>
  <c r="C17" i="1"/>
  <c r="C16" i="1"/>
  <c r="E16" i="1"/>
  <c r="E17" i="1"/>
  <c r="E18" i="1"/>
  <c r="E19" i="1"/>
  <c r="E20" i="1"/>
  <c r="C15" i="1"/>
  <c r="C14" i="1"/>
  <c r="C13" i="1"/>
  <c r="C12" i="1"/>
  <c r="C11" i="1"/>
  <c r="C38" i="1"/>
  <c r="C37" i="1"/>
  <c r="C36" i="1"/>
  <c r="C35" i="1"/>
  <c r="C34" i="1"/>
  <c r="C33" i="1"/>
  <c r="C32" i="1"/>
  <c r="C31" i="1"/>
  <c r="E34" i="1"/>
  <c r="E35" i="1"/>
  <c r="E36" i="1"/>
  <c r="E37" i="1"/>
  <c r="E38" i="1"/>
  <c r="C30" i="1"/>
  <c r="C29" i="1"/>
  <c r="C28" i="1"/>
  <c r="E12" i="1"/>
  <c r="E13" i="1"/>
  <c r="E14" i="1"/>
  <c r="E15" i="1"/>
  <c r="C10" i="1"/>
  <c r="E10" i="1"/>
  <c r="D6" i="1"/>
  <c r="E18" i="6"/>
  <c r="E17" i="6"/>
  <c r="E16" i="6"/>
  <c r="E15" i="6"/>
  <c r="E14" i="6"/>
  <c r="E13" i="6"/>
  <c r="E12" i="6"/>
  <c r="E11" i="6"/>
  <c r="E10" i="6"/>
  <c r="E22" i="5"/>
  <c r="E17" i="5"/>
  <c r="E16" i="5"/>
  <c r="E15" i="5"/>
  <c r="E14" i="5"/>
  <c r="E13" i="5"/>
  <c r="E12" i="5"/>
  <c r="E11" i="5"/>
  <c r="E10" i="5"/>
  <c r="E41" i="4"/>
  <c r="E17" i="4"/>
  <c r="E16" i="4"/>
  <c r="E15" i="4"/>
  <c r="E14" i="4"/>
  <c r="E13" i="4"/>
  <c r="E12" i="4"/>
  <c r="E11" i="4"/>
  <c r="E10" i="4"/>
  <c r="E23" i="3"/>
  <c r="E16" i="3"/>
  <c r="E15" i="3"/>
  <c r="E14" i="3"/>
  <c r="E13" i="3"/>
  <c r="E12" i="3"/>
  <c r="E11" i="3"/>
  <c r="E10" i="3"/>
  <c r="E5" i="2" l="1"/>
  <c r="E15" i="2"/>
  <c r="D17" i="2"/>
  <c r="E11" i="1" l="1"/>
  <c r="C10" i="2"/>
  <c r="C9" i="2"/>
  <c r="D9" i="2" s="1"/>
  <c r="C8" i="2"/>
  <c r="C7" i="2"/>
  <c r="E11" i="2" l="1"/>
  <c r="E28" i="1"/>
  <c r="E29" i="1"/>
  <c r="E30" i="1"/>
  <c r="E31" i="1"/>
  <c r="E32" i="1"/>
  <c r="E33" i="1"/>
  <c r="E39" i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7" i="2" l="1"/>
  <c r="E17" i="2" l="1"/>
  <c r="C18" i="2" s="1"/>
  <c r="C19" i="2" l="1"/>
</calcChain>
</file>

<file path=xl/sharedStrings.xml><?xml version="1.0" encoding="utf-8"?>
<sst xmlns="http://schemas.openxmlformats.org/spreadsheetml/2006/main" count="676" uniqueCount="299">
  <si>
    <t>% Done</t>
  </si>
  <si>
    <t>Activity</t>
  </si>
  <si>
    <t>Notes</t>
  </si>
  <si>
    <t>Progress</t>
  </si>
  <si>
    <t>Highlight Start</t>
  </si>
  <si>
    <t>Highlight End</t>
  </si>
  <si>
    <t>To be completed by:</t>
  </si>
  <si>
    <t>Deadline:</t>
  </si>
  <si>
    <t>Due By</t>
  </si>
  <si>
    <t>Highlight Activities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</si>
  <si>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</si>
  <si>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</si>
  <si>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</si>
  <si>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</si>
  <si>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</si>
  <si>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</si>
  <si>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</si>
  <si>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</si>
  <si>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</si>
  <si>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</si>
  <si>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</si>
  <si>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</si>
  <si>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</si>
  <si>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</si>
  <si>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</si>
  <si>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 xml:space="preserve">     This Week [18 Jun - 24 Jun]</t>
  </si>
  <si>
    <t>Selected Highlight:</t>
  </si>
  <si>
    <t>Highlight Settings</t>
  </si>
  <si>
    <t>Anandakumar Palanisamy</t>
  </si>
  <si>
    <t>Angular</t>
  </si>
  <si>
    <t>Angular JS - NG Book - Ari Learner - Learning Examples</t>
  </si>
  <si>
    <t>Angular Learning Calendar</t>
  </si>
  <si>
    <t>Dummy</t>
  </si>
  <si>
    <t>Professional Angular JS - Chapter 2</t>
  </si>
  <si>
    <t>Professional Angular JS - Chapter 1</t>
  </si>
  <si>
    <t>Professional Angular JS - Chapter 3</t>
  </si>
  <si>
    <t>Professional Angular JS - Chapter 4</t>
  </si>
  <si>
    <t>Professional Angular JS - Chapter 5</t>
  </si>
  <si>
    <t>Professional Angular JS - Chapter 6</t>
  </si>
  <si>
    <t>Professional Angular JS - Chapter 7</t>
  </si>
  <si>
    <t>Professional Angular JS - Chapter 8</t>
  </si>
  <si>
    <t>Professional Angular JS - Chapter 9</t>
  </si>
  <si>
    <t>Professional Angular JS - Chapter 10</t>
  </si>
  <si>
    <t>Professional Angular JS - Review</t>
  </si>
  <si>
    <t>Angular JS - NG Book - Intro, Basics, DataBinding</t>
  </si>
  <si>
    <t>Angular JS - NG Book - Modules, Scopes, Controllers</t>
  </si>
  <si>
    <t>Angular JS - NG Book - Expressions, Filters</t>
  </si>
  <si>
    <t>Angular JS - NG Book - Introduction to Directives</t>
  </si>
  <si>
    <t>Angular JS - NG Book - Built-In Directives, Directives Explained</t>
  </si>
  <si>
    <t>Angular JS - NG Book - Angular Module Loading, Multiple Views &amp; Routing</t>
  </si>
  <si>
    <t>Angular JS - NG Book - Dependency Injection, Services</t>
  </si>
  <si>
    <t>Angular JS - NG Book - XHR &amp; Server-Side Communication, XHR in Practice, Promises</t>
  </si>
  <si>
    <t>Angular JS - NG Book - Server Communication</t>
  </si>
  <si>
    <t>Angular JS - NG Book - Testing, Events, Architecture, Angular Animation</t>
  </si>
  <si>
    <t>Angular JS - NG Book - Digest Loop and $apply, Demystifying Angular, Ess. Ang Extns</t>
  </si>
  <si>
    <t>Angular JS - NG Book - Mobile Apps, Localization, Caching, Security</t>
  </si>
  <si>
    <t>Angular JS - NG Book - Angular JS &amp; Internet Explorer, Chrome Apps</t>
  </si>
  <si>
    <t>Angular JS - Debugging Angular JS</t>
  </si>
  <si>
    <t>Angular JS - Next Steps</t>
  </si>
  <si>
    <t>Professional Angular JS - Follow-up</t>
  </si>
  <si>
    <t>Angular JS - NG Book - Follow up</t>
  </si>
  <si>
    <t>Bootstrap 3</t>
  </si>
  <si>
    <t>Hands On</t>
  </si>
  <si>
    <t>Dev Mentors Videos - 1 to 5</t>
  </si>
  <si>
    <t>Dev Mentors Videos - 11 to 15</t>
  </si>
  <si>
    <t>Dev Mentors Videos - 6 to 10</t>
  </si>
  <si>
    <t>Dev Mentors Videos - 16 to 20</t>
  </si>
  <si>
    <t>Dev Mentors Videos - 20 to 24</t>
  </si>
  <si>
    <t>Lynda.com - Ray Villa Videos - Part 1</t>
  </si>
  <si>
    <t>Lynda.com - Ray Villa Videos - Part 2</t>
  </si>
  <si>
    <t>Lynda.com - Ray Villa Videos - Part 3</t>
  </si>
  <si>
    <t>Lynda.com - Ray Villa Videos - Part 4</t>
  </si>
  <si>
    <t>Lynda.com - Ray Villa Videos - Part 5</t>
  </si>
  <si>
    <t>Lynda.com - Ray Villa Videos - Part 6</t>
  </si>
  <si>
    <t>Lynda.com - Ray Villa Videos - Part 7</t>
  </si>
  <si>
    <t>Follow-up/Review</t>
  </si>
  <si>
    <t>Night out in office. Need fast internet.</t>
  </si>
  <si>
    <t>At home.</t>
  </si>
  <si>
    <t>Learning Path</t>
  </si>
  <si>
    <t>CSS Mastery</t>
  </si>
  <si>
    <t>CSS Hands On</t>
  </si>
  <si>
    <t>Type Script</t>
  </si>
  <si>
    <t>Learning Path &amp; Hands On</t>
  </si>
  <si>
    <t>Java Script</t>
  </si>
  <si>
    <t>HTML</t>
  </si>
  <si>
    <t>HTML Black Book</t>
  </si>
  <si>
    <t>Git</t>
  </si>
  <si>
    <t>Introduction</t>
  </si>
  <si>
    <t>What is Git ?</t>
  </si>
  <si>
    <t>Installing Git</t>
  </si>
  <si>
    <t>Getting Started</t>
  </si>
  <si>
    <t>Git Concepts and Architecture</t>
  </si>
  <si>
    <t>Making Changes to Files</t>
  </si>
  <si>
    <t>Using Git with a Real Project</t>
  </si>
  <si>
    <t>Undoing Changes</t>
  </si>
  <si>
    <t>Ignoring Files</t>
  </si>
  <si>
    <t>Navigating the Commit Tree</t>
  </si>
  <si>
    <t>Branching</t>
  </si>
  <si>
    <t>Merging Branches</t>
  </si>
  <si>
    <t>Stashing Changes</t>
  </si>
  <si>
    <t>Remotes</t>
  </si>
  <si>
    <t>Tools and Next Steps</t>
  </si>
  <si>
    <t>Conclusion</t>
  </si>
  <si>
    <t>Git Essential Training - Lynda.com</t>
  </si>
  <si>
    <t>Review</t>
  </si>
  <si>
    <t>Adobe Edge Code &amp; Brackets</t>
  </si>
  <si>
    <t>Up &amp; Running with Sublime Text 2</t>
  </si>
  <si>
    <t>Java Script &amp; JSON</t>
  </si>
  <si>
    <t>Up &amp; Running With Coffee Script</t>
  </si>
  <si>
    <t>Responsive CSS with Sass &amp; Compass</t>
  </si>
  <si>
    <t>Java Script Enhancing the DOM</t>
  </si>
  <si>
    <t>Java Script: Events</t>
  </si>
  <si>
    <t>CSS with LESS &amp; SASS</t>
  </si>
  <si>
    <t>MEAN Stack &amp; Mongo DB Development Techniques</t>
  </si>
  <si>
    <t>Setup</t>
  </si>
  <si>
    <t>Message Posting</t>
  </si>
  <si>
    <t>Display Messages</t>
  </si>
  <si>
    <t>Registration</t>
  </si>
  <si>
    <t>Logging In</t>
  </si>
  <si>
    <t>Setting Up a Development Workflow</t>
  </si>
  <si>
    <t>Setting Up Builds and Automation</t>
  </si>
  <si>
    <t>Creating Production Builds</t>
  </si>
  <si>
    <t>Overview</t>
  </si>
  <si>
    <t>Introduction to LESS</t>
  </si>
  <si>
    <t>Advanced LESS</t>
  </si>
  <si>
    <t>Introduction to Sass</t>
  </si>
  <si>
    <t>Advanced Sass</t>
  </si>
  <si>
    <t xml:space="preserve">     This Week [3 Oct - 9 Oct]</t>
  </si>
  <si>
    <t>Sass Essential Training - Dummy</t>
  </si>
  <si>
    <t>Learning Sass Fundamentals</t>
  </si>
  <si>
    <t>Working with SassScript</t>
  </si>
  <si>
    <t>Creating Tasks with Grunt</t>
  </si>
  <si>
    <t>Using Bower.io</t>
  </si>
  <si>
    <t>Webproject Work Flows : Gulp, Git &amp; Browserify - Grunt</t>
  </si>
  <si>
    <t>Node - Essential Training</t>
  </si>
  <si>
    <t>What is Node JS ?</t>
  </si>
  <si>
    <t>Installing Node JS</t>
  </si>
  <si>
    <t>Node Core</t>
  </si>
  <si>
    <t>Node Modules</t>
  </si>
  <si>
    <t>The File System</t>
  </si>
  <si>
    <t>The HTTP Module</t>
  </si>
  <si>
    <t>Node Package Manager</t>
  </si>
  <si>
    <t>Web Servers</t>
  </si>
  <si>
    <t>Web Sockets</t>
  </si>
  <si>
    <t>Testing and Debugging</t>
  </si>
  <si>
    <t>Automation and Deployment</t>
  </si>
  <si>
    <t>Selecting the DOM</t>
  </si>
  <si>
    <t>Modifying DOM Attributes and Content</t>
  </si>
  <si>
    <t>Inserting and Deleting Nodes</t>
  </si>
  <si>
    <t>The DOM in Action</t>
  </si>
  <si>
    <t>Learning about Events</t>
  </si>
  <si>
    <t>Working with Common Events</t>
  </si>
  <si>
    <t>Working with Time-Based Events</t>
  </si>
  <si>
    <t>JavaScript: Events in Action</t>
  </si>
  <si>
    <t>Setting up a Workflow with Grunt.js</t>
  </si>
  <si>
    <t>Scaffolding Our HTML</t>
  </si>
  <si>
    <t>Sass Principles</t>
  </si>
  <si>
    <t>Styling with Sass and Compass</t>
  </si>
  <si>
    <t>Responsive Layout Grids with Susy</t>
  </si>
  <si>
    <t>Setting Up Workflows with Gulp.js</t>
  </si>
  <si>
    <t>Learning Coffee Script</t>
  </si>
  <si>
    <t>Working with Javascript Objects</t>
  </si>
  <si>
    <t>JavaScript, JSON, and AJAX</t>
  </si>
  <si>
    <t>JavaScript and JSON in Action</t>
  </si>
  <si>
    <t>Opening, Viewing, and Editing Files</t>
  </si>
  <si>
    <t>Customizing Your Editor</t>
  </si>
  <si>
    <t>Power Editing</t>
  </si>
  <si>
    <t>Automation</t>
  </si>
  <si>
    <t>Essential Packages</t>
  </si>
  <si>
    <t>Using the Application</t>
  </si>
  <si>
    <t>Understanding the Unique Features in Edge Code</t>
  </si>
  <si>
    <t>Configuring Your Environment</t>
  </si>
  <si>
    <t>ES6 Language Features</t>
  </si>
  <si>
    <t>Type Fundamentals</t>
  </si>
  <si>
    <t>Customer Types</t>
  </si>
  <si>
    <t>Classes</t>
  </si>
  <si>
    <t>Generics</t>
  </si>
  <si>
    <t>Modules</t>
  </si>
  <si>
    <t>Real-World Application Development</t>
  </si>
  <si>
    <t>Decorators</t>
  </si>
  <si>
    <t>Angular 2 Essential Training</t>
  </si>
  <si>
    <t>Architecture Overview</t>
  </si>
  <si>
    <t>Components</t>
  </si>
  <si>
    <t>Directives and Pipes</t>
  </si>
  <si>
    <t>Forms</t>
  </si>
  <si>
    <t>Dependency Injection and Services</t>
  </si>
  <si>
    <t>HTTP</t>
  </si>
  <si>
    <t>Routing</t>
  </si>
  <si>
    <t>Dummy: Learn Angular JS2: The Basics</t>
  </si>
  <si>
    <t>Introduction to Basics</t>
  </si>
  <si>
    <t>Creating a Basic Module</t>
  </si>
  <si>
    <t>Dummy: Learn Angular 2 Directives</t>
  </si>
  <si>
    <t>Angular 2 - Scratching the Surface</t>
  </si>
  <si>
    <t>Home Auto - First Screens</t>
  </si>
  <si>
    <t>Building Reusable Modals</t>
  </si>
  <si>
    <t>Building Up Our Dashboard</t>
  </si>
  <si>
    <t>Maintaining Components</t>
  </si>
  <si>
    <t>Show Me More</t>
  </si>
  <si>
    <t>Dummy: Learning Angular JS Testing</t>
  </si>
  <si>
    <t>Setting Up Angular JS for Unit Testing and End2End Testing</t>
  </si>
  <si>
    <t>Testing Controllers</t>
  </si>
  <si>
    <t>Testing Directives</t>
  </si>
  <si>
    <t>Testing $resource-Based REST API Services</t>
  </si>
  <si>
    <t>Finished on 10/09/2016</t>
  </si>
  <si>
    <t>Understanding Node.js Modules &amp; Packages</t>
  </si>
  <si>
    <t>Reading and Writing Files</t>
  </si>
  <si>
    <t>Exploring Node.js Frameworks</t>
  </si>
  <si>
    <t>Working with Promises</t>
  </si>
  <si>
    <t>Working with Generator Functions</t>
  </si>
  <si>
    <t>Up and Running with Node.js</t>
  </si>
  <si>
    <t>Next course</t>
  </si>
  <si>
    <t>Angular JS 1 Courses</t>
  </si>
  <si>
    <t>Angular JS Tutorial: Learn To Build Modern Web Apps with Angular and Rails</t>
  </si>
  <si>
    <t>Jumping in with Angular</t>
  </si>
  <si>
    <t>Getting User Input</t>
  </si>
  <si>
    <t>Adding Some Style</t>
  </si>
  <si>
    <t>Angular Services</t>
  </si>
  <si>
    <t>Angular Routing</t>
  </si>
  <si>
    <t>Beginning Rails</t>
  </si>
  <si>
    <t>Integrating the Front-end with the Asset Pipeline</t>
  </si>
  <si>
    <t>Generating ActiveRecord Models</t>
  </si>
  <si>
    <t>Creating Routes and Controllers</t>
  </si>
  <si>
    <t>Wiring Everything Up</t>
  </si>
  <si>
    <t>Adding User Authentication with Devise</t>
  </si>
  <si>
    <t>Associating Users with Posts and Comments</t>
  </si>
  <si>
    <t>Where To Go Next</t>
  </si>
  <si>
    <t>Building an Angular 1.5 application with ES6 and Components</t>
  </si>
  <si>
    <t>Setting up a boilerplate project for Angular 1.5 &amp; ES6</t>
  </si>
  <si>
    <t>Interacting with a server using an ES6 service</t>
  </si>
  <si>
    <t>Building our first pages with ES6 controllers</t>
  </si>
  <si>
    <t>Using components &amp; directives for reusable UI functionality</t>
  </si>
  <si>
    <t>Persisting JWT auth across page loads</t>
  </si>
  <si>
    <t>Updating user settings</t>
  </si>
  <si>
    <t>Displaying a profile page from server data</t>
  </si>
  <si>
    <t>Creating a follow button component with encapsulated functionality</t>
  </si>
  <si>
    <t>Creating the article editor</t>
  </si>
  <si>
    <t>Rendering articles from the server</t>
  </si>
  <si>
    <t>Compartmentalizing page functionality into components</t>
  </si>
  <si>
    <t>Creating abstract states and child states in UI-Router</t>
  </si>
  <si>
    <t>Displaying a list of articles</t>
  </si>
  <si>
    <t>Reusing the article-list component on the home page</t>
  </si>
  <si>
    <t>Building it in Angular 2</t>
  </si>
  <si>
    <t>A Better Way to Learn Angular JS</t>
  </si>
  <si>
    <t>Kicking the Tires</t>
  </si>
  <si>
    <t>Taking It for a Spin</t>
  </si>
  <si>
    <t>Promises</t>
  </si>
  <si>
    <t>Filters</t>
  </si>
  <si>
    <t>Directives</t>
  </si>
  <si>
    <t>The View and the DOM</t>
  </si>
  <si>
    <t>Animations</t>
  </si>
  <si>
    <t>Templates</t>
  </si>
  <si>
    <t>$http and Server Interaction</t>
  </si>
  <si>
    <t>Under the Hood</t>
  </si>
  <si>
    <t>Development Environment and Testing</t>
  </si>
  <si>
    <t>Deploying to Production</t>
  </si>
  <si>
    <t>Examples and Analysis</t>
  </si>
  <si>
    <t>Understanding Angular's $templateCache</t>
  </si>
  <si>
    <t>Using Templates as a String</t>
  </si>
  <si>
    <t>Using a Remote Template</t>
  </si>
  <si>
    <t>Using Inline Templates:</t>
  </si>
  <si>
    <t>Populating $templateCache Directly</t>
  </si>
  <si>
    <t>Creating Animations in Angular with ngAnimate</t>
  </si>
  <si>
    <t>ng-hide &amp; ng-show</t>
  </si>
  <si>
    <t>Customizing animations</t>
  </si>
  <si>
    <t>Animate entrances &amp; exits of ng-repeat elements</t>
  </si>
  <si>
    <t>Activate specific animations using ng-class</t>
  </si>
  <si>
    <t>Other ngAnimate supported directives</t>
  </si>
  <si>
    <t>$animate API</t>
  </si>
  <si>
    <t>Go forth and make pretty UI's</t>
  </si>
  <si>
    <t>Build a Tabs Directive in Angular JS</t>
  </si>
  <si>
    <t>What is a Directive ?</t>
  </si>
  <si>
    <t>Creating Our First Directive</t>
  </si>
  <si>
    <t>Scaffolding the tabset Directive</t>
  </si>
  <si>
    <t>Communicating Between Directives</t>
  </si>
  <si>
    <t>Using &lt;code&gt;scope&lt;/code&gt; to Add a Heading</t>
  </si>
  <si>
    <t>Activating tabs</t>
  </si>
  <si>
    <t>Conclusion (We're Done!)</t>
  </si>
  <si>
    <t>Bonus Features!</t>
  </si>
  <si>
    <t>doc.angularjs.org/guide</t>
  </si>
  <si>
    <t>External Resources</t>
  </si>
  <si>
    <t>Conceptual Overview</t>
  </si>
  <si>
    <t>Data Binding</t>
  </si>
  <si>
    <t>Controllers</t>
  </si>
  <si>
    <t>Services</t>
  </si>
  <si>
    <t>Scopes</t>
  </si>
  <si>
    <t>Dependency Injection</t>
  </si>
  <si>
    <t>Expressions</t>
  </si>
  <si>
    <t>Interpolation</t>
  </si>
  <si>
    <t>Component Router</t>
  </si>
  <si>
    <t>Providers</t>
  </si>
  <si>
    <t>Bootstrap</t>
  </si>
  <si>
    <t>HTML Compiler</t>
  </si>
  <si>
    <t>Unit Testing</t>
  </si>
  <si>
    <t>E2E Testing</t>
  </si>
  <si>
    <t>Using $location</t>
  </si>
  <si>
    <t>Working with CSS</t>
  </si>
  <si>
    <t>Security</t>
  </si>
  <si>
    <t>Running in Production</t>
  </si>
  <si>
    <t>Thinkster IO &amp; Angularjs.org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</si>
</sst>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3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2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4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4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4" fontId="6" fillId="4" borderId="1" xfId="0" applyNumberFormat="1" applyFont="1" applyFill="1" applyBorder="1" applyAlignment="1">
      <alignment horizontal="left" vertical="center" indent="1"/>
    </xf>
    <xf numFmtId="0" fontId="8" fillId="2" borderId="0" xfId="2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4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0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9" fontId="0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9" fontId="10" fillId="2" borderId="0" xfId="1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left" vertical="center" indent="1"/>
    </xf>
    <xf numFmtId="9" fontId="11" fillId="2" borderId="0" xfId="1" applyFont="1" applyFill="1" applyBorder="1" applyAlignment="1">
      <alignment horizontal="center" vertical="center"/>
    </xf>
    <xf numFmtId="0" fontId="5" fillId="2" borderId="0" xfId="3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139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38"/>
      <tableStyleElement type="headerRow" dxfId="137"/>
      <tableStyleElement type="totalRow" dxfId="136"/>
      <tableStyleElement type="firstRowStripe" dxfId="135"/>
      <tableStyleElement type="secondRowStripe" dxfId="1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blToDoList67" displayName="tblToDoList67" ref="B9:F18">
  <autoFilter ref="B9:F18"/>
  <tableColumns count="5">
    <tableColumn id="2" name="Activity" totalsRowDxfId="133"/>
    <tableColumn id="7" name="Due By" totalsRowDxfId="132"/>
    <tableColumn id="1" name="% Done" totalsRowDxfId="131"/>
    <tableColumn id="6" name="Progress" totalsRowDxfId="130">
      <calculatedColumnFormula>tblToDoList67[[#This Row],[% Done]]</calculatedColumnFormula>
    </tableColumn>
    <tableColumn id="5" name="Notes" totalsRowDxfId="129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0.xml><?xml version="1.0" encoding="utf-8"?>
<table xmlns="http://schemas.openxmlformats.org/spreadsheetml/2006/main" id="13" name="tblToDoList5101214" displayName="tblToDoList5101214" ref="B9:F19">
  <autoFilter ref="B9:F19"/>
  <tableColumns count="5">
    <tableColumn id="2" name="Activity" totalsRowDxfId="81"/>
    <tableColumn id="7" name="Due By" dataDxfId="80" totalsRowDxfId="79">
      <calculatedColumnFormula>TODAY()</calculatedColumnFormula>
    </tableColumn>
    <tableColumn id="1" name="% Done" totalsRowDxfId="78"/>
    <tableColumn id="6" name="Progress" totalsRowDxfId="77">
      <calculatedColumnFormula>tblToDoList5101214[[#This Row],[% Done]]</calculatedColumnFormula>
    </tableColumn>
    <tableColumn id="5" name="Notes" totalsRowDxfId="76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1.xml><?xml version="1.0" encoding="utf-8"?>
<table xmlns="http://schemas.openxmlformats.org/spreadsheetml/2006/main" id="19" name="tblToDoList510121520" displayName="tblToDoList510121520" ref="B9:F35">
  <autoFilter ref="B9:F35"/>
  <tableColumns count="5">
    <tableColumn id="2" name="Activity" totalsRowDxfId="75"/>
    <tableColumn id="7" name="Due By" dataDxfId="74" totalsRowDxfId="73">
      <calculatedColumnFormula>TODAY()</calculatedColumnFormula>
    </tableColumn>
    <tableColumn id="1" name="% Done" totalsRowDxfId="72"/>
    <tableColumn id="6" name="Progress" totalsRowDxfId="71">
      <calculatedColumnFormula>tblToDoList510121520[[#This Row],[% Done]]</calculatedColumnFormula>
    </tableColumn>
    <tableColumn id="5" name="Notes" totalsRowDxfId="7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2.xml><?xml version="1.0" encoding="utf-8"?>
<table xmlns="http://schemas.openxmlformats.org/spreadsheetml/2006/main" id="20" name="tblToDoList51012152021" displayName="tblToDoList51012152021" ref="B9:F115">
  <autoFilter ref="B9:F115"/>
  <tableColumns count="5">
    <tableColumn id="2" name="Activity" totalsRowDxfId="69"/>
    <tableColumn id="7" name="Due By" dataDxfId="68" totalsRowDxfId="67">
      <calculatedColumnFormula>TODAY()</calculatedColumnFormula>
    </tableColumn>
    <tableColumn id="1" name="% Done" totalsRowDxfId="66"/>
    <tableColumn id="6" name="Progress" totalsRowDxfId="65">
      <calculatedColumnFormula>tblToDoList51012152021[[#This Row],[% Done]]</calculatedColumnFormula>
    </tableColumn>
    <tableColumn id="5" name="Notes" totalsRowDxfId="64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3.xml><?xml version="1.0" encoding="utf-8"?>
<table xmlns="http://schemas.openxmlformats.org/spreadsheetml/2006/main" id="14" name="tblToDoList5101215" displayName="tblToDoList5101215" ref="B9:F18">
  <autoFilter ref="B9:F18"/>
  <tableColumns count="5">
    <tableColumn id="2" name="Activity" totalsRowDxfId="63"/>
    <tableColumn id="7" name="Due By" dataDxfId="62" totalsRowDxfId="61">
      <calculatedColumnFormula>TODAY()</calculatedColumnFormula>
    </tableColumn>
    <tableColumn id="1" name="% Done" totalsRowDxfId="60"/>
    <tableColumn id="6" name="Progress" totalsRowDxfId="59">
      <calculatedColumnFormula>tblToDoList5101215[[#This Row],[% Done]]</calculatedColumnFormula>
    </tableColumn>
    <tableColumn id="5" name="Notes" totalsRowDxfId="58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4.xml><?xml version="1.0" encoding="utf-8"?>
<table xmlns="http://schemas.openxmlformats.org/spreadsheetml/2006/main" id="15" name="tblToDoList510121516" displayName="tblToDoList510121516" ref="B9:F17">
  <autoFilter ref="B9:F17"/>
  <tableColumns count="5">
    <tableColumn id="2" name="Activity" totalsRowDxfId="57"/>
    <tableColumn id="7" name="Due By" dataDxfId="56" totalsRowDxfId="55">
      <calculatedColumnFormula>TODAY()</calculatedColumnFormula>
    </tableColumn>
    <tableColumn id="1" name="% Done" totalsRowDxfId="54"/>
    <tableColumn id="6" name="Progress" totalsRowDxfId="53">
      <calculatedColumnFormula>tblToDoList510121516[[#This Row],[% Done]]</calculatedColumnFormula>
    </tableColumn>
    <tableColumn id="5" name="Notes" totalsRowDxfId="52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5.xml><?xml version="1.0" encoding="utf-8"?>
<table xmlns="http://schemas.openxmlformats.org/spreadsheetml/2006/main" id="16" name="tblToDoList51012151617" displayName="tblToDoList51012151617" ref="B9:F23">
  <autoFilter ref="B9:F23"/>
  <tableColumns count="5">
    <tableColumn id="2" name="Activity" totalsRowDxfId="51"/>
    <tableColumn id="7" name="Due By" dataDxfId="50" totalsRowDxfId="49">
      <calculatedColumnFormula>TODAY()</calculatedColumnFormula>
    </tableColumn>
    <tableColumn id="1" name="% Done" totalsRowDxfId="48"/>
    <tableColumn id="6" name="Progress" totalsRowDxfId="47">
      <calculatedColumnFormula>tblToDoList51012151617[[#This Row],[% Done]]</calculatedColumnFormula>
    </tableColumn>
    <tableColumn id="5" name="Notes" totalsRowDxfId="46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6.xml><?xml version="1.0" encoding="utf-8"?>
<table xmlns="http://schemas.openxmlformats.org/spreadsheetml/2006/main" id="18" name="tblToDoList5101215161719" displayName="tblToDoList5101215161719" ref="B9:F21">
  <autoFilter ref="B9:F21"/>
  <tableColumns count="5">
    <tableColumn id="2" name="Activity" totalsRowDxfId="45"/>
    <tableColumn id="7" name="Due By" totalsRowDxfId="44"/>
    <tableColumn id="1" name="% Done" totalsRowDxfId="43"/>
    <tableColumn id="6" name="Progress" totalsRowDxfId="42">
      <calculatedColumnFormula>tblToDoList5101215161719[[#This Row],[% Done]]</calculatedColumnFormula>
    </tableColumn>
    <tableColumn id="5" name="Notes" totalsRowDxfId="4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7.xml><?xml version="1.0" encoding="utf-8"?>
<table xmlns="http://schemas.openxmlformats.org/spreadsheetml/2006/main" id="17" name="tblToDoList5101215161718" displayName="tblToDoList5101215161718" ref="B9:F18">
  <autoFilter ref="B9:F18"/>
  <tableColumns count="5">
    <tableColumn id="2" name="Activity" totalsRowDxfId="40"/>
    <tableColumn id="7" name="Due By" totalsRowDxfId="39"/>
    <tableColumn id="1" name="% Done" totalsRowDxfId="38"/>
    <tableColumn id="6" name="Progress" totalsRowDxfId="37">
      <calculatedColumnFormula>tblToDoList5101215161718[[#This Row],[% Done]]</calculatedColumnFormula>
    </tableColumn>
    <tableColumn id="5" name="Notes" totalsRowDxfId="36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8.xml><?xml version="1.0" encoding="utf-8"?>
<table xmlns="http://schemas.openxmlformats.org/spreadsheetml/2006/main" id="7" name="tblToDoList678" displayName="tblToDoList678" ref="B9:F18">
  <autoFilter ref="B9:F18"/>
  <tableColumns count="5">
    <tableColumn id="2" name="Activity" totalsRowDxfId="35"/>
    <tableColumn id="7" name="Due By" dataDxfId="34" totalsRowDxfId="33">
      <calculatedColumnFormula>TODAY()+85</calculatedColumnFormula>
    </tableColumn>
    <tableColumn id="1" name="% Done" totalsRowDxfId="32"/>
    <tableColumn id="6" name="Progress" totalsRowDxfId="31">
      <calculatedColumnFormula>tblToDoList678[[#This Row],[% Done]]</calculatedColumnFormula>
    </tableColumn>
    <tableColumn id="5" name="Notes" totalsRowDxfId="3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19.xml><?xml version="1.0" encoding="utf-8"?>
<table xmlns="http://schemas.openxmlformats.org/spreadsheetml/2006/main" id="5" name="tblToDoList6" displayName="tblToDoList6" ref="B9:F18">
  <autoFilter ref="B9:F18"/>
  <tableColumns count="5">
    <tableColumn id="2" name="Activity" totalsRowDxfId="29"/>
    <tableColumn id="7" name="Due By" totalsRowDxfId="28"/>
    <tableColumn id="1" name="% Done" totalsRowDxfId="27"/>
    <tableColumn id="6" name="Progress" totalsRowDxfId="26">
      <calculatedColumnFormula>tblToDoList6[[#This Row],[% Done]]</calculatedColumnFormula>
    </tableColumn>
    <tableColumn id="5" name="Notes" totalsRowDxfId="25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2.xml><?xml version="1.0" encoding="utf-8"?>
<table xmlns="http://schemas.openxmlformats.org/spreadsheetml/2006/main" id="1" name="tblToDoList" displayName="tblToDoList" ref="B9:F39">
  <autoFilter ref="B9:F39"/>
  <tableColumns count="5">
    <tableColumn id="2" name="Activity" totalsRowDxfId="128"/>
    <tableColumn id="7" name="Due By" totalsRowDxfId="127"/>
    <tableColumn id="1" name="% Done" totalsRowDxfId="126"/>
    <tableColumn id="6" name="Progress" totalsRowDxfId="125">
      <calculatedColumnFormula>tblToDoList[[#This Row],[% Done]]</calculatedColumnFormula>
    </tableColumn>
    <tableColumn id="5" name="Notes" totalsRowDxfId="124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20.xml><?xml version="1.0" encoding="utf-8"?>
<table xmlns="http://schemas.openxmlformats.org/spreadsheetml/2006/main" id="8" name="tblToDoList69" displayName="tblToDoList69" ref="B9:F27">
  <autoFilter ref="B9:F27"/>
  <tableColumns count="5">
    <tableColumn id="2" name="Activity" totalsRowDxfId="24"/>
    <tableColumn id="7" name="Due By" totalsRowDxfId="23"/>
    <tableColumn id="1" name="% Done" totalsRowDxfId="22"/>
    <tableColumn id="6" name="Progress" totalsRowDxfId="21">
      <calculatedColumnFormula>tblToDoList69[[#This Row],[% Done]]</calculatedColumnFormula>
    </tableColumn>
    <tableColumn id="5" name="Notes" totalsRowDxfId="2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3.xml><?xml version="1.0" encoding="utf-8"?>
<table xmlns="http://schemas.openxmlformats.org/spreadsheetml/2006/main" id="2" name="tblToDoList3" displayName="tblToDoList3" ref="B9:F23">
  <autoFilter ref="B9:F23"/>
  <tableColumns count="5">
    <tableColumn id="2" name="Activity" totalsRowDxfId="123"/>
    <tableColumn id="7" name="Due By" dataDxfId="122" totalsRowDxfId="121">
      <calculatedColumnFormula>TODAY()+2</calculatedColumnFormula>
    </tableColumn>
    <tableColumn id="1" name="% Done" totalsRowDxfId="120"/>
    <tableColumn id="6" name="Progress" totalsRowDxfId="119">
      <calculatedColumnFormula>tblToDoList3[[#This Row],[% Done]]</calculatedColumnFormula>
    </tableColumn>
    <tableColumn id="5" name="Notes" totalsRowDxfId="118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4.xml><?xml version="1.0" encoding="utf-8"?>
<table xmlns="http://schemas.openxmlformats.org/spreadsheetml/2006/main" id="3" name="tblToDoList4" displayName="tblToDoList4" ref="B9:F41">
  <autoFilter ref="B9:F41"/>
  <tableColumns count="5">
    <tableColumn id="2" name="Activity" totalsRowDxfId="117"/>
    <tableColumn id="7" name="Due By" dataDxfId="116" totalsRowDxfId="115">
      <calculatedColumnFormula>TODAY()</calculatedColumnFormula>
    </tableColumn>
    <tableColumn id="1" name="% Done" totalsRowDxfId="114"/>
    <tableColumn id="6" name="Progress" totalsRowDxfId="113">
      <calculatedColumnFormula>tblToDoList4[[#This Row],[% Done]]</calculatedColumnFormula>
    </tableColumn>
    <tableColumn id="5" name="Notes" totalsRowDxfId="112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5.xml><?xml version="1.0" encoding="utf-8"?>
<table xmlns="http://schemas.openxmlformats.org/spreadsheetml/2006/main" id="4" name="tblToDoList5" displayName="tblToDoList5" ref="B9:F22">
  <autoFilter ref="B9:F22"/>
  <tableColumns count="5">
    <tableColumn id="2" name="Activity" totalsRowDxfId="111"/>
    <tableColumn id="7" name="Due By" dataDxfId="110" totalsRowDxfId="109">
      <calculatedColumnFormula>TODAY()</calculatedColumnFormula>
    </tableColumn>
    <tableColumn id="1" name="% Done" totalsRowDxfId="108"/>
    <tableColumn id="6" name="Progress" totalsRowDxfId="107">
      <calculatedColumnFormula>tblToDoList5[[#This Row],[% Done]]</calculatedColumnFormula>
    </tableColumn>
    <tableColumn id="5" name="Notes" totalsRowDxfId="106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6.xml><?xml version="1.0" encoding="utf-8"?>
<table xmlns="http://schemas.openxmlformats.org/spreadsheetml/2006/main" id="9" name="tblToDoList510" displayName="tblToDoList510" ref="B9:F16">
  <autoFilter ref="B9:F16"/>
  <tableColumns count="5">
    <tableColumn id="2" name="Activity" totalsRowDxfId="105"/>
    <tableColumn id="7" name="Due By" dataDxfId="104" totalsRowDxfId="103">
      <calculatedColumnFormula>TODAY()</calculatedColumnFormula>
    </tableColumn>
    <tableColumn id="1" name="% Done" totalsRowDxfId="102"/>
    <tableColumn id="6" name="Progress" totalsRowDxfId="101">
      <calculatedColumnFormula>tblToDoList510[[#This Row],[% Done]]</calculatedColumnFormula>
    </tableColumn>
    <tableColumn id="5" name="Notes" totalsRowDxfId="10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7.xml><?xml version="1.0" encoding="utf-8"?>
<table xmlns="http://schemas.openxmlformats.org/spreadsheetml/2006/main" id="10" name="tblToDoList51011" displayName="tblToDoList51011" ref="B9:F18">
  <autoFilter ref="B9:F18"/>
  <tableColumns count="5">
    <tableColumn id="2" name="Activity" totalsRowDxfId="99"/>
    <tableColumn id="7" name="Due By" dataDxfId="98" totalsRowDxfId="97">
      <calculatedColumnFormula>TODAY()</calculatedColumnFormula>
    </tableColumn>
    <tableColumn id="1" name="% Done" totalsRowDxfId="96"/>
    <tableColumn id="6" name="Progress" totalsRowDxfId="95">
      <calculatedColumnFormula>tblToDoList51011[[#This Row],[% Done]]</calculatedColumnFormula>
    </tableColumn>
    <tableColumn id="5" name="Notes" totalsRowDxfId="94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8.xml><?xml version="1.0" encoding="utf-8"?>
<table xmlns="http://schemas.openxmlformats.org/spreadsheetml/2006/main" id="11" name="tblToDoList51012" displayName="tblToDoList51012" ref="B9:F17">
  <autoFilter ref="B9:F17"/>
  <tableColumns count="5">
    <tableColumn id="2" name="Activity" totalsRowDxfId="93"/>
    <tableColumn id="7" name="Due By" dataDxfId="92" totalsRowDxfId="91">
      <calculatedColumnFormula>TODAY()</calculatedColumnFormula>
    </tableColumn>
    <tableColumn id="1" name="% Done" totalsRowDxfId="90"/>
    <tableColumn id="6" name="Progress" totalsRowDxfId="89">
      <calculatedColumnFormula>tblToDoList51012[[#This Row],[% Done]]</calculatedColumnFormula>
    </tableColumn>
    <tableColumn id="5" name="Notes" totalsRowDxfId="88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ables/table9.xml><?xml version="1.0" encoding="utf-8"?>
<table xmlns="http://schemas.openxmlformats.org/spreadsheetml/2006/main" id="12" name="tblToDoList5101213" displayName="tblToDoList5101213" ref="B9:F15">
  <autoFilter ref="B9:F15"/>
  <tableColumns count="5">
    <tableColumn id="2" name="Activity" totalsRowDxfId="87"/>
    <tableColumn id="7" name="Due By" dataDxfId="86" totalsRowDxfId="85">
      <calculatedColumnFormula>TODAY()</calculatedColumnFormula>
    </tableColumn>
    <tableColumn id="1" name="% Done" totalsRowDxfId="84"/>
    <tableColumn id="6" name="Progress" totalsRowDxfId="83">
      <calculatedColumnFormula>tblToDoList5101213[[#This Row],[% Done]]</calculatedColumnFormula>
    </tableColumn>
    <tableColumn id="5" name="Notes" totalsRowDxfId="82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2.75" x14ac:dyDescent="0.2"/>
  <cols>
    <col min="1" max="1" width="4" style="1" customWidth="1"/>
    <col min="2" max="2" width="40.42578125" style="1" customWidth="1"/>
    <col min="3" max="3" width="18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83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TODAY()+45</f>
        <v>42738</v>
      </c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TODAY()+60</f>
        <v>42753</v>
      </c>
      <c r="D10" s="15">
        <v>1</v>
      </c>
      <c r="E10" s="15">
        <f>tblToDoList67[[#This Row],[% Done]]</f>
        <v>1</v>
      </c>
      <c r="F10" s="12"/>
    </row>
    <row r="11" spans="2:7" ht="18.75" customHeight="1" x14ac:dyDescent="0.2">
      <c r="B11" s="12"/>
      <c r="C11" s="14"/>
      <c r="D11" s="15">
        <v>0</v>
      </c>
      <c r="E11" s="15">
        <f>tblToDoList67[[#This Row],[% Done]]</f>
        <v>0</v>
      </c>
      <c r="F11" s="12"/>
    </row>
    <row r="12" spans="2:7" ht="18.75" customHeight="1" x14ac:dyDescent="0.2">
      <c r="B12" s="12"/>
      <c r="C12" s="14"/>
      <c r="D12" s="15">
        <v>0</v>
      </c>
      <c r="E12" s="15">
        <f>tblToDoList67[[#This Row],[% Done]]</f>
        <v>0</v>
      </c>
      <c r="F12" s="12"/>
    </row>
    <row r="13" spans="2:7" ht="18.75" customHeight="1" x14ac:dyDescent="0.2">
      <c r="B13" s="12"/>
      <c r="C13" s="14"/>
      <c r="D13" s="15">
        <v>0</v>
      </c>
      <c r="E13" s="15">
        <f>tblToDoList67[[#This Row],[% Done]]</f>
        <v>0</v>
      </c>
      <c r="F13" s="12"/>
    </row>
    <row r="14" spans="2:7" ht="18.75" customHeight="1" x14ac:dyDescent="0.2">
      <c r="B14" s="12"/>
      <c r="C14" s="14"/>
      <c r="D14" s="15">
        <v>0</v>
      </c>
      <c r="E14" s="15">
        <f>tblToDoList67[[#This Row],[% Done]]</f>
        <v>0</v>
      </c>
      <c r="F14" s="12"/>
    </row>
    <row r="15" spans="2:7" ht="18.75" customHeight="1" x14ac:dyDescent="0.2">
      <c r="B15" s="12"/>
      <c r="C15" s="14"/>
      <c r="D15" s="15">
        <v>0</v>
      </c>
      <c r="E15" s="15">
        <f>tblToDoList67[[#This Row],[% Done]]</f>
        <v>0</v>
      </c>
      <c r="F15" s="12"/>
    </row>
    <row r="16" spans="2:7" ht="18.75" customHeight="1" x14ac:dyDescent="0.2">
      <c r="B16" s="12"/>
      <c r="C16" s="14"/>
      <c r="D16" s="15">
        <v>0</v>
      </c>
      <c r="E16" s="15">
        <f>tblToDoList67[[#This Row],[% Done]]</f>
        <v>0</v>
      </c>
      <c r="F16" s="12"/>
    </row>
    <row r="17" spans="2:6" ht="18.75" customHeight="1" x14ac:dyDescent="0.2">
      <c r="B17" s="12"/>
      <c r="C17" s="14"/>
      <c r="D17" s="15">
        <v>0</v>
      </c>
      <c r="E17" s="15">
        <f>tblToDoList67[[#This Row],[% Done]]</f>
        <v>0</v>
      </c>
      <c r="F17" s="12"/>
    </row>
    <row r="18" spans="2:6" ht="18.75" customHeight="1" x14ac:dyDescent="0.2">
      <c r="B18" s="12"/>
      <c r="C18" s="14"/>
      <c r="D18" s="15">
        <v>0</v>
      </c>
      <c r="E18" s="15">
        <f>tblToDoList67[[#This Row],[% Done]]</f>
        <v>0</v>
      </c>
      <c r="F18" s="12"/>
    </row>
  </sheetData>
  <mergeCells count="1">
    <mergeCell ref="B8:C8"/>
  </mergeCells>
  <conditionalFormatting sqref="B10:F18">
    <cfRule type="expression" dxfId="19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{3A8CCB62-7636-4C50-B047-D1A57F2274C4}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8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8CCB62-7636-4C50-B047-D1A57F2274C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D9D8244E-EC03-4CB3-94B2-6D88710F605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109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tblToDoList5101214[[#This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tblToDoList5101214[[#This Row],[% Done]]</f>
        <v>0</v>
      </c>
      <c r="F11" s="12"/>
    </row>
    <row r="12" spans="2:7" ht="18.75" customHeight="1" x14ac:dyDescent="0.2">
      <c r="B12" s="12" t="s">
        <v>90</v>
      </c>
      <c r="C12" s="14"/>
      <c r="D12" s="15">
        <v>0</v>
      </c>
      <c r="E12" s="15">
        <f>tblToDoList5101214[[#This Row],[% Done]]</f>
        <v>0</v>
      </c>
      <c r="F12" s="12"/>
    </row>
    <row r="13" spans="2:7" ht="18.75" customHeight="1" x14ac:dyDescent="0.2">
      <c r="B13" s="12" t="s">
        <v>154</v>
      </c>
      <c r="C13" s="14"/>
      <c r="D13" s="15">
        <v>0</v>
      </c>
      <c r="E13" s="15">
        <f>tblToDoList5101214[[#This Row],[% Done]]</f>
        <v>0</v>
      </c>
      <c r="F13" s="12"/>
    </row>
    <row r="14" spans="2:7" ht="18.75" customHeight="1" x14ac:dyDescent="0.2">
      <c r="B14" s="12" t="s">
        <v>155</v>
      </c>
      <c r="C14" s="14"/>
      <c r="D14" s="15">
        <v>0</v>
      </c>
      <c r="E14" s="15">
        <f>tblToDoList5101214[[#This Row],[% Done]]</f>
        <v>0</v>
      </c>
      <c r="F14" s="12"/>
    </row>
    <row r="15" spans="2:7" ht="18.75" customHeight="1" x14ac:dyDescent="0.2">
      <c r="B15" s="12" t="s">
        <v>156</v>
      </c>
      <c r="C15" s="14"/>
      <c r="D15" s="15">
        <v>0</v>
      </c>
      <c r="E15" s="15">
        <f>tblToDoList5101214[[#This Row],[% Done]]</f>
        <v>0</v>
      </c>
      <c r="F15" s="12"/>
    </row>
    <row r="16" spans="2:7" ht="18.75" customHeight="1" x14ac:dyDescent="0.2">
      <c r="B16" s="12" t="s">
        <v>157</v>
      </c>
      <c r="C16" s="14"/>
      <c r="D16" s="15">
        <v>0</v>
      </c>
      <c r="E16" s="15">
        <f>tblToDoList5101214[[#This Row],[% Done]]</f>
        <v>0</v>
      </c>
      <c r="F16" s="12"/>
    </row>
    <row r="17" spans="2:6" ht="18.75" customHeight="1" x14ac:dyDescent="0.2">
      <c r="B17" s="12" t="s">
        <v>158</v>
      </c>
      <c r="C17" s="14"/>
      <c r="D17" s="15">
        <v>0</v>
      </c>
      <c r="E17" s="15">
        <f>tblToDoList5101214[[#This Row],[% Done]]</f>
        <v>0</v>
      </c>
      <c r="F17" s="12"/>
    </row>
    <row r="18" spans="2:6" ht="18.75" customHeight="1" x14ac:dyDescent="0.2">
      <c r="B18" s="12" t="s">
        <v>102</v>
      </c>
      <c r="C18" s="14"/>
      <c r="D18" s="15">
        <v>0</v>
      </c>
      <c r="E18" s="15">
        <f>tblToDoList5101214[[#This Row],[% Done]]</f>
        <v>0</v>
      </c>
      <c r="F18" s="12"/>
    </row>
    <row r="19" spans="2:6" ht="18.75" customHeight="1" x14ac:dyDescent="0.2">
      <c r="B19" s="12" t="s">
        <v>104</v>
      </c>
      <c r="C19" s="14"/>
      <c r="D19" s="15">
        <v>0</v>
      </c>
      <c r="E19" s="15">
        <f>tblToDoList5101214[[#This Row],[% Done]]</f>
        <v>0</v>
      </c>
      <c r="F19" s="12"/>
    </row>
  </sheetData>
  <mergeCells count="1">
    <mergeCell ref="B8:C8"/>
  </mergeCells>
  <conditionalFormatting sqref="B10:F19">
    <cfRule type="expression" dxfId="10" priority="1">
      <formula>($C10&gt;=valHStart)*($C10&lt;=valHEnd)</formula>
    </cfRule>
  </conditionalFormatting>
  <conditionalFormatting sqref="E10:E19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{353C922E-C757-4C6F-9BD5-1873EE76E489}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9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3C922E-C757-4C6F-9BD5-1873EE76E48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E10:E19</xm:sqref>
        </x14:conditionalFormatting>
        <x14:conditionalFormatting xmlns:xm="http://schemas.microsoft.com/office/excel/2006/main">
          <x14:cfRule type="iconSet" priority="3" id="{E5CC302D-4894-4C7B-B94F-216F9E4F9DA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sqref="A1:XFD1048576"/>
    </sheetView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134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TODAY()+60</f>
        <v>42753</v>
      </c>
      <c r="E6" s="11"/>
      <c r="F6" s="26" t="s">
        <v>127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tblToDoList510121520[[#This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tblToDoList510121520[[#This Row],[% Done]]</f>
        <v>0</v>
      </c>
      <c r="F11" s="12"/>
    </row>
    <row r="12" spans="2:7" ht="18.75" customHeight="1" x14ac:dyDescent="0.2">
      <c r="B12" s="12" t="s">
        <v>135</v>
      </c>
      <c r="C12" s="14"/>
      <c r="D12" s="15">
        <v>0</v>
      </c>
      <c r="E12" s="15">
        <f>tblToDoList510121520[[#This Row],[% Done]]</f>
        <v>0</v>
      </c>
      <c r="F12" s="12"/>
    </row>
    <row r="13" spans="2:7" ht="18.75" customHeight="1" x14ac:dyDescent="0.2">
      <c r="B13" s="12" t="s">
        <v>136</v>
      </c>
      <c r="C13" s="14"/>
      <c r="D13" s="15">
        <v>0</v>
      </c>
      <c r="E13" s="15">
        <f>tblToDoList510121520[[#This Row],[% Done]]</f>
        <v>0</v>
      </c>
      <c r="F13" s="12"/>
    </row>
    <row r="14" spans="2:7" ht="18.75" customHeight="1" x14ac:dyDescent="0.2">
      <c r="B14" s="12" t="s">
        <v>137</v>
      </c>
      <c r="C14" s="14"/>
      <c r="D14" s="15">
        <v>0</v>
      </c>
      <c r="E14" s="15">
        <f>tblToDoList510121520[[#This Row],[% Done]]</f>
        <v>0</v>
      </c>
      <c r="F14" s="12"/>
    </row>
    <row r="15" spans="2:7" ht="18.75" customHeight="1" x14ac:dyDescent="0.2">
      <c r="B15" s="12" t="s">
        <v>138</v>
      </c>
      <c r="C15" s="14"/>
      <c r="D15" s="15">
        <v>0</v>
      </c>
      <c r="E15" s="15">
        <f>tblToDoList510121520[[#This Row],[% Done]]</f>
        <v>0</v>
      </c>
      <c r="F15" s="12"/>
    </row>
    <row r="16" spans="2:7" ht="18.75" customHeight="1" x14ac:dyDescent="0.2">
      <c r="B16" s="12" t="s">
        <v>139</v>
      </c>
      <c r="C16" s="14"/>
      <c r="D16" s="15">
        <v>0</v>
      </c>
      <c r="E16" s="15">
        <f>tblToDoList510121520[[#This Row],[% Done]]</f>
        <v>0</v>
      </c>
      <c r="F16" s="12"/>
    </row>
    <row r="17" spans="2:6" ht="18.75" customHeight="1" x14ac:dyDescent="0.2">
      <c r="B17" s="12" t="s">
        <v>140</v>
      </c>
      <c r="C17" s="14"/>
      <c r="D17" s="15">
        <v>0</v>
      </c>
      <c r="E17" s="15">
        <f>tblToDoList510121520[[#This Row],[% Done]]</f>
        <v>0</v>
      </c>
      <c r="F17" s="12"/>
    </row>
    <row r="18" spans="2:6" ht="18.75" customHeight="1" x14ac:dyDescent="0.2">
      <c r="B18" s="12" t="s">
        <v>141</v>
      </c>
      <c r="C18" s="14"/>
      <c r="D18" s="15">
        <v>0</v>
      </c>
      <c r="E18" s="15">
        <f>tblToDoList510121520[[#This Row],[% Done]]</f>
        <v>0</v>
      </c>
      <c r="F18" s="12"/>
    </row>
    <row r="19" spans="2:6" ht="18.75" customHeight="1" x14ac:dyDescent="0.2">
      <c r="B19" s="12" t="s">
        <v>142</v>
      </c>
      <c r="C19" s="14"/>
      <c r="D19" s="15">
        <v>0</v>
      </c>
      <c r="E19" s="15">
        <f>tblToDoList510121520[[#This Row],[% Done]]</f>
        <v>0</v>
      </c>
      <c r="F19" s="12"/>
    </row>
    <row r="20" spans="2:6" ht="18.75" customHeight="1" x14ac:dyDescent="0.2">
      <c r="B20" s="12" t="s">
        <v>143</v>
      </c>
      <c r="C20" s="14"/>
      <c r="D20" s="15">
        <v>0</v>
      </c>
      <c r="E20" s="15">
        <f>tblToDoList510121520[[#This Row],[% Done]]</f>
        <v>0</v>
      </c>
      <c r="F20" s="12"/>
    </row>
    <row r="21" spans="2:6" ht="18.75" customHeight="1" x14ac:dyDescent="0.2">
      <c r="B21" s="12" t="s">
        <v>144</v>
      </c>
      <c r="C21" s="14"/>
      <c r="D21" s="15">
        <v>0</v>
      </c>
      <c r="E21" s="15">
        <f>tblToDoList510121520[[#This Row],[% Done]]</f>
        <v>0</v>
      </c>
      <c r="F21" s="12"/>
    </row>
    <row r="22" spans="2:6" ht="18.75" customHeight="1" x14ac:dyDescent="0.2">
      <c r="B22" s="12" t="s">
        <v>145</v>
      </c>
      <c r="C22" s="14"/>
      <c r="D22" s="15">
        <v>0</v>
      </c>
      <c r="E22" s="15">
        <f>tblToDoList510121520[[#This Row],[% Done]]</f>
        <v>0</v>
      </c>
      <c r="F22" s="12"/>
    </row>
    <row r="23" spans="2:6" ht="18.75" customHeight="1" x14ac:dyDescent="0.2">
      <c r="B23" s="12" t="s">
        <v>102</v>
      </c>
      <c r="C23" s="14"/>
      <c r="D23" s="15">
        <v>0</v>
      </c>
      <c r="E23" s="15">
        <f>tblToDoList510121520[[#This Row],[% Done]]</f>
        <v>0</v>
      </c>
      <c r="F23" s="12"/>
    </row>
    <row r="24" spans="2:6" ht="18.75" customHeight="1" x14ac:dyDescent="0.2">
      <c r="B24" s="12" t="s">
        <v>104</v>
      </c>
      <c r="C24" s="14"/>
      <c r="D24" s="15">
        <v>0</v>
      </c>
      <c r="E24" s="15">
        <f>tblToDoList510121520[[#This Row],[% Done]]</f>
        <v>0</v>
      </c>
      <c r="F24" s="12"/>
    </row>
    <row r="25" spans="2:6" ht="18.75" customHeight="1" x14ac:dyDescent="0.2">
      <c r="B25" s="37" t="s">
        <v>209</v>
      </c>
      <c r="C25" s="39">
        <f ca="1">TODAY()</f>
        <v>42693</v>
      </c>
      <c r="D25" s="40">
        <v>1</v>
      </c>
      <c r="E25" s="15">
        <f>tblToDoList510121520[[#This Row],[% Done]]</f>
        <v>1</v>
      </c>
      <c r="F25" s="37" t="s">
        <v>210</v>
      </c>
    </row>
    <row r="26" spans="2:6" ht="18.75" customHeight="1" x14ac:dyDescent="0.2">
      <c r="B26" s="12" t="s">
        <v>87</v>
      </c>
      <c r="C26" s="14">
        <f ca="1">TODAY()</f>
        <v>42693</v>
      </c>
      <c r="D26" s="15">
        <v>1</v>
      </c>
      <c r="E26" s="15">
        <f>tblToDoList510121520[[#This Row],[% Done]]</f>
        <v>1</v>
      </c>
      <c r="F26" s="12"/>
    </row>
    <row r="27" spans="2:6" ht="18.75" customHeight="1" x14ac:dyDescent="0.2">
      <c r="B27" s="12" t="s">
        <v>135</v>
      </c>
      <c r="C27" s="14">
        <f ca="1">TODAY()</f>
        <v>42693</v>
      </c>
      <c r="D27" s="15">
        <v>1</v>
      </c>
      <c r="E27" s="15">
        <f>tblToDoList510121520[[#This Row],[% Done]]</f>
        <v>1</v>
      </c>
      <c r="F27" s="12"/>
    </row>
    <row r="28" spans="2:6" ht="18.75" customHeight="1" x14ac:dyDescent="0.2">
      <c r="B28" s="12" t="s">
        <v>83</v>
      </c>
      <c r="C28" s="14">
        <f ca="1">TODAY()</f>
        <v>42693</v>
      </c>
      <c r="D28" s="15">
        <v>1</v>
      </c>
      <c r="E28" s="15">
        <f>tblToDoList510121520[[#This Row],[% Done]]</f>
        <v>1</v>
      </c>
      <c r="F28" s="12"/>
    </row>
    <row r="29" spans="2:6" ht="18.75" customHeight="1" x14ac:dyDescent="0.2">
      <c r="B29" s="12" t="s">
        <v>204</v>
      </c>
      <c r="C29" s="14">
        <f ca="1">TODAY()</f>
        <v>42693</v>
      </c>
      <c r="D29" s="15">
        <v>1</v>
      </c>
      <c r="E29" s="15">
        <f>tblToDoList510121520[[#This Row],[% Done]]</f>
        <v>1</v>
      </c>
      <c r="F29" s="12"/>
    </row>
    <row r="30" spans="2:6" ht="18.75" customHeight="1" x14ac:dyDescent="0.2">
      <c r="B30" s="12" t="s">
        <v>205</v>
      </c>
      <c r="C30" s="14">
        <f ca="1">TODAY()+1</f>
        <v>42694</v>
      </c>
      <c r="D30" s="15">
        <v>1</v>
      </c>
      <c r="E30" s="15">
        <f>tblToDoList510121520[[#This Row],[% Done]]</f>
        <v>1</v>
      </c>
      <c r="F30" s="12"/>
    </row>
    <row r="31" spans="2:6" ht="18.75" customHeight="1" x14ac:dyDescent="0.2">
      <c r="B31" s="12" t="s">
        <v>206</v>
      </c>
      <c r="C31" s="14">
        <f ca="1">TODAY()+1</f>
        <v>42694</v>
      </c>
      <c r="D31" s="15">
        <v>1</v>
      </c>
      <c r="E31" s="15">
        <f>tblToDoList510121520[[#This Row],[% Done]]</f>
        <v>1</v>
      </c>
      <c r="F31" s="12"/>
    </row>
    <row r="32" spans="2:6" ht="18.75" customHeight="1" x14ac:dyDescent="0.2">
      <c r="B32" s="12" t="s">
        <v>207</v>
      </c>
      <c r="C32" s="14">
        <f ca="1">TODAY()+1</f>
        <v>42694</v>
      </c>
      <c r="D32" s="15">
        <v>1</v>
      </c>
      <c r="E32" s="15">
        <f>tblToDoList510121520[[#This Row],[% Done]]</f>
        <v>1</v>
      </c>
      <c r="F32" s="12"/>
    </row>
    <row r="33" spans="2:6" ht="18.75" customHeight="1" x14ac:dyDescent="0.2">
      <c r="B33" s="12" t="s">
        <v>208</v>
      </c>
      <c r="C33" s="14">
        <f ca="1">TODAY()+1</f>
        <v>42694</v>
      </c>
      <c r="D33" s="15">
        <v>1</v>
      </c>
      <c r="E33" s="15">
        <f>tblToDoList510121520[[#This Row],[% Done]]</f>
        <v>1</v>
      </c>
      <c r="F33" s="12"/>
    </row>
    <row r="34" spans="2:6" ht="18.75" customHeight="1" x14ac:dyDescent="0.2">
      <c r="B34" s="12" t="s">
        <v>102</v>
      </c>
      <c r="C34" s="14">
        <f ca="1">TODAY()+1</f>
        <v>42694</v>
      </c>
      <c r="D34" s="15">
        <v>1</v>
      </c>
      <c r="E34" s="15">
        <f>tblToDoList510121520[[#This Row],[% Done]]</f>
        <v>1</v>
      </c>
      <c r="F34" s="12"/>
    </row>
    <row r="35" spans="2:6" ht="18.75" customHeight="1" x14ac:dyDescent="0.2">
      <c r="B35" s="12" t="s">
        <v>104</v>
      </c>
      <c r="C35" s="14"/>
      <c r="D35" s="15">
        <v>0</v>
      </c>
      <c r="E35" s="15">
        <f>tblToDoList510121520[[#This Row],[% Done]]</f>
        <v>0</v>
      </c>
      <c r="F35" s="12"/>
    </row>
  </sheetData>
  <mergeCells count="1">
    <mergeCell ref="B8:C8"/>
  </mergeCells>
  <conditionalFormatting sqref="B10:F35">
    <cfRule type="expression" dxfId="9" priority="1">
      <formula>($C10&gt;=valHStart)*($C10&lt;=valHEnd)</formula>
    </cfRule>
  </conditionalFormatting>
  <conditionalFormatting sqref="E10:E35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{A7ED9E97-55CC-4718-BEEF-0A0DC9FCD806}</x14:id>
        </ext>
      </extLst>
    </cfRule>
  </conditionalFormatting>
  <dataValidations count="2">
    <dataValidation type="list" allowBlank="1" sqref="D10:D35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ED9E97-55CC-4718-BEEF-0A0DC9FCD80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E10:E35</xm:sqref>
        </x14:conditionalFormatting>
        <x14:conditionalFormatting xmlns:xm="http://schemas.microsoft.com/office/excel/2006/main">
          <x14:cfRule type="iconSet" priority="3" id="{A2E8233C-6DC3-4E57-A25D-08E90484A43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D10:D35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5"/>
  <sheetViews>
    <sheetView tabSelected="1" workbookViewId="0"/>
  </sheetViews>
  <sheetFormatPr defaultRowHeight="12.75" x14ac:dyDescent="0.2"/>
  <cols>
    <col min="1" max="1" width="4" style="1" customWidth="1"/>
    <col min="2" max="2" width="80.7109375" style="1" customWidth="1"/>
    <col min="3" max="3" width="20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298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TODAY()+5</f>
        <v>42698</v>
      </c>
      <c r="E6" s="11"/>
      <c r="F6" s="26" t="s">
        <v>127</v>
      </c>
    </row>
    <row r="8" spans="2:7" s="2" customFormat="1" ht="24" customHeight="1" x14ac:dyDescent="0.2">
      <c r="B8" s="41" t="s">
        <v>211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tblToDoList51012152021[[#This Row],[% Done]]</f>
        <v>1</v>
      </c>
      <c r="F10" s="12"/>
    </row>
    <row r="11" spans="2:7" ht="18.75" customHeight="1" x14ac:dyDescent="0.2">
      <c r="B11" s="37" t="s">
        <v>212</v>
      </c>
      <c r="C11" s="39">
        <f ca="1">TODAY()</f>
        <v>42693</v>
      </c>
      <c r="D11" s="40">
        <v>1</v>
      </c>
      <c r="E11" s="40">
        <f>tblToDoList51012152021[[#This Row],[% Done]]</f>
        <v>1</v>
      </c>
      <c r="F11" s="37"/>
    </row>
    <row r="12" spans="2:7" ht="18.75" customHeight="1" x14ac:dyDescent="0.2">
      <c r="B12" s="12" t="s">
        <v>87</v>
      </c>
      <c r="C12" s="14"/>
      <c r="D12" s="15">
        <v>0</v>
      </c>
      <c r="E12" s="15">
        <f>tblToDoList51012152021[[#This Row],[% Done]]</f>
        <v>0</v>
      </c>
      <c r="F12" s="12"/>
    </row>
    <row r="13" spans="2:7" ht="18.75" customHeight="1" x14ac:dyDescent="0.2">
      <c r="B13" s="12" t="s">
        <v>213</v>
      </c>
      <c r="C13" s="14"/>
      <c r="D13" s="15">
        <v>0</v>
      </c>
      <c r="E13" s="15">
        <f>tblToDoList51012152021[[#This Row],[% Done]]</f>
        <v>0</v>
      </c>
      <c r="F13" s="12"/>
    </row>
    <row r="14" spans="2:7" ht="18.75" customHeight="1" x14ac:dyDescent="0.2">
      <c r="B14" s="12" t="s">
        <v>214</v>
      </c>
      <c r="C14" s="14"/>
      <c r="D14" s="15">
        <v>0</v>
      </c>
      <c r="E14" s="15">
        <f>tblToDoList51012152021[[#This Row],[% Done]]</f>
        <v>0</v>
      </c>
      <c r="F14" s="12"/>
    </row>
    <row r="15" spans="2:7" ht="18.75" customHeight="1" x14ac:dyDescent="0.2">
      <c r="B15" s="12" t="s">
        <v>215</v>
      </c>
      <c r="C15" s="14"/>
      <c r="D15" s="15">
        <v>0</v>
      </c>
      <c r="E15" s="15">
        <f>tblToDoList51012152021[[#This Row],[% Done]]</f>
        <v>0</v>
      </c>
      <c r="F15" s="12"/>
    </row>
    <row r="16" spans="2:7" ht="18.75" customHeight="1" x14ac:dyDescent="0.2">
      <c r="B16" s="12" t="s">
        <v>216</v>
      </c>
      <c r="C16" s="14"/>
      <c r="D16" s="15">
        <v>0</v>
      </c>
      <c r="E16" s="15">
        <f>tblToDoList51012152021[[#This Row],[% Done]]</f>
        <v>0</v>
      </c>
      <c r="F16" s="12"/>
    </row>
    <row r="17" spans="2:6" ht="18.75" customHeight="1" x14ac:dyDescent="0.2">
      <c r="B17" s="12" t="s">
        <v>217</v>
      </c>
      <c r="C17" s="14"/>
      <c r="D17" s="15">
        <v>0</v>
      </c>
      <c r="E17" s="15">
        <f>tblToDoList51012152021[[#This Row],[% Done]]</f>
        <v>0</v>
      </c>
      <c r="F17" s="12"/>
    </row>
    <row r="18" spans="2:6" ht="18.75" customHeight="1" x14ac:dyDescent="0.2">
      <c r="B18" s="12" t="s">
        <v>218</v>
      </c>
      <c r="C18" s="14"/>
      <c r="D18" s="15">
        <v>0</v>
      </c>
      <c r="E18" s="15">
        <f>tblToDoList51012152021[[#This Row],[% Done]]</f>
        <v>0</v>
      </c>
      <c r="F18" s="12"/>
    </row>
    <row r="19" spans="2:6" ht="18.75" customHeight="1" x14ac:dyDescent="0.2">
      <c r="B19" s="12" t="s">
        <v>219</v>
      </c>
      <c r="C19" s="14"/>
      <c r="D19" s="15">
        <v>0</v>
      </c>
      <c r="E19" s="15">
        <f>tblToDoList51012152021[[#This Row],[% Done]]</f>
        <v>0</v>
      </c>
      <c r="F19" s="12"/>
    </row>
    <row r="20" spans="2:6" ht="18.75" customHeight="1" x14ac:dyDescent="0.2">
      <c r="B20" s="12" t="s">
        <v>220</v>
      </c>
      <c r="C20" s="14"/>
      <c r="D20" s="15">
        <v>0</v>
      </c>
      <c r="E20" s="15">
        <f>tblToDoList51012152021[[#This Row],[% Done]]</f>
        <v>0</v>
      </c>
      <c r="F20" s="12"/>
    </row>
    <row r="21" spans="2:6" ht="18.75" customHeight="1" x14ac:dyDescent="0.2">
      <c r="B21" s="12" t="s">
        <v>221</v>
      </c>
      <c r="C21" s="14"/>
      <c r="D21" s="15">
        <v>0</v>
      </c>
      <c r="E21" s="15">
        <f>tblToDoList51012152021[[#This Row],[% Done]]</f>
        <v>0</v>
      </c>
      <c r="F21" s="12"/>
    </row>
    <row r="22" spans="2:6" ht="18.75" customHeight="1" x14ac:dyDescent="0.2">
      <c r="B22" s="12" t="s">
        <v>222</v>
      </c>
      <c r="C22" s="14"/>
      <c r="D22" s="15">
        <v>0</v>
      </c>
      <c r="E22" s="15">
        <f>tblToDoList51012152021[[#This Row],[% Done]]</f>
        <v>0</v>
      </c>
      <c r="F22" s="12"/>
    </row>
    <row r="23" spans="2:6" ht="18.75" customHeight="1" x14ac:dyDescent="0.2">
      <c r="B23" s="12" t="s">
        <v>223</v>
      </c>
      <c r="C23" s="14"/>
      <c r="D23" s="15">
        <v>0</v>
      </c>
      <c r="E23" s="15">
        <f>tblToDoList51012152021[[#This Row],[% Done]]</f>
        <v>0</v>
      </c>
      <c r="F23" s="12"/>
    </row>
    <row r="24" spans="2:6" ht="18.75" customHeight="1" x14ac:dyDescent="0.2">
      <c r="B24" s="12" t="s">
        <v>224</v>
      </c>
      <c r="C24" s="14"/>
      <c r="D24" s="15">
        <v>0</v>
      </c>
      <c r="E24" s="15">
        <f>tblToDoList51012152021[[#This Row],[% Done]]</f>
        <v>0</v>
      </c>
      <c r="F24" s="12"/>
    </row>
    <row r="25" spans="2:6" ht="18.75" customHeight="1" x14ac:dyDescent="0.2">
      <c r="B25" s="12" t="s">
        <v>225</v>
      </c>
      <c r="C25" s="14"/>
      <c r="D25" s="15">
        <v>0</v>
      </c>
      <c r="E25" s="15">
        <f>tblToDoList51012152021[[#This Row],[% Done]]</f>
        <v>0</v>
      </c>
      <c r="F25" s="12"/>
    </row>
    <row r="26" spans="2:6" ht="18.75" customHeight="1" x14ac:dyDescent="0.2">
      <c r="B26" s="37" t="s">
        <v>226</v>
      </c>
      <c r="C26" s="39">
        <f ca="1">TODAY()</f>
        <v>42693</v>
      </c>
      <c r="D26" s="40">
        <v>1</v>
      </c>
      <c r="E26" s="15">
        <f>tblToDoList51012152021[[#This Row],[% Done]]</f>
        <v>1</v>
      </c>
      <c r="F26" s="37" t="s">
        <v>210</v>
      </c>
    </row>
    <row r="27" spans="2:6" ht="18.75" customHeight="1" x14ac:dyDescent="0.2">
      <c r="B27" s="12" t="s">
        <v>87</v>
      </c>
      <c r="C27" s="14"/>
      <c r="D27" s="15">
        <v>0</v>
      </c>
      <c r="E27" s="15"/>
      <c r="F27" s="12"/>
    </row>
    <row r="28" spans="2:6" ht="18.75" customHeight="1" x14ac:dyDescent="0.2">
      <c r="B28" s="12" t="s">
        <v>227</v>
      </c>
      <c r="C28" s="14"/>
      <c r="D28" s="15">
        <v>0</v>
      </c>
      <c r="E28" s="15"/>
      <c r="F28" s="12"/>
    </row>
    <row r="29" spans="2:6" ht="18.75" customHeight="1" x14ac:dyDescent="0.2">
      <c r="B29" s="12" t="s">
        <v>229</v>
      </c>
      <c r="C29" s="14"/>
      <c r="D29" s="15">
        <v>0</v>
      </c>
      <c r="E29" s="15"/>
      <c r="F29" s="12"/>
    </row>
    <row r="30" spans="2:6" ht="18.75" customHeight="1" x14ac:dyDescent="0.2">
      <c r="B30" s="12" t="s">
        <v>228</v>
      </c>
      <c r="C30" s="14"/>
      <c r="D30" s="15">
        <v>0</v>
      </c>
      <c r="E30" s="15"/>
      <c r="F30" s="12"/>
    </row>
    <row r="31" spans="2:6" ht="18.75" customHeight="1" x14ac:dyDescent="0.2">
      <c r="B31" s="12" t="s">
        <v>230</v>
      </c>
      <c r="C31" s="14"/>
      <c r="D31" s="15">
        <v>0</v>
      </c>
      <c r="E31" s="15"/>
      <c r="F31" s="12"/>
    </row>
    <row r="32" spans="2:6" ht="18.75" customHeight="1" x14ac:dyDescent="0.2">
      <c r="B32" s="12" t="s">
        <v>231</v>
      </c>
      <c r="C32" s="14"/>
      <c r="D32" s="15">
        <v>0</v>
      </c>
      <c r="E32" s="15"/>
      <c r="F32" s="12"/>
    </row>
    <row r="33" spans="2:6" ht="18.75" customHeight="1" x14ac:dyDescent="0.2">
      <c r="B33" s="12" t="s">
        <v>232</v>
      </c>
      <c r="C33" s="14"/>
      <c r="D33" s="15">
        <v>0</v>
      </c>
      <c r="E33" s="15"/>
      <c r="F33" s="12"/>
    </row>
    <row r="34" spans="2:6" ht="18.75" customHeight="1" x14ac:dyDescent="0.2">
      <c r="B34" s="12" t="s">
        <v>233</v>
      </c>
      <c r="C34" s="14"/>
      <c r="D34" s="15">
        <v>0</v>
      </c>
      <c r="E34" s="15"/>
      <c r="F34" s="12"/>
    </row>
    <row r="35" spans="2:6" ht="18.75" customHeight="1" x14ac:dyDescent="0.2">
      <c r="B35" s="12" t="s">
        <v>234</v>
      </c>
      <c r="C35" s="14"/>
      <c r="D35" s="15">
        <v>0</v>
      </c>
      <c r="E35" s="15">
        <f>tblToDoList51012152021[[#This Row],[% Done]]</f>
        <v>0</v>
      </c>
      <c r="F35" s="12"/>
    </row>
    <row r="36" spans="2:6" ht="18.75" customHeight="1" x14ac:dyDescent="0.2">
      <c r="B36" s="12" t="s">
        <v>235</v>
      </c>
      <c r="C36" s="14"/>
      <c r="D36" s="15">
        <v>0</v>
      </c>
      <c r="E36" s="15">
        <f>tblToDoList51012152021[[#This Row],[% Done]]</f>
        <v>0</v>
      </c>
      <c r="F36" s="12"/>
    </row>
    <row r="37" spans="2:6" ht="18.75" customHeight="1" x14ac:dyDescent="0.2">
      <c r="B37" s="12" t="s">
        <v>236</v>
      </c>
      <c r="C37" s="14"/>
      <c r="D37" s="15">
        <v>0</v>
      </c>
      <c r="E37" s="15">
        <f>tblToDoList51012152021[[#This Row],[% Done]]</f>
        <v>0</v>
      </c>
      <c r="F37" s="12"/>
    </row>
    <row r="38" spans="2:6" ht="18.75" customHeight="1" x14ac:dyDescent="0.2">
      <c r="B38" s="12" t="s">
        <v>237</v>
      </c>
      <c r="C38" s="14"/>
      <c r="D38" s="15">
        <v>0</v>
      </c>
      <c r="E38" s="15">
        <f>tblToDoList51012152021[[#This Row],[% Done]]</f>
        <v>0</v>
      </c>
      <c r="F38" s="12"/>
    </row>
    <row r="39" spans="2:6" ht="18.75" customHeight="1" x14ac:dyDescent="0.2">
      <c r="B39" s="12" t="s">
        <v>238</v>
      </c>
      <c r="C39" s="14"/>
      <c r="D39" s="15">
        <v>0</v>
      </c>
      <c r="E39" s="15">
        <f>tblToDoList51012152021[[#This Row],[% Done]]</f>
        <v>0</v>
      </c>
      <c r="F39" s="12"/>
    </row>
    <row r="40" spans="2:6" ht="18.75" customHeight="1" x14ac:dyDescent="0.2">
      <c r="B40" s="12" t="s">
        <v>239</v>
      </c>
      <c r="C40" s="14"/>
      <c r="D40" s="15">
        <v>0</v>
      </c>
      <c r="E40" s="15">
        <f>tblToDoList51012152021[[#This Row],[% Done]]</f>
        <v>0</v>
      </c>
      <c r="F40" s="12"/>
    </row>
    <row r="41" spans="2:6" ht="18.75" customHeight="1" x14ac:dyDescent="0.2">
      <c r="B41" s="12" t="s">
        <v>240</v>
      </c>
      <c r="C41" s="14"/>
      <c r="D41" s="15">
        <v>0</v>
      </c>
      <c r="E41" s="15">
        <f>tblToDoList51012152021[[#This Row],[% Done]]</f>
        <v>0</v>
      </c>
      <c r="F41" s="12"/>
    </row>
    <row r="42" spans="2:6" ht="18.75" customHeight="1" x14ac:dyDescent="0.2">
      <c r="B42" s="12" t="s">
        <v>241</v>
      </c>
      <c r="C42" s="14"/>
      <c r="D42" s="15">
        <v>0</v>
      </c>
      <c r="E42" s="15"/>
      <c r="F42" s="12"/>
    </row>
    <row r="43" spans="2:6" ht="18.75" customHeight="1" x14ac:dyDescent="0.2">
      <c r="B43" s="12" t="s">
        <v>104</v>
      </c>
      <c r="C43" s="14"/>
      <c r="D43" s="15">
        <v>0</v>
      </c>
      <c r="E43" s="15">
        <f>tblToDoList51012152021[[#This Row],[% Done]]</f>
        <v>0</v>
      </c>
      <c r="F43" s="12"/>
    </row>
    <row r="44" spans="2:6" ht="18.75" customHeight="1" x14ac:dyDescent="0.2">
      <c r="B44" s="37" t="s">
        <v>242</v>
      </c>
      <c r="C44" s="39">
        <f ca="1">TODAY()</f>
        <v>42693</v>
      </c>
      <c r="D44" s="40">
        <v>1</v>
      </c>
      <c r="E44" s="15">
        <f>tblToDoList51012152021[[#This Row],[% Done]]</f>
        <v>1</v>
      </c>
      <c r="F44" s="37" t="s">
        <v>210</v>
      </c>
    </row>
    <row r="45" spans="2:6" ht="18.75" customHeight="1" x14ac:dyDescent="0.2">
      <c r="B45" s="12" t="s">
        <v>87</v>
      </c>
      <c r="C45" s="14">
        <f ca="1">TODAY()</f>
        <v>42693</v>
      </c>
      <c r="D45" s="15">
        <v>1</v>
      </c>
      <c r="E45" s="15">
        <f>tblToDoList51012152021[[#This Row],[% Done]]</f>
        <v>1</v>
      </c>
      <c r="F45" s="12"/>
    </row>
    <row r="46" spans="2:6" ht="18.75" customHeight="1" x14ac:dyDescent="0.2">
      <c r="B46" s="12" t="s">
        <v>243</v>
      </c>
      <c r="C46" s="14"/>
      <c r="D46" s="15">
        <v>0</v>
      </c>
      <c r="E46" s="15">
        <f>tblToDoList51012152021[[#This Row],[% Done]]</f>
        <v>0</v>
      </c>
      <c r="F46" s="12"/>
    </row>
    <row r="47" spans="2:6" ht="18.75" customHeight="1" x14ac:dyDescent="0.2">
      <c r="B47" s="12" t="s">
        <v>244</v>
      </c>
      <c r="C47" s="14"/>
      <c r="D47" s="15">
        <v>0</v>
      </c>
      <c r="E47" s="15">
        <f>tblToDoList51012152021[[#This Row],[% Done]]</f>
        <v>0</v>
      </c>
      <c r="F47" s="12"/>
    </row>
    <row r="48" spans="2:6" ht="18.75" customHeight="1" x14ac:dyDescent="0.2">
      <c r="B48" s="12" t="s">
        <v>245</v>
      </c>
      <c r="C48" s="14"/>
      <c r="D48" s="15">
        <v>0</v>
      </c>
      <c r="E48" s="15">
        <f>tblToDoList51012152021[[#This Row],[% Done]]</f>
        <v>0</v>
      </c>
      <c r="F48" s="12"/>
    </row>
    <row r="49" spans="2:6" ht="18.75" customHeight="1" x14ac:dyDescent="0.2">
      <c r="B49" s="12" t="s">
        <v>246</v>
      </c>
      <c r="C49" s="14"/>
      <c r="D49" s="15">
        <v>0</v>
      </c>
      <c r="E49" s="15">
        <f>tblToDoList51012152021[[#This Row],[% Done]]</f>
        <v>0</v>
      </c>
      <c r="F49" s="12"/>
    </row>
    <row r="50" spans="2:6" ht="18.75" customHeight="1" x14ac:dyDescent="0.2">
      <c r="B50" s="12" t="s">
        <v>247</v>
      </c>
      <c r="C50" s="14"/>
      <c r="D50" s="15">
        <v>0</v>
      </c>
      <c r="E50" s="15">
        <f>tblToDoList51012152021[[#This Row],[% Done]]</f>
        <v>0</v>
      </c>
      <c r="F50" s="12"/>
    </row>
    <row r="51" spans="2:6" ht="18.75" customHeight="1" x14ac:dyDescent="0.2">
      <c r="B51" s="12" t="s">
        <v>248</v>
      </c>
      <c r="C51" s="14"/>
      <c r="D51" s="15">
        <v>0</v>
      </c>
      <c r="E51" s="15">
        <f>tblToDoList51012152021[[#This Row],[% Done]]</f>
        <v>0</v>
      </c>
      <c r="F51" s="12"/>
    </row>
    <row r="52" spans="2:6" ht="18.75" customHeight="1" x14ac:dyDescent="0.2">
      <c r="B52" s="12" t="s">
        <v>249</v>
      </c>
      <c r="C52" s="14"/>
      <c r="D52" s="15">
        <v>0</v>
      </c>
      <c r="E52" s="15">
        <f>tblToDoList51012152021[[#This Row],[% Done]]</f>
        <v>0</v>
      </c>
      <c r="F52" s="12"/>
    </row>
    <row r="53" spans="2:6" ht="18.75" customHeight="1" x14ac:dyDescent="0.2">
      <c r="B53" s="12" t="s">
        <v>250</v>
      </c>
      <c r="C53" s="14"/>
      <c r="D53" s="15">
        <v>0</v>
      </c>
      <c r="E53" s="15">
        <f>tblToDoList51012152021[[#This Row],[% Done]]</f>
        <v>0</v>
      </c>
      <c r="F53" s="12"/>
    </row>
    <row r="54" spans="2:6" ht="18.75" customHeight="1" x14ac:dyDescent="0.2">
      <c r="B54" s="12" t="s">
        <v>187</v>
      </c>
      <c r="C54" s="14"/>
      <c r="D54" s="15">
        <v>0</v>
      </c>
      <c r="E54" s="15">
        <f>tblToDoList51012152021[[#This Row],[% Done]]</f>
        <v>0</v>
      </c>
      <c r="F54" s="12"/>
    </row>
    <row r="55" spans="2:6" ht="18.75" customHeight="1" x14ac:dyDescent="0.2">
      <c r="B55" s="12" t="s">
        <v>251</v>
      </c>
      <c r="C55" s="14"/>
      <c r="D55" s="15">
        <v>0</v>
      </c>
      <c r="E55" s="15">
        <f>tblToDoList51012152021[[#This Row],[% Done]]</f>
        <v>0</v>
      </c>
      <c r="F55" s="12"/>
    </row>
    <row r="56" spans="2:6" ht="18.75" customHeight="1" x14ac:dyDescent="0.2">
      <c r="B56" s="12" t="s">
        <v>252</v>
      </c>
      <c r="C56" s="14"/>
      <c r="D56" s="15">
        <v>0</v>
      </c>
      <c r="E56" s="15">
        <f>tblToDoList51012152021[[#This Row],[% Done]]</f>
        <v>0</v>
      </c>
      <c r="F56" s="12"/>
    </row>
    <row r="57" spans="2:6" ht="18.75" customHeight="1" x14ac:dyDescent="0.2">
      <c r="B57" s="12" t="s">
        <v>253</v>
      </c>
      <c r="C57" s="14"/>
      <c r="D57" s="15">
        <v>0</v>
      </c>
      <c r="E57" s="15">
        <f>tblToDoList51012152021[[#This Row],[% Done]]</f>
        <v>0</v>
      </c>
      <c r="F57" s="12"/>
    </row>
    <row r="58" spans="2:6" ht="18.75" customHeight="1" x14ac:dyDescent="0.2">
      <c r="B58" s="12" t="s">
        <v>254</v>
      </c>
      <c r="C58" s="14"/>
      <c r="D58" s="15">
        <v>0</v>
      </c>
      <c r="E58" s="15">
        <f>tblToDoList51012152021[[#This Row],[% Done]]</f>
        <v>0</v>
      </c>
      <c r="F58" s="12"/>
    </row>
    <row r="59" spans="2:6" ht="18.75" customHeight="1" x14ac:dyDescent="0.2">
      <c r="B59" s="12" t="s">
        <v>255</v>
      </c>
      <c r="C59" s="14"/>
      <c r="D59" s="15">
        <v>0</v>
      </c>
      <c r="E59" s="15">
        <f>tblToDoList51012152021[[#This Row],[% Done]]</f>
        <v>0</v>
      </c>
      <c r="F59" s="12"/>
    </row>
    <row r="60" spans="2:6" ht="18.75" customHeight="1" x14ac:dyDescent="0.2">
      <c r="B60" s="37" t="s">
        <v>256</v>
      </c>
      <c r="C60" s="39">
        <f ca="1">TODAY()</f>
        <v>42693</v>
      </c>
      <c r="D60" s="40">
        <v>1</v>
      </c>
      <c r="E60" s="40">
        <f>tblToDoList51012152021[[#This Row],[% Done]]</f>
        <v>1</v>
      </c>
      <c r="F60" s="37" t="s">
        <v>210</v>
      </c>
    </row>
    <row r="61" spans="2:6" ht="18.75" customHeight="1" x14ac:dyDescent="0.2">
      <c r="B61" s="12" t="s">
        <v>87</v>
      </c>
      <c r="C61" s="14"/>
      <c r="D61" s="15">
        <v>0</v>
      </c>
      <c r="E61" s="15">
        <f>tblToDoList51012152021[[#This Row],[% Done]]</f>
        <v>0</v>
      </c>
      <c r="F61" s="12"/>
    </row>
    <row r="62" spans="2:6" ht="18.75" customHeight="1" x14ac:dyDescent="0.2">
      <c r="B62" s="12" t="s">
        <v>257</v>
      </c>
      <c r="C62" s="14"/>
      <c r="D62" s="15">
        <v>0</v>
      </c>
      <c r="E62" s="15">
        <f>tblToDoList51012152021[[#This Row],[% Done]]</f>
        <v>0</v>
      </c>
      <c r="F62" s="12"/>
    </row>
    <row r="63" spans="2:6" ht="18.75" customHeight="1" x14ac:dyDescent="0.2">
      <c r="B63" s="12" t="s">
        <v>258</v>
      </c>
      <c r="C63" s="14"/>
      <c r="D63" s="15">
        <v>0</v>
      </c>
      <c r="E63" s="15">
        <f>tblToDoList51012152021[[#This Row],[% Done]]</f>
        <v>0</v>
      </c>
      <c r="F63" s="12"/>
    </row>
    <row r="64" spans="2:6" ht="18.75" customHeight="1" x14ac:dyDescent="0.2">
      <c r="B64" s="12" t="s">
        <v>259</v>
      </c>
      <c r="C64" s="14"/>
      <c r="D64" s="15">
        <v>0</v>
      </c>
      <c r="E64" s="15">
        <f>tblToDoList51012152021[[#This Row],[% Done]]</f>
        <v>0</v>
      </c>
      <c r="F64" s="12"/>
    </row>
    <row r="65" spans="2:6" ht="18.75" customHeight="1" x14ac:dyDescent="0.2">
      <c r="B65" s="12" t="s">
        <v>260</v>
      </c>
      <c r="C65" s="14"/>
      <c r="D65" s="15">
        <v>0</v>
      </c>
      <c r="E65" s="15">
        <f>tblToDoList51012152021[[#This Row],[% Done]]</f>
        <v>0</v>
      </c>
      <c r="F65" s="12"/>
    </row>
    <row r="66" spans="2:6" ht="18.75" customHeight="1" x14ac:dyDescent="0.2">
      <c r="B66" s="12" t="s">
        <v>104</v>
      </c>
      <c r="C66" s="14"/>
      <c r="D66" s="15">
        <v>0</v>
      </c>
      <c r="E66" s="15">
        <f>tblToDoList51012152021[[#This Row],[% Done]]</f>
        <v>0</v>
      </c>
      <c r="F66" s="12"/>
    </row>
    <row r="67" spans="2:6" ht="18.75" customHeight="1" x14ac:dyDescent="0.2">
      <c r="B67" s="37" t="s">
        <v>261</v>
      </c>
      <c r="C67" s="39">
        <f ca="1">TODAY()</f>
        <v>42693</v>
      </c>
      <c r="D67" s="40">
        <v>1</v>
      </c>
      <c r="E67" s="40">
        <f>tblToDoList51012152021[[#This Row],[% Done]]</f>
        <v>1</v>
      </c>
      <c r="F67" s="37" t="s">
        <v>210</v>
      </c>
    </row>
    <row r="68" spans="2:6" ht="18.75" customHeight="1" x14ac:dyDescent="0.2">
      <c r="B68" s="12" t="s">
        <v>122</v>
      </c>
      <c r="C68" s="14"/>
      <c r="D68" s="15">
        <v>0</v>
      </c>
      <c r="E68" s="15">
        <f>tblToDoList51012152021[[#This Row],[% Done]]</f>
        <v>0</v>
      </c>
      <c r="F68" s="12"/>
    </row>
    <row r="69" spans="2:6" ht="18.75" customHeight="1" x14ac:dyDescent="0.2">
      <c r="B69" s="12" t="s">
        <v>262</v>
      </c>
      <c r="C69" s="14"/>
      <c r="D69" s="15">
        <v>0</v>
      </c>
      <c r="E69" s="15">
        <f>tblToDoList51012152021[[#This Row],[% Done]]</f>
        <v>0</v>
      </c>
      <c r="F69" s="12"/>
    </row>
    <row r="70" spans="2:6" ht="18.75" customHeight="1" x14ac:dyDescent="0.2">
      <c r="B70" s="12" t="s">
        <v>263</v>
      </c>
      <c r="C70" s="14"/>
      <c r="D70" s="15">
        <v>0</v>
      </c>
      <c r="E70" s="15">
        <f>tblToDoList51012152021[[#This Row],[% Done]]</f>
        <v>0</v>
      </c>
      <c r="F70" s="12"/>
    </row>
    <row r="71" spans="2:6" ht="18.75" customHeight="1" x14ac:dyDescent="0.2">
      <c r="B71" s="12" t="s">
        <v>264</v>
      </c>
      <c r="C71" s="14"/>
      <c r="D71" s="15">
        <v>0</v>
      </c>
      <c r="E71" s="15">
        <f>tblToDoList51012152021[[#This Row],[% Done]]</f>
        <v>0</v>
      </c>
      <c r="F71" s="12"/>
    </row>
    <row r="72" spans="2:6" ht="18.75" customHeight="1" x14ac:dyDescent="0.2">
      <c r="B72" s="12" t="s">
        <v>265</v>
      </c>
      <c r="C72" s="14"/>
      <c r="D72" s="15">
        <v>0</v>
      </c>
      <c r="E72" s="15">
        <f>tblToDoList51012152021[[#This Row],[% Done]]</f>
        <v>0</v>
      </c>
      <c r="F72" s="12"/>
    </row>
    <row r="73" spans="2:6" ht="18.75" customHeight="1" x14ac:dyDescent="0.2">
      <c r="B73" s="12" t="s">
        <v>266</v>
      </c>
      <c r="C73" s="14"/>
      <c r="D73" s="15">
        <v>0</v>
      </c>
      <c r="E73" s="15">
        <f>tblToDoList51012152021[[#This Row],[% Done]]</f>
        <v>0</v>
      </c>
      <c r="F73" s="12"/>
    </row>
    <row r="74" spans="2:6" ht="18.75" customHeight="1" x14ac:dyDescent="0.2">
      <c r="B74" s="12" t="s">
        <v>267</v>
      </c>
      <c r="C74" s="14"/>
      <c r="D74" s="15">
        <v>0</v>
      </c>
      <c r="E74" s="15">
        <f>tblToDoList51012152021[[#This Row],[% Done]]</f>
        <v>0</v>
      </c>
      <c r="F74" s="12"/>
    </row>
    <row r="75" spans="2:6" ht="18.75" customHeight="1" x14ac:dyDescent="0.2">
      <c r="B75" s="12" t="s">
        <v>268</v>
      </c>
      <c r="C75" s="14"/>
      <c r="D75" s="15">
        <v>0</v>
      </c>
      <c r="E75" s="15">
        <f>tblToDoList51012152021[[#This Row],[% Done]]</f>
        <v>0</v>
      </c>
      <c r="F75" s="12"/>
    </row>
    <row r="76" spans="2:6" ht="18.75" customHeight="1" x14ac:dyDescent="0.2">
      <c r="B76" s="12" t="s">
        <v>104</v>
      </c>
      <c r="C76" s="14"/>
      <c r="D76" s="15">
        <v>0</v>
      </c>
      <c r="E76" s="15">
        <f>tblToDoList51012152021[[#This Row],[% Done]]</f>
        <v>0</v>
      </c>
      <c r="F76" s="12"/>
    </row>
    <row r="77" spans="2:6" ht="18.75" customHeight="1" x14ac:dyDescent="0.2">
      <c r="B77" s="37" t="s">
        <v>269</v>
      </c>
      <c r="C77" s="39">
        <f t="shared" ref="C77:C86" ca="1" si="1">TODAY()</f>
        <v>42693</v>
      </c>
      <c r="D77" s="40">
        <v>1</v>
      </c>
      <c r="E77" s="40">
        <f>tblToDoList51012152021[[#This Row],[% Done]]</f>
        <v>1</v>
      </c>
      <c r="F77" s="37" t="s">
        <v>210</v>
      </c>
    </row>
    <row r="78" spans="2:6" ht="18.75" customHeight="1" x14ac:dyDescent="0.2">
      <c r="B78" s="12" t="s">
        <v>87</v>
      </c>
      <c r="C78" s="14">
        <f t="shared" ca="1" si="1"/>
        <v>42693</v>
      </c>
      <c r="D78" s="38">
        <v>1</v>
      </c>
      <c r="E78" s="38">
        <f>tblToDoList51012152021[[#This Row],[% Done]]</f>
        <v>1</v>
      </c>
      <c r="F78" s="12"/>
    </row>
    <row r="79" spans="2:6" ht="18.75" customHeight="1" x14ac:dyDescent="0.2">
      <c r="B79" s="12" t="s">
        <v>270</v>
      </c>
      <c r="C79" s="14">
        <f t="shared" ca="1" si="1"/>
        <v>42693</v>
      </c>
      <c r="D79" s="38">
        <v>1</v>
      </c>
      <c r="E79" s="38">
        <f>tblToDoList51012152021[[#This Row],[% Done]]</f>
        <v>1</v>
      </c>
      <c r="F79" s="12"/>
    </row>
    <row r="80" spans="2:6" ht="18.75" customHeight="1" x14ac:dyDescent="0.2">
      <c r="B80" s="12" t="s">
        <v>271</v>
      </c>
      <c r="C80" s="14">
        <f t="shared" ca="1" si="1"/>
        <v>42693</v>
      </c>
      <c r="D80" s="38">
        <v>1</v>
      </c>
      <c r="E80" s="38">
        <f>tblToDoList51012152021[[#This Row],[% Done]]</f>
        <v>1</v>
      </c>
      <c r="F80" s="12"/>
    </row>
    <row r="81" spans="2:6" ht="18.75" customHeight="1" x14ac:dyDescent="0.2">
      <c r="B81" s="12" t="s">
        <v>272</v>
      </c>
      <c r="C81" s="14">
        <f t="shared" ca="1" si="1"/>
        <v>42693</v>
      </c>
      <c r="D81" s="38">
        <v>1</v>
      </c>
      <c r="E81" s="38">
        <f>tblToDoList51012152021[[#This Row],[% Done]]</f>
        <v>1</v>
      </c>
      <c r="F81" s="12"/>
    </row>
    <row r="82" spans="2:6" ht="18.75" customHeight="1" x14ac:dyDescent="0.2">
      <c r="B82" s="12" t="s">
        <v>273</v>
      </c>
      <c r="C82" s="14">
        <f t="shared" ca="1" si="1"/>
        <v>42693</v>
      </c>
      <c r="D82" s="38">
        <v>1</v>
      </c>
      <c r="E82" s="38">
        <f>tblToDoList51012152021[[#This Row],[% Done]]</f>
        <v>1</v>
      </c>
      <c r="F82" s="12"/>
    </row>
    <row r="83" spans="2:6" ht="18.75" customHeight="1" x14ac:dyDescent="0.2">
      <c r="B83" s="12" t="s">
        <v>274</v>
      </c>
      <c r="C83" s="14">
        <f t="shared" ca="1" si="1"/>
        <v>42693</v>
      </c>
      <c r="D83" s="38">
        <v>1</v>
      </c>
      <c r="E83" s="38">
        <f>tblToDoList51012152021[[#This Row],[% Done]]</f>
        <v>1</v>
      </c>
      <c r="F83" s="12"/>
    </row>
    <row r="84" spans="2:6" ht="18.75" customHeight="1" x14ac:dyDescent="0.2">
      <c r="B84" s="12" t="s">
        <v>275</v>
      </c>
      <c r="C84" s="14">
        <f t="shared" ca="1" si="1"/>
        <v>42693</v>
      </c>
      <c r="D84" s="38">
        <v>1</v>
      </c>
      <c r="E84" s="38">
        <f>tblToDoList51012152021[[#This Row],[% Done]]</f>
        <v>1</v>
      </c>
      <c r="F84" s="12"/>
    </row>
    <row r="85" spans="2:6" ht="18.75" customHeight="1" x14ac:dyDescent="0.2">
      <c r="B85" s="12" t="s">
        <v>277</v>
      </c>
      <c r="C85" s="14">
        <f t="shared" ca="1" si="1"/>
        <v>42693</v>
      </c>
      <c r="D85" s="38">
        <v>1</v>
      </c>
      <c r="E85" s="38">
        <f>tblToDoList51012152021[[#This Row],[% Done]]</f>
        <v>1</v>
      </c>
      <c r="F85" s="12"/>
    </row>
    <row r="86" spans="2:6" ht="18.75" customHeight="1" x14ac:dyDescent="0.2">
      <c r="B86" s="12" t="s">
        <v>276</v>
      </c>
      <c r="C86" s="14">
        <f t="shared" ca="1" si="1"/>
        <v>42693</v>
      </c>
      <c r="D86" s="38">
        <v>1</v>
      </c>
      <c r="E86" s="38">
        <f>tblToDoList51012152021[[#This Row],[% Done]]</f>
        <v>1</v>
      </c>
      <c r="F86" s="12"/>
    </row>
    <row r="87" spans="2:6" ht="18.75" customHeight="1" x14ac:dyDescent="0.2">
      <c r="B87" s="37" t="s">
        <v>278</v>
      </c>
      <c r="C87" s="39">
        <f ca="1">TODAY()</f>
        <v>42693</v>
      </c>
      <c r="D87" s="40">
        <v>1</v>
      </c>
      <c r="E87" s="40">
        <f>tblToDoList51012152021[[#This Row],[% Done]]</f>
        <v>1</v>
      </c>
      <c r="F87" s="37" t="s">
        <v>210</v>
      </c>
    </row>
    <row r="88" spans="2:6" ht="18.75" customHeight="1" x14ac:dyDescent="0.2">
      <c r="B88" s="12" t="s">
        <v>87</v>
      </c>
      <c r="C88" s="14">
        <f ca="1">TODAY()</f>
        <v>42693</v>
      </c>
      <c r="D88" s="38">
        <v>1</v>
      </c>
      <c r="E88" s="38">
        <f>tblToDoList51012152021[[#This Row],[% Done]]</f>
        <v>1</v>
      </c>
      <c r="F88" s="12"/>
    </row>
    <row r="89" spans="2:6" ht="18.75" customHeight="1" x14ac:dyDescent="0.2">
      <c r="B89" s="12" t="s">
        <v>279</v>
      </c>
      <c r="C89" s="14">
        <f ca="1">TODAY()</f>
        <v>42693</v>
      </c>
      <c r="D89" s="38">
        <v>1</v>
      </c>
      <c r="E89" s="38">
        <f>tblToDoList51012152021[[#This Row],[% Done]]</f>
        <v>1</v>
      </c>
      <c r="F89" s="12"/>
    </row>
    <row r="90" spans="2:6" ht="18.75" customHeight="1" x14ac:dyDescent="0.2">
      <c r="B90" s="12" t="s">
        <v>280</v>
      </c>
      <c r="C90" s="14">
        <f ca="1">TODAY()</f>
        <v>42693</v>
      </c>
      <c r="D90" s="38">
        <v>1</v>
      </c>
      <c r="E90" s="38">
        <f>tblToDoList51012152021[[#This Row],[% Done]]</f>
        <v>1</v>
      </c>
      <c r="F90" s="12"/>
    </row>
    <row r="91" spans="2:6" ht="18.75" customHeight="1" x14ac:dyDescent="0.2">
      <c r="B91" s="12" t="s">
        <v>281</v>
      </c>
      <c r="C91" s="14">
        <f ca="1">TODAY()</f>
        <v>42693</v>
      </c>
      <c r="D91" s="38">
        <v>1</v>
      </c>
      <c r="E91" s="38">
        <f>tblToDoList51012152021[[#This Row],[% Done]]</f>
        <v>1</v>
      </c>
      <c r="F91" s="12"/>
    </row>
    <row r="92" spans="2:6" ht="18.75" customHeight="1" x14ac:dyDescent="0.2">
      <c r="B92" s="12" t="s">
        <v>282</v>
      </c>
      <c r="C92" s="14">
        <f ca="1">TODAY()</f>
        <v>42693</v>
      </c>
      <c r="D92" s="38">
        <v>1</v>
      </c>
      <c r="E92" s="38">
        <f>tblToDoList51012152021[[#This Row],[% Done]]</f>
        <v>1</v>
      </c>
      <c r="F92" s="12"/>
    </row>
    <row r="93" spans="2:6" ht="18.75" customHeight="1" x14ac:dyDescent="0.2">
      <c r="B93" s="12" t="s">
        <v>283</v>
      </c>
      <c r="C93" s="14">
        <f ca="1">TODAY()</f>
        <v>42693</v>
      </c>
      <c r="D93" s="38">
        <v>1</v>
      </c>
      <c r="E93" s="38">
        <f>tblToDoList51012152021[[#This Row],[% Done]]</f>
        <v>1</v>
      </c>
      <c r="F93" s="12"/>
    </row>
    <row r="94" spans="2:6" ht="18.75" customHeight="1" x14ac:dyDescent="0.2">
      <c r="B94" s="12" t="s">
        <v>284</v>
      </c>
      <c r="C94" s="14"/>
      <c r="D94" s="38">
        <v>0</v>
      </c>
      <c r="E94" s="38">
        <f>tblToDoList51012152021[[#This Row],[% Done]]</f>
        <v>0</v>
      </c>
      <c r="F94" s="12"/>
    </row>
    <row r="95" spans="2:6" ht="18.75" customHeight="1" x14ac:dyDescent="0.2">
      <c r="B95" s="12" t="s">
        <v>285</v>
      </c>
      <c r="C95" s="14"/>
      <c r="D95" s="38">
        <v>0</v>
      </c>
      <c r="E95" s="38">
        <f>tblToDoList51012152021[[#This Row],[% Done]]</f>
        <v>0</v>
      </c>
      <c r="F95" s="12"/>
    </row>
    <row r="96" spans="2:6" ht="18.75" customHeight="1" x14ac:dyDescent="0.2">
      <c r="B96" s="12" t="s">
        <v>250</v>
      </c>
      <c r="C96" s="14"/>
      <c r="D96" s="38">
        <v>0</v>
      </c>
      <c r="E96" s="38">
        <f>tblToDoList51012152021[[#This Row],[% Done]]</f>
        <v>0</v>
      </c>
      <c r="F96" s="12"/>
    </row>
    <row r="97" spans="2:6" ht="18.75" customHeight="1" x14ac:dyDescent="0.2">
      <c r="B97" s="12" t="s">
        <v>286</v>
      </c>
      <c r="C97" s="14"/>
      <c r="D97" s="38">
        <v>0</v>
      </c>
      <c r="E97" s="38">
        <f>tblToDoList51012152021[[#This Row],[% Done]]</f>
        <v>0</v>
      </c>
      <c r="F97" s="12"/>
    </row>
    <row r="98" spans="2:6" ht="18.75" customHeight="1" x14ac:dyDescent="0.2">
      <c r="B98" s="12" t="s">
        <v>287</v>
      </c>
      <c r="C98" s="14"/>
      <c r="D98" s="38">
        <v>0</v>
      </c>
      <c r="E98" s="38">
        <f>tblToDoList51012152021[[#This Row],[% Done]]</f>
        <v>0</v>
      </c>
      <c r="F98" s="12"/>
    </row>
    <row r="99" spans="2:6" ht="18.75" customHeight="1" x14ac:dyDescent="0.2">
      <c r="B99" s="12" t="s">
        <v>246</v>
      </c>
      <c r="C99" s="14"/>
      <c r="D99" s="38">
        <v>0</v>
      </c>
      <c r="E99" s="38">
        <f>tblToDoList51012152021[[#This Row],[% Done]]</f>
        <v>0</v>
      </c>
      <c r="F99" s="12"/>
    </row>
    <row r="100" spans="2:6" ht="18.75" customHeight="1" x14ac:dyDescent="0.2">
      <c r="B100" s="12" t="s">
        <v>184</v>
      </c>
      <c r="C100" s="14"/>
      <c r="D100" s="38">
        <v>0</v>
      </c>
      <c r="E100" s="38">
        <f>tblToDoList51012152021[[#This Row],[% Done]]</f>
        <v>0</v>
      </c>
      <c r="F100" s="12"/>
    </row>
    <row r="101" spans="2:6" ht="18.75" customHeight="1" x14ac:dyDescent="0.2">
      <c r="B101" s="12" t="s">
        <v>247</v>
      </c>
      <c r="C101" s="14"/>
      <c r="D101" s="38">
        <v>0</v>
      </c>
      <c r="E101" s="38">
        <f>tblToDoList51012152021[[#This Row],[% Done]]</f>
        <v>0</v>
      </c>
      <c r="F101" s="12"/>
    </row>
    <row r="102" spans="2:6" ht="18.75" customHeight="1" x14ac:dyDescent="0.2">
      <c r="B102" s="12" t="s">
        <v>182</v>
      </c>
      <c r="C102" s="14"/>
      <c r="D102" s="38">
        <v>0</v>
      </c>
      <c r="E102" s="38">
        <f>tblToDoList51012152021[[#This Row],[% Done]]</f>
        <v>0</v>
      </c>
      <c r="F102" s="12"/>
    </row>
    <row r="103" spans="2:6" ht="18.75" customHeight="1" x14ac:dyDescent="0.2">
      <c r="B103" s="12" t="s">
        <v>288</v>
      </c>
      <c r="C103" s="14"/>
      <c r="D103" s="38">
        <v>0</v>
      </c>
      <c r="E103" s="38">
        <f>tblToDoList51012152021[[#This Row],[% Done]]</f>
        <v>0</v>
      </c>
      <c r="F103" s="12"/>
    </row>
    <row r="104" spans="2:6" ht="18.75" customHeight="1" x14ac:dyDescent="0.2">
      <c r="B104" s="12" t="s">
        <v>249</v>
      </c>
      <c r="C104" s="14"/>
      <c r="D104" s="38">
        <v>0</v>
      </c>
      <c r="E104" s="38">
        <f>tblToDoList51012152021[[#This Row],[% Done]]</f>
        <v>0</v>
      </c>
      <c r="F104" s="12"/>
    </row>
    <row r="105" spans="2:6" ht="18.75" customHeight="1" x14ac:dyDescent="0.2">
      <c r="B105" s="12" t="s">
        <v>177</v>
      </c>
      <c r="C105" s="14"/>
      <c r="D105" s="38">
        <v>0</v>
      </c>
      <c r="E105" s="38">
        <f>tblToDoList51012152021[[#This Row],[% Done]]</f>
        <v>0</v>
      </c>
      <c r="F105" s="12"/>
    </row>
    <row r="106" spans="2:6" ht="18.75" customHeight="1" x14ac:dyDescent="0.2">
      <c r="B106" s="12" t="s">
        <v>289</v>
      </c>
      <c r="C106" s="14"/>
      <c r="D106" s="38">
        <v>0</v>
      </c>
      <c r="E106" s="38">
        <f>tblToDoList51012152021[[#This Row],[% Done]]</f>
        <v>0</v>
      </c>
      <c r="F106" s="12"/>
    </row>
    <row r="107" spans="2:6" ht="18.75" customHeight="1" x14ac:dyDescent="0.2">
      <c r="B107" s="12" t="s">
        <v>179</v>
      </c>
      <c r="C107" s="14"/>
      <c r="D107" s="38">
        <v>0</v>
      </c>
      <c r="E107" s="38">
        <f>tblToDoList51012152021[[#This Row],[% Done]]</f>
        <v>0</v>
      </c>
      <c r="F107" s="12"/>
    </row>
    <row r="108" spans="2:6" ht="18.75" customHeight="1" x14ac:dyDescent="0.2">
      <c r="B108" s="12" t="s">
        <v>291</v>
      </c>
      <c r="C108" s="14"/>
      <c r="D108" s="38">
        <v>0</v>
      </c>
      <c r="E108" s="38">
        <f>tblToDoList51012152021[[#This Row],[% Done]]</f>
        <v>0</v>
      </c>
      <c r="F108" s="12"/>
    </row>
    <row r="109" spans="2:6" ht="18.75" customHeight="1" x14ac:dyDescent="0.2">
      <c r="B109" s="12" t="s">
        <v>292</v>
      </c>
      <c r="C109" s="14"/>
      <c r="D109" s="38">
        <v>0</v>
      </c>
      <c r="E109" s="38">
        <f>tblToDoList51012152021[[#This Row],[% Done]]</f>
        <v>0</v>
      </c>
      <c r="F109" s="12"/>
    </row>
    <row r="110" spans="2:6" ht="18.75" customHeight="1" x14ac:dyDescent="0.2">
      <c r="B110" s="12" t="s">
        <v>293</v>
      </c>
      <c r="C110" s="14"/>
      <c r="D110" s="38">
        <v>0</v>
      </c>
      <c r="E110" s="38">
        <f>tblToDoList51012152021[[#This Row],[% Done]]</f>
        <v>0</v>
      </c>
      <c r="F110" s="12"/>
    </row>
    <row r="111" spans="2:6" ht="18.75" customHeight="1" x14ac:dyDescent="0.2">
      <c r="B111" s="12" t="s">
        <v>294</v>
      </c>
      <c r="C111" s="14"/>
      <c r="D111" s="38">
        <v>0</v>
      </c>
      <c r="E111" s="38">
        <f>tblToDoList51012152021[[#This Row],[% Done]]</f>
        <v>0</v>
      </c>
      <c r="F111" s="12"/>
    </row>
    <row r="112" spans="2:6" ht="18.75" customHeight="1" x14ac:dyDescent="0.2">
      <c r="B112" s="12" t="s">
        <v>295</v>
      </c>
      <c r="C112" s="14"/>
      <c r="D112" s="38">
        <v>0</v>
      </c>
      <c r="E112" s="38">
        <f>tblToDoList51012152021[[#This Row],[% Done]]</f>
        <v>0</v>
      </c>
      <c r="F112" s="12"/>
    </row>
    <row r="113" spans="2:6" ht="18.75" customHeight="1" x14ac:dyDescent="0.2">
      <c r="B113" s="12" t="s">
        <v>296</v>
      </c>
      <c r="C113" s="14"/>
      <c r="D113" s="38">
        <v>0</v>
      </c>
      <c r="E113" s="38">
        <f>tblToDoList51012152021[[#This Row],[% Done]]</f>
        <v>0</v>
      </c>
      <c r="F113" s="12"/>
    </row>
    <row r="114" spans="2:6" ht="18.75" customHeight="1" x14ac:dyDescent="0.2">
      <c r="B114" s="12" t="s">
        <v>297</v>
      </c>
      <c r="C114" s="14"/>
      <c r="D114" s="38">
        <v>0</v>
      </c>
      <c r="E114" s="38">
        <f>tblToDoList51012152021[[#This Row],[% Done]]</f>
        <v>0</v>
      </c>
      <c r="F114" s="12"/>
    </row>
    <row r="115" spans="2:6" ht="18.75" customHeight="1" x14ac:dyDescent="0.2">
      <c r="B115" s="12" t="s">
        <v>290</v>
      </c>
      <c r="C115" s="14"/>
      <c r="D115" s="15">
        <v>0</v>
      </c>
      <c r="E115" s="15">
        <f>tblToDoList51012152021[[#This Row],[% Done]]</f>
        <v>0</v>
      </c>
      <c r="F115" s="12"/>
    </row>
  </sheetData>
  <mergeCells count="1">
    <mergeCell ref="B8:C8"/>
  </mergeCells>
  <conditionalFormatting sqref="B10:F115">
    <cfRule type="expression" dxfId="8" priority="1">
      <formula>($C10&gt;=valHStart)*($C10&lt;=valHEnd)</formula>
    </cfRule>
  </conditionalFormatting>
  <conditionalFormatting sqref="E10:E115">
    <cfRule type="dataBar" priority="67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{58CB0709-77A3-4E6D-872E-114A10C330FF}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15">
      <formula1>"0%,10%,20%,25%,30%,35%,40%,45%,50%,55%,60%,65%,70%,75%,80%,85%,90%,95%,100%"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CB0709-77A3-4E6D-872E-114A10C330F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E10:E115</xm:sqref>
        </x14:conditionalFormatting>
        <x14:conditionalFormatting xmlns:xm="http://schemas.microsoft.com/office/excel/2006/main">
          <x14:cfRule type="iconSet" priority="69" id="{6D94E9EF-DB6A-43E0-939D-FB1157539A5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D10:D115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110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tblToDoList5101215[[#This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tblToDoList5101215[[#This Row],[% Done]]</f>
        <v>0</v>
      </c>
      <c r="F11" s="12"/>
    </row>
    <row r="12" spans="2:7" ht="18.75" customHeight="1" x14ac:dyDescent="0.2">
      <c r="B12" s="12" t="s">
        <v>90</v>
      </c>
      <c r="C12" s="14"/>
      <c r="D12" s="15">
        <v>0</v>
      </c>
      <c r="E12" s="15">
        <f>tblToDoList5101215[[#This Row],[% Done]]</f>
        <v>0</v>
      </c>
      <c r="F12" s="12"/>
    </row>
    <row r="13" spans="2:7" ht="18.75" customHeight="1" x14ac:dyDescent="0.2">
      <c r="B13" s="12" t="s">
        <v>146</v>
      </c>
      <c r="C13" s="14"/>
      <c r="D13" s="15">
        <v>0</v>
      </c>
      <c r="E13" s="15">
        <f>tblToDoList5101215[[#This Row],[% Done]]</f>
        <v>0</v>
      </c>
      <c r="F13" s="12"/>
    </row>
    <row r="14" spans="2:7" ht="18.75" customHeight="1" x14ac:dyDescent="0.2">
      <c r="B14" s="12" t="s">
        <v>147</v>
      </c>
      <c r="C14" s="14"/>
      <c r="D14" s="15">
        <v>0</v>
      </c>
      <c r="E14" s="15">
        <f>tblToDoList5101215[[#This Row],[% Done]]</f>
        <v>0</v>
      </c>
      <c r="F14" s="12"/>
    </row>
    <row r="15" spans="2:7" ht="18.75" customHeight="1" x14ac:dyDescent="0.2">
      <c r="B15" s="12" t="s">
        <v>148</v>
      </c>
      <c r="C15" s="14"/>
      <c r="D15" s="15">
        <v>0</v>
      </c>
      <c r="E15" s="15">
        <f>tblToDoList5101215[[#This Row],[% Done]]</f>
        <v>0</v>
      </c>
      <c r="F15" s="12"/>
    </row>
    <row r="16" spans="2:7" ht="18.75" customHeight="1" x14ac:dyDescent="0.2">
      <c r="B16" s="12" t="s">
        <v>149</v>
      </c>
      <c r="C16" s="14"/>
      <c r="D16" s="15">
        <v>0</v>
      </c>
      <c r="E16" s="15">
        <f>tblToDoList5101215[[#This Row],[% Done]]</f>
        <v>0</v>
      </c>
      <c r="F16" s="12"/>
    </row>
    <row r="17" spans="2:6" ht="18.75" customHeight="1" x14ac:dyDescent="0.2">
      <c r="B17" s="12" t="s">
        <v>102</v>
      </c>
      <c r="C17" s="14"/>
      <c r="D17" s="15">
        <v>0</v>
      </c>
      <c r="E17" s="15">
        <f>tblToDoList5101215[[#This Row],[% Done]]</f>
        <v>0</v>
      </c>
      <c r="F17" s="12"/>
    </row>
    <row r="18" spans="2:6" ht="18.75" customHeight="1" x14ac:dyDescent="0.2">
      <c r="B18" s="12" t="s">
        <v>104</v>
      </c>
      <c r="C18" s="14"/>
      <c r="D18" s="15">
        <v>0</v>
      </c>
      <c r="E18" s="15">
        <f>tblToDoList5101215[[#This Row],[% Done]]</f>
        <v>0</v>
      </c>
      <c r="F18" s="12"/>
    </row>
  </sheetData>
  <mergeCells count="1">
    <mergeCell ref="B8:C8"/>
  </mergeCells>
  <conditionalFormatting sqref="B10:F18">
    <cfRule type="expression" dxfId="7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{2AC56893-DB6D-465E-812E-94A6C602D18D}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8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56893-DB6D-465E-812E-94A6C602D18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303BAC6B-AAC1-4F03-8CDA-3FED35ED826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111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tblToDoList510121516[[#This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tblToDoList510121516[[#This Row],[% Done]]</f>
        <v>0</v>
      </c>
      <c r="F11" s="12"/>
    </row>
    <row r="12" spans="2:7" ht="18.75" customHeight="1" x14ac:dyDescent="0.2">
      <c r="B12" s="12" t="s">
        <v>150</v>
      </c>
      <c r="C12" s="14"/>
      <c r="D12" s="15">
        <v>0</v>
      </c>
      <c r="E12" s="15">
        <f>tblToDoList510121516[[#This Row],[% Done]]</f>
        <v>0</v>
      </c>
      <c r="F12" s="12"/>
    </row>
    <row r="13" spans="2:7" ht="18.75" customHeight="1" x14ac:dyDescent="0.2">
      <c r="B13" s="12" t="s">
        <v>151</v>
      </c>
      <c r="C13" s="14"/>
      <c r="D13" s="15">
        <v>0</v>
      </c>
      <c r="E13" s="15">
        <f>tblToDoList510121516[[#This Row],[% Done]]</f>
        <v>0</v>
      </c>
      <c r="F13" s="12"/>
    </row>
    <row r="14" spans="2:7" ht="18.75" customHeight="1" x14ac:dyDescent="0.2">
      <c r="B14" s="12" t="s">
        <v>152</v>
      </c>
      <c r="C14" s="14"/>
      <c r="D14" s="15">
        <v>0</v>
      </c>
      <c r="E14" s="15">
        <f>tblToDoList510121516[[#This Row],[% Done]]</f>
        <v>0</v>
      </c>
      <c r="F14" s="12"/>
    </row>
    <row r="15" spans="2:7" ht="18.75" customHeight="1" x14ac:dyDescent="0.2">
      <c r="B15" s="12" t="s">
        <v>153</v>
      </c>
      <c r="C15" s="14"/>
      <c r="D15" s="15">
        <v>0</v>
      </c>
      <c r="E15" s="15">
        <f>tblToDoList510121516[[#This Row],[% Done]]</f>
        <v>0</v>
      </c>
      <c r="F15" s="12"/>
    </row>
    <row r="16" spans="2:7" ht="18.75" customHeight="1" x14ac:dyDescent="0.2">
      <c r="B16" s="12" t="s">
        <v>102</v>
      </c>
      <c r="C16" s="14"/>
      <c r="D16" s="15">
        <v>0</v>
      </c>
      <c r="E16" s="15">
        <f>tblToDoList510121516[[#This Row],[% Done]]</f>
        <v>0</v>
      </c>
      <c r="F16" s="12"/>
    </row>
    <row r="17" spans="2:6" ht="18.75" customHeight="1" x14ac:dyDescent="0.2">
      <c r="B17" s="12" t="s">
        <v>104</v>
      </c>
      <c r="C17" s="14"/>
      <c r="D17" s="15">
        <v>0</v>
      </c>
      <c r="E17" s="15">
        <f>tblToDoList510121516[[#This Row],[% Done]]</f>
        <v>0</v>
      </c>
      <c r="F17" s="12"/>
    </row>
  </sheetData>
  <mergeCells count="1">
    <mergeCell ref="B8:C8"/>
  </mergeCells>
  <conditionalFormatting sqref="B10:F17">
    <cfRule type="expression" dxfId="6" priority="1">
      <formula>($C10&gt;=valHStart)*($C10&lt;=valHEnd)</formula>
    </cfRule>
  </conditionalFormatting>
  <conditionalFormatting sqref="E10:E17">
    <cfRule type="dataBar" priority="49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{25221078-9C66-4890-BE5F-3BDF3ED49636}</x14:id>
        </ext>
      </extLst>
    </cfRule>
  </conditionalFormatting>
  <dataValidations count="2">
    <dataValidation type="list" allowBlank="1" sqref="D10:D17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21078-9C66-4890-BE5F-3BDF3ED4963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E10:E17</xm:sqref>
        </x14:conditionalFormatting>
        <x14:conditionalFormatting xmlns:xm="http://schemas.microsoft.com/office/excel/2006/main">
          <x14:cfRule type="iconSet" priority="50" id="{852CDC17-60D6-439F-976B-A21F6CE51F4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112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TODAY()+60</f>
        <v>42753</v>
      </c>
      <c r="E6" s="11"/>
      <c r="F6" s="26" t="s">
        <v>127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tblToDoList51012151617[[#This Row],[% Done]]</f>
        <v>1</v>
      </c>
      <c r="F10" s="12"/>
    </row>
    <row r="11" spans="2:7" ht="18.75" customHeight="1" x14ac:dyDescent="0.2">
      <c r="B11" s="12" t="s">
        <v>122</v>
      </c>
      <c r="C11" s="14"/>
      <c r="D11" s="15">
        <v>0</v>
      </c>
      <c r="E11" s="15">
        <f>tblToDoList51012151617[[#This Row],[% Done]]</f>
        <v>0</v>
      </c>
      <c r="F11" s="12"/>
    </row>
    <row r="12" spans="2:7" ht="18.75" customHeight="1" x14ac:dyDescent="0.2">
      <c r="B12" s="12" t="s">
        <v>123</v>
      </c>
      <c r="C12" s="14"/>
      <c r="D12" s="15">
        <v>0</v>
      </c>
      <c r="E12" s="15">
        <f>tblToDoList51012151617[[#This Row],[% Done]]</f>
        <v>0</v>
      </c>
      <c r="F12" s="12"/>
    </row>
    <row r="13" spans="2:7" ht="18.75" customHeight="1" x14ac:dyDescent="0.2">
      <c r="B13" s="12" t="s">
        <v>124</v>
      </c>
      <c r="C13" s="14"/>
      <c r="D13" s="15">
        <v>0</v>
      </c>
      <c r="E13" s="15">
        <f>tblToDoList51012151617[[#This Row],[% Done]]</f>
        <v>0</v>
      </c>
      <c r="F13" s="12"/>
    </row>
    <row r="14" spans="2:7" ht="18.75" customHeight="1" x14ac:dyDescent="0.2">
      <c r="B14" s="12" t="s">
        <v>125</v>
      </c>
      <c r="C14" s="14"/>
      <c r="D14" s="15">
        <v>0</v>
      </c>
      <c r="E14" s="15">
        <f>tblToDoList51012151617[[#This Row],[% Done]]</f>
        <v>0</v>
      </c>
      <c r="F14" s="12"/>
    </row>
    <row r="15" spans="2:7" ht="18.75" customHeight="1" x14ac:dyDescent="0.2">
      <c r="B15" s="12" t="s">
        <v>126</v>
      </c>
      <c r="C15" s="14"/>
      <c r="D15" s="15">
        <v>0</v>
      </c>
      <c r="E15" s="15">
        <f>tblToDoList51012151617[[#This Row],[% Done]]</f>
        <v>0</v>
      </c>
      <c r="F15" s="12"/>
    </row>
    <row r="16" spans="2:7" ht="18.75" customHeight="1" x14ac:dyDescent="0.2">
      <c r="B16" s="12" t="s">
        <v>102</v>
      </c>
      <c r="C16" s="14"/>
      <c r="D16" s="15">
        <v>0</v>
      </c>
      <c r="E16" s="15">
        <f>tblToDoList51012151617[[#This Row],[% Done]]</f>
        <v>0</v>
      </c>
      <c r="F16" s="12"/>
    </row>
    <row r="17" spans="2:6" ht="18.75" customHeight="1" x14ac:dyDescent="0.2">
      <c r="B17" s="12" t="s">
        <v>104</v>
      </c>
      <c r="C17" s="14"/>
      <c r="D17" s="15">
        <v>0</v>
      </c>
      <c r="E17" s="15">
        <f>tblToDoList51012151617[[#This Row],[% Done]]</f>
        <v>0</v>
      </c>
      <c r="F17" s="12"/>
    </row>
    <row r="18" spans="2:6" ht="18.75" customHeight="1" x14ac:dyDescent="0.2">
      <c r="B18" s="12" t="s">
        <v>128</v>
      </c>
      <c r="C18" s="14">
        <f ca="1">TODAY()</f>
        <v>42693</v>
      </c>
      <c r="D18" s="15">
        <v>1</v>
      </c>
      <c r="E18" s="15">
        <f>tblToDoList51012151617[[#This Row],[% Done]]</f>
        <v>1</v>
      </c>
      <c r="F18" s="12"/>
    </row>
    <row r="19" spans="2:6" ht="18.75" customHeight="1" x14ac:dyDescent="0.2">
      <c r="B19" s="12" t="s">
        <v>90</v>
      </c>
      <c r="C19" s="14"/>
      <c r="D19" s="15">
        <v>0</v>
      </c>
      <c r="E19" s="15">
        <f>tblToDoList51012151617[[#This Row],[% Done]]</f>
        <v>0</v>
      </c>
      <c r="F19" s="12"/>
    </row>
    <row r="20" spans="2:6" ht="18.75" customHeight="1" x14ac:dyDescent="0.2">
      <c r="B20" s="12" t="s">
        <v>129</v>
      </c>
      <c r="C20" s="14"/>
      <c r="D20" s="15">
        <v>0</v>
      </c>
      <c r="E20" s="15">
        <f>tblToDoList51012151617[[#This Row],[% Done]]</f>
        <v>0</v>
      </c>
      <c r="F20" s="12"/>
    </row>
    <row r="21" spans="2:6" ht="18.75" customHeight="1" x14ac:dyDescent="0.2">
      <c r="B21" s="12" t="s">
        <v>130</v>
      </c>
      <c r="C21" s="14"/>
      <c r="D21" s="15">
        <v>0</v>
      </c>
      <c r="E21" s="15">
        <f>tblToDoList51012151617[[#This Row],[% Done]]</f>
        <v>0</v>
      </c>
      <c r="F21" s="12"/>
    </row>
    <row r="22" spans="2:6" ht="18.75" customHeight="1" x14ac:dyDescent="0.2">
      <c r="B22" s="12" t="s">
        <v>102</v>
      </c>
      <c r="C22" s="14"/>
      <c r="D22" s="15">
        <v>0</v>
      </c>
      <c r="E22" s="15">
        <f>tblToDoList51012151617[[#This Row],[% Done]]</f>
        <v>0</v>
      </c>
      <c r="F22" s="12"/>
    </row>
    <row r="23" spans="2:6" ht="18.75" customHeight="1" x14ac:dyDescent="0.2">
      <c r="B23" s="12" t="s">
        <v>104</v>
      </c>
      <c r="C23" s="14"/>
      <c r="D23" s="15">
        <v>0</v>
      </c>
      <c r="E23" s="15">
        <f>tblToDoList51012151617[[#This Row],[% Done]]</f>
        <v>0</v>
      </c>
      <c r="F23" s="12"/>
    </row>
  </sheetData>
  <mergeCells count="1">
    <mergeCell ref="B8:C8"/>
  </mergeCells>
  <conditionalFormatting sqref="B10:F23">
    <cfRule type="expression" dxfId="5" priority="1">
      <formula>($C10&gt;=valHStart)*($C10&lt;=valHEnd)</formula>
    </cfRule>
  </conditionalFormatting>
  <conditionalFormatting sqref="E10:E23">
    <cfRule type="dataBar" priority="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{E62C52EE-D145-46D3-8D46-CE08F63D8966}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3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2C52EE-D145-46D3-8D46-CE08F63D8966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E10:E23</xm:sqref>
        </x14:conditionalFormatting>
        <x14:conditionalFormatting xmlns:xm="http://schemas.microsoft.com/office/excel/2006/main">
          <x14:cfRule type="iconSet" priority="42" id="{573F4FCF-6E71-4CF9-87FA-FA17FBE22B1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4" workbookViewId="0">
      <selection activeCell="E20" sqref="E20"/>
    </sheetView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133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TODAY()+15</f>
        <v>42708</v>
      </c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</f>
        <v>42693</v>
      </c>
      <c r="D10" s="15">
        <v>1</v>
      </c>
      <c r="E10" s="15">
        <f>tblToDoList5101215161719[[#This Row],[% Done]]</f>
        <v>1</v>
      </c>
      <c r="F10" s="12"/>
    </row>
    <row r="11" spans="2:7" ht="18.75" customHeight="1" x14ac:dyDescent="0.2">
      <c r="B11" s="12" t="s">
        <v>90</v>
      </c>
      <c r="C11" s="14">
        <f ca="1">TODAY()</f>
        <v>42693</v>
      </c>
      <c r="D11" s="15">
        <v>1</v>
      </c>
      <c r="E11" s="15">
        <f>tblToDoList5101215161719[[#This Row],[% Done]]</f>
        <v>1</v>
      </c>
      <c r="F11" s="12"/>
    </row>
    <row r="12" spans="2:7" ht="18.75" customHeight="1" x14ac:dyDescent="0.2">
      <c r="B12" s="12" t="s">
        <v>119</v>
      </c>
      <c r="C12" s="14">
        <f ca="1">TODAY()</f>
        <v>42693</v>
      </c>
      <c r="D12" s="15">
        <v>1</v>
      </c>
      <c r="E12" s="15">
        <f>tblToDoList5101215161719[[#This Row],[% Done]]</f>
        <v>1</v>
      </c>
      <c r="F12" s="12"/>
    </row>
    <row r="13" spans="2:7" ht="18.75" customHeight="1" x14ac:dyDescent="0.2">
      <c r="B13" s="12" t="s">
        <v>120</v>
      </c>
      <c r="C13" s="14">
        <f ca="1">TODAY()+2</f>
        <v>42695</v>
      </c>
      <c r="D13" s="15">
        <v>1</v>
      </c>
      <c r="E13" s="15">
        <f>tblToDoList5101215161719[[#This Row],[% Done]]</f>
        <v>1</v>
      </c>
      <c r="F13" s="12" t="s">
        <v>203</v>
      </c>
    </row>
    <row r="14" spans="2:7" ht="18.75" customHeight="1" x14ac:dyDescent="0.2">
      <c r="B14" s="12" t="s">
        <v>121</v>
      </c>
      <c r="C14" s="14">
        <f ca="1">TODAY()+2</f>
        <v>42695</v>
      </c>
      <c r="D14" s="15">
        <v>1</v>
      </c>
      <c r="E14" s="15">
        <f>tblToDoList5101215161719[[#This Row],[% Done]]</f>
        <v>1</v>
      </c>
      <c r="F14" s="12" t="s">
        <v>203</v>
      </c>
    </row>
    <row r="15" spans="2:7" ht="18.75" customHeight="1" x14ac:dyDescent="0.2">
      <c r="B15" s="12" t="s">
        <v>102</v>
      </c>
      <c r="C15" s="14">
        <f ca="1">TODAY()+2</f>
        <v>42695</v>
      </c>
      <c r="D15" s="15">
        <v>1</v>
      </c>
      <c r="E15" s="15">
        <f>tblToDoList5101215161719[[#This Row],[% Done]]</f>
        <v>1</v>
      </c>
      <c r="F15" s="12" t="s">
        <v>203</v>
      </c>
    </row>
    <row r="16" spans="2:7" ht="18.75" customHeight="1" x14ac:dyDescent="0.2">
      <c r="B16" s="12" t="s">
        <v>32</v>
      </c>
      <c r="C16" s="14">
        <f ca="1">TODAY()</f>
        <v>42693</v>
      </c>
      <c r="D16" s="15">
        <v>1</v>
      </c>
      <c r="E16" s="15">
        <f>tblToDoList5101215161719[[#This Row],[% Done]]</f>
        <v>1</v>
      </c>
      <c r="F16" s="12"/>
    </row>
    <row r="17" spans="2:6" ht="18.75" customHeight="1" x14ac:dyDescent="0.2">
      <c r="B17" s="12" t="s">
        <v>87</v>
      </c>
      <c r="C17" s="14">
        <f ca="1">TODAY()</f>
        <v>42693</v>
      </c>
      <c r="D17" s="15">
        <v>1</v>
      </c>
      <c r="E17" s="15">
        <f>tblToDoList5101215161719[[#This Row],[% Done]]</f>
        <v>1</v>
      </c>
      <c r="F17" s="12"/>
    </row>
    <row r="18" spans="2:6" ht="18.75" customHeight="1" x14ac:dyDescent="0.2">
      <c r="B18" s="12" t="s">
        <v>131</v>
      </c>
      <c r="C18" s="14">
        <f ca="1">TODAY()</f>
        <v>42693</v>
      </c>
      <c r="D18" s="15">
        <v>1</v>
      </c>
      <c r="E18" s="15">
        <f>tblToDoList5101215161719[[#This Row],[% Done]]</f>
        <v>1</v>
      </c>
      <c r="F18" s="12"/>
    </row>
    <row r="19" spans="2:6" ht="18.75" customHeight="1" x14ac:dyDescent="0.2">
      <c r="B19" s="12" t="s">
        <v>132</v>
      </c>
      <c r="C19" s="14">
        <f ca="1">TODAY()</f>
        <v>42693</v>
      </c>
      <c r="D19" s="15">
        <v>1</v>
      </c>
      <c r="E19" s="15">
        <f>tblToDoList5101215161719[[#This Row],[% Done]]</f>
        <v>1</v>
      </c>
      <c r="F19" s="12"/>
    </row>
    <row r="20" spans="2:6" ht="18.75" customHeight="1" x14ac:dyDescent="0.2">
      <c r="B20" s="12" t="s">
        <v>102</v>
      </c>
      <c r="C20" s="14">
        <f ca="1">TODAY()</f>
        <v>42693</v>
      </c>
      <c r="D20" s="15">
        <v>1</v>
      </c>
      <c r="E20" s="15">
        <f>tblToDoList5101215161719[[#This Row],[% Done]]</f>
        <v>1</v>
      </c>
      <c r="F20" s="12"/>
    </row>
    <row r="21" spans="2:6" ht="18.75" customHeight="1" x14ac:dyDescent="0.2">
      <c r="B21" s="12" t="s">
        <v>104</v>
      </c>
      <c r="C21" s="14">
        <f ca="1">TODAY()+15</f>
        <v>42708</v>
      </c>
      <c r="D21" s="15">
        <v>0</v>
      </c>
      <c r="E21" s="15">
        <f>tblToDoList5101215161719[[#This Row],[% Done]]</f>
        <v>0</v>
      </c>
      <c r="F21" s="12"/>
    </row>
  </sheetData>
  <mergeCells count="1">
    <mergeCell ref="B8:C8"/>
  </mergeCells>
  <conditionalFormatting sqref="B10:F21">
    <cfRule type="expression" dxfId="4" priority="1">
      <formula>($C10&gt;=valHStart)*($C10&lt;=valHEnd)</formula>
    </cfRule>
  </conditionalFormatting>
  <conditionalFormatting sqref="E10:E21">
    <cfRule type="dataBar" priority="4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{E45FAABA-F7DC-4D2F-A0CE-EEE038A5BA48}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1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FAABA-F7DC-4D2F-A0CE-EEE038A5BA4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E10:E21</xm:sqref>
        </x14:conditionalFormatting>
        <x14:conditionalFormatting xmlns:xm="http://schemas.microsoft.com/office/excel/2006/main">
          <x14:cfRule type="iconSet" priority="47" id="{591CA3A6-C63B-4BD8-AC24-6FA267495BB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opLeftCell="A4"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113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TODAY()+7</f>
        <v>42700</v>
      </c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TODAY()+75</f>
        <v>42768</v>
      </c>
      <c r="D10" s="15">
        <v>1</v>
      </c>
      <c r="E10" s="15">
        <f>tblToDoList5101215161718[[#This Row],[% Done]]</f>
        <v>1</v>
      </c>
      <c r="F10" s="12"/>
    </row>
    <row r="11" spans="2:7" ht="18.75" customHeight="1" x14ac:dyDescent="0.2">
      <c r="B11" s="12" t="s">
        <v>87</v>
      </c>
      <c r="C11" s="14">
        <f ca="1">TODAY()</f>
        <v>42693</v>
      </c>
      <c r="D11" s="15">
        <v>1</v>
      </c>
      <c r="E11" s="15">
        <f>tblToDoList5101215161718[[#This Row],[% Done]]</f>
        <v>1</v>
      </c>
      <c r="F11" s="12"/>
    </row>
    <row r="12" spans="2:7" ht="18.75" customHeight="1" x14ac:dyDescent="0.2">
      <c r="B12" s="12" t="s">
        <v>114</v>
      </c>
      <c r="C12" s="14">
        <f ca="1">TODAY()</f>
        <v>42693</v>
      </c>
      <c r="D12" s="15">
        <v>1</v>
      </c>
      <c r="E12" s="15">
        <f>tblToDoList5101215161718[[#This Row],[% Done]]</f>
        <v>1</v>
      </c>
      <c r="F12" s="12"/>
    </row>
    <row r="13" spans="2:7" ht="18.75" customHeight="1" x14ac:dyDescent="0.2">
      <c r="B13" s="12" t="s">
        <v>115</v>
      </c>
      <c r="C13" s="14">
        <f ca="1">TODAY()+2</f>
        <v>42695</v>
      </c>
      <c r="D13" s="15">
        <v>0</v>
      </c>
      <c r="E13" s="15">
        <f>tblToDoList5101215161718[[#This Row],[% Done]]</f>
        <v>0</v>
      </c>
      <c r="F13" s="12"/>
    </row>
    <row r="14" spans="2:7" ht="18.75" customHeight="1" x14ac:dyDescent="0.2">
      <c r="B14" s="12" t="s">
        <v>116</v>
      </c>
      <c r="C14" s="14">
        <f ca="1">TODAY()+2</f>
        <v>42695</v>
      </c>
      <c r="D14" s="15">
        <v>0</v>
      </c>
      <c r="E14" s="15">
        <f>tblToDoList5101215161718[[#This Row],[% Done]]</f>
        <v>0</v>
      </c>
      <c r="F14" s="12"/>
    </row>
    <row r="15" spans="2:7" ht="18.75" customHeight="1" x14ac:dyDescent="0.2">
      <c r="B15" s="12" t="s">
        <v>117</v>
      </c>
      <c r="C15" s="14">
        <f ca="1">TODAY()+4</f>
        <v>42697</v>
      </c>
      <c r="D15" s="15">
        <v>0</v>
      </c>
      <c r="E15" s="15">
        <f>tblToDoList5101215161718[[#This Row],[% Done]]</f>
        <v>0</v>
      </c>
      <c r="F15" s="12"/>
    </row>
    <row r="16" spans="2:7" ht="18.75" customHeight="1" x14ac:dyDescent="0.2">
      <c r="B16" s="12" t="s">
        <v>118</v>
      </c>
      <c r="C16" s="14">
        <f ca="1">TODAY()+4</f>
        <v>42697</v>
      </c>
      <c r="D16" s="15">
        <v>0</v>
      </c>
      <c r="E16" s="15">
        <f>tblToDoList5101215161718[[#This Row],[% Done]]</f>
        <v>0</v>
      </c>
      <c r="F16" s="12"/>
    </row>
    <row r="17" spans="2:6" ht="18.75" customHeight="1" x14ac:dyDescent="0.2">
      <c r="B17" s="12" t="s">
        <v>102</v>
      </c>
      <c r="C17" s="14">
        <f ca="1">TODAY()+6</f>
        <v>42699</v>
      </c>
      <c r="D17" s="15">
        <v>0</v>
      </c>
      <c r="E17" s="15">
        <f>tblToDoList5101215161718[[#This Row],[% Done]]</f>
        <v>0</v>
      </c>
      <c r="F17" s="12"/>
    </row>
    <row r="18" spans="2:6" ht="18.75" customHeight="1" x14ac:dyDescent="0.2">
      <c r="B18" s="12" t="s">
        <v>104</v>
      </c>
      <c r="C18" s="14">
        <f ca="1">TODAY()+16</f>
        <v>42709</v>
      </c>
      <c r="D18" s="15">
        <v>0</v>
      </c>
      <c r="E18" s="15">
        <f>tblToDoList5101215161718[[#This Row],[% Done]]</f>
        <v>0</v>
      </c>
      <c r="F18" s="12"/>
    </row>
  </sheetData>
  <mergeCells count="1">
    <mergeCell ref="B8:C8"/>
  </mergeCells>
  <conditionalFormatting sqref="B10:F18">
    <cfRule type="expression" dxfId="3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{E2E506E7-5A88-4787-9D9B-8603D441A131}</x14:id>
        </ext>
      </extLst>
    </cfRule>
  </conditionalFormatting>
  <dataValidations count="2">
    <dataValidation type="list" allowBlank="1" sqref="D10:D18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E506E7-5A88-4787-9D9B-8603D441A13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ACA7D273-7D20-4556-8761-4FFA76D223C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2.75" x14ac:dyDescent="0.2"/>
  <cols>
    <col min="1" max="1" width="4" style="1" customWidth="1"/>
    <col min="2" max="2" width="40.42578125" style="1" customWidth="1"/>
    <col min="3" max="3" width="18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84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TODAY()+85</f>
        <v>42778</v>
      </c>
      <c r="E6" s="11"/>
      <c r="F6" s="26" t="s">
        <v>25</v>
      </c>
    </row>
    <row r="8" spans="2:7" s="2" customFormat="1" ht="24" customHeight="1" x14ac:dyDescent="0.2">
      <c r="B8" s="41" t="s">
        <v>85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TODAY()+85</f>
        <v>42778</v>
      </c>
      <c r="D10" s="15">
        <v>1</v>
      </c>
      <c r="E10" s="15">
        <f>tblToDoList678[[#This Row],[% Done]]</f>
        <v>1</v>
      </c>
      <c r="F10" s="12"/>
    </row>
    <row r="11" spans="2:7" ht="18.75" customHeight="1" x14ac:dyDescent="0.2">
      <c r="B11" s="12"/>
      <c r="C11" s="14"/>
      <c r="D11" s="15">
        <v>0</v>
      </c>
      <c r="E11" s="15">
        <f>tblToDoList678[[#This Row],[% Done]]</f>
        <v>0</v>
      </c>
      <c r="F11" s="12"/>
    </row>
    <row r="12" spans="2:7" ht="18.75" customHeight="1" x14ac:dyDescent="0.2">
      <c r="B12" s="12"/>
      <c r="C12" s="14"/>
      <c r="D12" s="15">
        <v>0</v>
      </c>
      <c r="E12" s="15">
        <f>tblToDoList678[[#This Row],[% Done]]</f>
        <v>0</v>
      </c>
      <c r="F12" s="12"/>
    </row>
    <row r="13" spans="2:7" ht="18.75" customHeight="1" x14ac:dyDescent="0.2">
      <c r="B13" s="12"/>
      <c r="C13" s="14"/>
      <c r="D13" s="15">
        <v>0</v>
      </c>
      <c r="E13" s="15">
        <f>tblToDoList678[[#This Row],[% Done]]</f>
        <v>0</v>
      </c>
      <c r="F13" s="12"/>
    </row>
    <row r="14" spans="2:7" ht="18.75" customHeight="1" x14ac:dyDescent="0.2">
      <c r="B14" s="12"/>
      <c r="C14" s="14"/>
      <c r="D14" s="15">
        <v>0</v>
      </c>
      <c r="E14" s="15">
        <f>tblToDoList678[[#This Row],[% Done]]</f>
        <v>0</v>
      </c>
      <c r="F14" s="12"/>
    </row>
    <row r="15" spans="2:7" ht="18.75" customHeight="1" x14ac:dyDescent="0.2">
      <c r="B15" s="12"/>
      <c r="C15" s="14"/>
      <c r="D15" s="15">
        <v>0</v>
      </c>
      <c r="E15" s="15">
        <f>tblToDoList678[[#This Row],[% Done]]</f>
        <v>0</v>
      </c>
      <c r="F15" s="12"/>
    </row>
    <row r="16" spans="2:7" ht="18.75" customHeight="1" x14ac:dyDescent="0.2">
      <c r="B16" s="12"/>
      <c r="C16" s="14"/>
      <c r="D16" s="15">
        <v>0</v>
      </c>
      <c r="E16" s="15">
        <f>tblToDoList678[[#This Row],[% Done]]</f>
        <v>0</v>
      </c>
      <c r="F16" s="12"/>
    </row>
    <row r="17" spans="2:6" ht="18.75" customHeight="1" x14ac:dyDescent="0.2">
      <c r="B17" s="12"/>
      <c r="C17" s="14"/>
      <c r="D17" s="15">
        <v>0</v>
      </c>
      <c r="E17" s="15">
        <f>tblToDoList678[[#This Row],[% Done]]</f>
        <v>0</v>
      </c>
      <c r="F17" s="12"/>
    </row>
    <row r="18" spans="2:6" ht="18.75" customHeight="1" x14ac:dyDescent="0.2">
      <c r="B18" s="12"/>
      <c r="C18" s="14"/>
      <c r="D18" s="15">
        <v>0</v>
      </c>
      <c r="E18" s="15">
        <f>tblToDoList678[[#This Row],[% Done]]</f>
        <v>0</v>
      </c>
      <c r="F18" s="12"/>
    </row>
  </sheetData>
  <mergeCells count="1">
    <mergeCell ref="B8:C8"/>
  </mergeCells>
  <conditionalFormatting sqref="B10:F18">
    <cfRule type="expression" dxfId="2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{6F899EBA-E73C-45DE-9F71-18A3550BF3E4}</x14:id>
        </ext>
      </extLst>
    </cfRule>
  </conditionalFormatting>
  <dataValidations count="2">
    <dataValidation type="list" allowBlank="1" sqref="D10:D18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899EBA-E73C-45DE-9F71-18A3550BF3E4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C8F5EE26-AE5D-4E14-BA08-876FADCEFC4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8.75" customHeight="1" x14ac:dyDescent="0.2"/>
  <cols>
    <col min="1" max="1" width="4" style="1" customWidth="1"/>
    <col min="2" max="2" width="40.42578125" style="1" customWidth="1"/>
    <col min="3" max="3" width="18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79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TODAY()+60</f>
        <v>42753</v>
      </c>
      <c r="E6" s="11"/>
      <c r="F6" s="26" t="s">
        <v>25</v>
      </c>
    </row>
    <row r="8" spans="2:7" s="2" customFormat="1" ht="24" customHeight="1" x14ac:dyDescent="0.2">
      <c r="B8" s="41" t="s">
        <v>80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TODAY()+60</f>
        <v>42753</v>
      </c>
      <c r="D10" s="15">
        <v>1</v>
      </c>
      <c r="E10" s="15">
        <f>tblToDoList6[[#This Row],[% Done]]</f>
        <v>1</v>
      </c>
      <c r="F10" s="12"/>
    </row>
    <row r="11" spans="2:7" ht="18.75" customHeight="1" x14ac:dyDescent="0.2">
      <c r="B11" s="12"/>
      <c r="C11" s="14"/>
      <c r="D11" s="15">
        <v>0</v>
      </c>
      <c r="E11" s="15">
        <f>tblToDoList6[[#This Row],[% Done]]</f>
        <v>0</v>
      </c>
      <c r="F11" s="12"/>
    </row>
    <row r="12" spans="2:7" ht="18.75" customHeight="1" x14ac:dyDescent="0.2">
      <c r="B12" s="12"/>
      <c r="C12" s="14"/>
      <c r="D12" s="15">
        <v>0</v>
      </c>
      <c r="E12" s="15">
        <f>tblToDoList6[[#This Row],[% Done]]</f>
        <v>0</v>
      </c>
      <c r="F12" s="12"/>
    </row>
    <row r="13" spans="2:7" ht="18.75" customHeight="1" x14ac:dyDescent="0.2">
      <c r="B13" s="12"/>
      <c r="C13" s="14"/>
      <c r="D13" s="15">
        <v>0</v>
      </c>
      <c r="E13" s="15">
        <f>tblToDoList6[[#This Row],[% Done]]</f>
        <v>0</v>
      </c>
      <c r="F13" s="12"/>
    </row>
    <row r="14" spans="2:7" ht="18.75" customHeight="1" x14ac:dyDescent="0.2">
      <c r="B14" s="12"/>
      <c r="C14" s="14"/>
      <c r="D14" s="15">
        <v>0</v>
      </c>
      <c r="E14" s="15">
        <f>tblToDoList6[[#This Row],[% Done]]</f>
        <v>0</v>
      </c>
      <c r="F14" s="12"/>
    </row>
    <row r="15" spans="2:7" ht="18.75" customHeight="1" x14ac:dyDescent="0.2">
      <c r="B15" s="12"/>
      <c r="C15" s="14"/>
      <c r="D15" s="15">
        <v>0</v>
      </c>
      <c r="E15" s="15">
        <f>tblToDoList6[[#This Row],[% Done]]</f>
        <v>0</v>
      </c>
      <c r="F15" s="12"/>
    </row>
    <row r="16" spans="2:7" ht="18.75" customHeight="1" x14ac:dyDescent="0.2">
      <c r="B16" s="12"/>
      <c r="C16" s="14"/>
      <c r="D16" s="15">
        <v>0</v>
      </c>
      <c r="E16" s="15">
        <f>tblToDoList6[[#This Row],[% Done]]</f>
        <v>0</v>
      </c>
      <c r="F16" s="12"/>
    </row>
    <row r="17" spans="2:6" ht="18.75" customHeight="1" x14ac:dyDescent="0.2">
      <c r="B17" s="12"/>
      <c r="C17" s="14"/>
      <c r="D17" s="15">
        <v>0</v>
      </c>
      <c r="E17" s="15">
        <f>tblToDoList6[[#This Row],[% Done]]</f>
        <v>0</v>
      </c>
      <c r="F17" s="12"/>
    </row>
    <row r="18" spans="2:6" ht="18.75" customHeight="1" x14ac:dyDescent="0.2">
      <c r="B18" s="12"/>
      <c r="C18" s="14"/>
      <c r="D18" s="15">
        <v>0</v>
      </c>
      <c r="E18" s="15">
        <f>tblToDoList6[[#This Row],[% Done]]</f>
        <v>0</v>
      </c>
      <c r="F18" s="12"/>
    </row>
  </sheetData>
  <mergeCells count="1">
    <mergeCell ref="B8:C8"/>
  </mergeCells>
  <conditionalFormatting sqref="B10:F18">
    <cfRule type="expression" dxfId="1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{84DDDDD3-13A8-4D14-BBC5-EBC4144373B8}</x14:id>
        </ext>
      </extLst>
    </cfRule>
  </conditionalFormatting>
  <dataValidations count="2">
    <dataValidation type="list" allowBlank="1" sqref="D10:D18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DDDDD3-13A8-4D14-BBC5-EBC4144373B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238D32FF-E884-404A-A22F-D7DC26E333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79998168889431442"/>
    <pageSetUpPr autoPageBreaks="0" fitToPage="1"/>
  </sheetPr>
  <dimension ref="B1:G39"/>
  <sheetViews>
    <sheetView showGridLines="0" topLeftCell="A7" workbookViewId="0">
      <selection activeCell="F6" sqref="F6"/>
    </sheetView>
  </sheetViews>
  <sheetFormatPr defaultRowHeight="18.75" customHeight="1" x14ac:dyDescent="0.2"/>
  <cols>
    <col min="1" max="1" width="4" style="1" customWidth="1"/>
    <col min="2" max="2" width="74.7109375" style="1" bestFit="1" customWidth="1"/>
    <col min="3" max="3" width="14.28515625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31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TODAY()+100</f>
        <v>42793</v>
      </c>
      <c r="E6" s="11"/>
      <c r="F6" s="26" t="s">
        <v>23</v>
      </c>
    </row>
    <row r="8" spans="2:7" s="2" customFormat="1" ht="24" customHeight="1" x14ac:dyDescent="0.2">
      <c r="B8" s="41" t="s">
        <v>29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 +60</f>
        <v>42753</v>
      </c>
      <c r="D10" s="36">
        <v>1</v>
      </c>
      <c r="E10" s="12">
        <f>tblToDoList[[#This Row],[% Done]]</f>
        <v>1</v>
      </c>
      <c r="F10" s="12"/>
    </row>
    <row r="11" spans="2:7" ht="18.75" customHeight="1" x14ac:dyDescent="0.2">
      <c r="B11" s="12" t="s">
        <v>30</v>
      </c>
      <c r="C11" s="14">
        <f ca="1">TODAY()+6</f>
        <v>42699</v>
      </c>
      <c r="D11" s="15">
        <v>0</v>
      </c>
      <c r="E11" s="15">
        <f>tblToDoList[[#This Row],[% Done]]</f>
        <v>0</v>
      </c>
      <c r="F11" s="12"/>
    </row>
    <row r="12" spans="2:7" ht="18.75" customHeight="1" x14ac:dyDescent="0.2">
      <c r="B12" s="12" t="s">
        <v>44</v>
      </c>
      <c r="C12" s="14">
        <f ca="1">TODAY()+8</f>
        <v>42701</v>
      </c>
      <c r="D12" s="15">
        <v>0</v>
      </c>
      <c r="E12" s="15">
        <f>tblToDoList[[#This Row],[% Done]]</f>
        <v>0</v>
      </c>
      <c r="F12" s="12"/>
    </row>
    <row r="13" spans="2:7" ht="18.75" customHeight="1" x14ac:dyDescent="0.2">
      <c r="B13" s="12" t="s">
        <v>45</v>
      </c>
      <c r="C13" s="14">
        <f ca="1">TODAY()+8</f>
        <v>42701</v>
      </c>
      <c r="D13" s="15">
        <v>0</v>
      </c>
      <c r="E13" s="15">
        <f>tblToDoList[[#This Row],[% Done]]</f>
        <v>0</v>
      </c>
      <c r="F13" s="12"/>
    </row>
    <row r="14" spans="2:7" ht="18.75" customHeight="1" x14ac:dyDescent="0.2">
      <c r="B14" s="12" t="s">
        <v>46</v>
      </c>
      <c r="C14" s="14">
        <f ca="1">TODAY()+10</f>
        <v>42703</v>
      </c>
      <c r="D14" s="15">
        <v>0</v>
      </c>
      <c r="E14" s="15">
        <f>tblToDoList[[#This Row],[% Done]]</f>
        <v>0</v>
      </c>
      <c r="F14" s="12"/>
    </row>
    <row r="15" spans="2:7" ht="18.75" customHeight="1" x14ac:dyDescent="0.2">
      <c r="B15" s="12" t="s">
        <v>47</v>
      </c>
      <c r="C15" s="14">
        <f ca="1">TODAY()+10</f>
        <v>42703</v>
      </c>
      <c r="D15" s="15">
        <v>0</v>
      </c>
      <c r="E15" s="15">
        <f>tblToDoList[[#This Row],[% Done]]</f>
        <v>0</v>
      </c>
      <c r="F15" s="12"/>
    </row>
    <row r="16" spans="2:7" ht="18.75" customHeight="1" x14ac:dyDescent="0.2">
      <c r="B16" s="12" t="s">
        <v>48</v>
      </c>
      <c r="C16" s="14">
        <f ca="1">TODAY()+19</f>
        <v>42712</v>
      </c>
      <c r="D16" s="15">
        <v>0</v>
      </c>
      <c r="E16" s="15">
        <f>tblToDoList[[#This Row],[% Done]]</f>
        <v>0</v>
      </c>
      <c r="F16" s="12"/>
    </row>
    <row r="17" spans="2:6" ht="18.75" customHeight="1" x14ac:dyDescent="0.2">
      <c r="B17" s="12" t="s">
        <v>49</v>
      </c>
      <c r="C17" s="14">
        <f ca="1">TODAY()+20</f>
        <v>42713</v>
      </c>
      <c r="D17" s="15">
        <v>0</v>
      </c>
      <c r="E17" s="15">
        <f>tblToDoList[[#This Row],[% Done]]</f>
        <v>0</v>
      </c>
      <c r="F17" s="12"/>
    </row>
    <row r="18" spans="2:6" ht="18.75" customHeight="1" x14ac:dyDescent="0.2">
      <c r="B18" s="12" t="s">
        <v>50</v>
      </c>
      <c r="C18" s="14">
        <f ca="1">TODAY()+25</f>
        <v>42718</v>
      </c>
      <c r="D18" s="15">
        <v>0</v>
      </c>
      <c r="E18" s="15">
        <f>tblToDoList[[#This Row],[% Done]]</f>
        <v>0</v>
      </c>
      <c r="F18" s="12"/>
    </row>
    <row r="19" spans="2:6" ht="18.75" customHeight="1" x14ac:dyDescent="0.2">
      <c r="B19" s="12" t="s">
        <v>51</v>
      </c>
      <c r="C19" s="14">
        <f ca="1">TODAY()+25</f>
        <v>42718</v>
      </c>
      <c r="D19" s="15">
        <v>0</v>
      </c>
      <c r="E19" s="15">
        <f>tblToDoList[[#This Row],[% Done]]</f>
        <v>0</v>
      </c>
      <c r="F19" s="12"/>
    </row>
    <row r="20" spans="2:6" ht="18.75" customHeight="1" x14ac:dyDescent="0.2">
      <c r="B20" s="12" t="s">
        <v>52</v>
      </c>
      <c r="C20" s="14">
        <f ca="1">TODAY()+25</f>
        <v>42718</v>
      </c>
      <c r="D20" s="15">
        <v>0</v>
      </c>
      <c r="E20" s="15">
        <f>tblToDoList[[#This Row],[% Done]]</f>
        <v>0</v>
      </c>
      <c r="F20" s="12"/>
    </row>
    <row r="21" spans="2:6" ht="18.75" customHeight="1" x14ac:dyDescent="0.2">
      <c r="B21" s="12" t="s">
        <v>53</v>
      </c>
      <c r="C21" s="14">
        <f ca="1">TODAY()+15</f>
        <v>42708</v>
      </c>
      <c r="D21" s="15">
        <v>0</v>
      </c>
      <c r="E21" s="15">
        <f>tblToDoList[[#This Row],[% Done]]</f>
        <v>0</v>
      </c>
      <c r="F21" s="12"/>
    </row>
    <row r="22" spans="2:6" ht="18.75" customHeight="1" x14ac:dyDescent="0.2">
      <c r="B22" s="12" t="s">
        <v>54</v>
      </c>
      <c r="C22" s="14">
        <f ca="1">TODAY()+15</f>
        <v>42708</v>
      </c>
      <c r="D22" s="15">
        <v>0</v>
      </c>
      <c r="E22" s="15">
        <f>tblToDoList[[#This Row],[% Done]]</f>
        <v>0</v>
      </c>
      <c r="F22" s="12"/>
    </row>
    <row r="23" spans="2:6" ht="18.75" customHeight="1" x14ac:dyDescent="0.2">
      <c r="B23" s="12" t="s">
        <v>55</v>
      </c>
      <c r="C23" s="14">
        <f ca="1">TODAY()+15</f>
        <v>42708</v>
      </c>
      <c r="D23" s="15">
        <v>0</v>
      </c>
      <c r="E23" s="15">
        <f>tblToDoList[[#This Row],[% Done]]</f>
        <v>0</v>
      </c>
      <c r="F23" s="12"/>
    </row>
    <row r="24" spans="2:6" ht="18.75" customHeight="1" x14ac:dyDescent="0.2">
      <c r="B24" s="12" t="s">
        <v>56</v>
      </c>
      <c r="C24" s="14">
        <f ca="1">TODAY()+30</f>
        <v>42723</v>
      </c>
      <c r="D24" s="15">
        <v>0</v>
      </c>
      <c r="E24" s="15">
        <f>tblToDoList[[#This Row],[% Done]]</f>
        <v>0</v>
      </c>
      <c r="F24" s="12"/>
    </row>
    <row r="25" spans="2:6" ht="18.75" customHeight="1" x14ac:dyDescent="0.2">
      <c r="B25" s="12" t="s">
        <v>57</v>
      </c>
      <c r="C25" s="14">
        <f ca="1">TODAY()+6</f>
        <v>42699</v>
      </c>
      <c r="D25" s="15">
        <v>0</v>
      </c>
      <c r="E25" s="15">
        <f>tblToDoList[[#This Row],[% Done]]</f>
        <v>0</v>
      </c>
      <c r="F25" s="12"/>
    </row>
    <row r="26" spans="2:6" ht="18.75" customHeight="1" x14ac:dyDescent="0.2">
      <c r="B26" s="12" t="s">
        <v>58</v>
      </c>
      <c r="C26" s="14">
        <f ca="1">TODAY()+6</f>
        <v>42699</v>
      </c>
      <c r="D26" s="15">
        <v>0</v>
      </c>
      <c r="E26" s="15">
        <f>tblToDoList[[#This Row],[% Done]]</f>
        <v>0</v>
      </c>
      <c r="F26" s="12"/>
    </row>
    <row r="27" spans="2:6" ht="18.75" customHeight="1" x14ac:dyDescent="0.2">
      <c r="B27" s="12" t="s">
        <v>60</v>
      </c>
      <c r="C27" s="14">
        <f ca="1">TODAY()+45</f>
        <v>42738</v>
      </c>
      <c r="D27" s="15">
        <v>0</v>
      </c>
      <c r="E27" s="15">
        <f>tblToDoList[[#This Row],[% Done]]</f>
        <v>0</v>
      </c>
      <c r="F27" s="12"/>
    </row>
    <row r="28" spans="2:6" ht="18.75" customHeight="1" x14ac:dyDescent="0.2">
      <c r="B28" s="12" t="s">
        <v>34</v>
      </c>
      <c r="C28" s="14">
        <f ca="1">TODAY()+2</f>
        <v>42695</v>
      </c>
      <c r="D28" s="15">
        <v>7.0000000000000007E-2</v>
      </c>
      <c r="E28" s="15">
        <f>tblToDoList[[#This Row],[% Done]]</f>
        <v>7.0000000000000007E-2</v>
      </c>
      <c r="F28" s="12"/>
    </row>
    <row r="29" spans="2:6" ht="18.75" customHeight="1" x14ac:dyDescent="0.2">
      <c r="B29" s="12" t="s">
        <v>33</v>
      </c>
      <c r="C29" s="14">
        <f ca="1">TODAY()+3</f>
        <v>42696</v>
      </c>
      <c r="D29" s="15">
        <v>0</v>
      </c>
      <c r="E29" s="15">
        <f>tblToDoList[[#This Row],[% Done]]</f>
        <v>0</v>
      </c>
      <c r="F29" s="12"/>
    </row>
    <row r="30" spans="2:6" ht="18.75" customHeight="1" x14ac:dyDescent="0.2">
      <c r="B30" s="12" t="s">
        <v>35</v>
      </c>
      <c r="C30" s="14">
        <f ca="1">TODAY()+4</f>
        <v>42697</v>
      </c>
      <c r="D30" s="15">
        <v>0</v>
      </c>
      <c r="E30" s="15">
        <f>tblToDoList[[#This Row],[% Done]]</f>
        <v>0</v>
      </c>
      <c r="F30" s="12"/>
    </row>
    <row r="31" spans="2:6" ht="18.75" customHeight="1" x14ac:dyDescent="0.2">
      <c r="B31" s="12" t="s">
        <v>36</v>
      </c>
      <c r="C31" s="14">
        <f ca="1">TODAY()+5</f>
        <v>42698</v>
      </c>
      <c r="D31" s="15">
        <v>0</v>
      </c>
      <c r="E31" s="15">
        <f>tblToDoList[[#This Row],[% Done]]</f>
        <v>0</v>
      </c>
      <c r="F31" s="12"/>
    </row>
    <row r="32" spans="2:6" ht="18.75" customHeight="1" x14ac:dyDescent="0.2">
      <c r="B32" s="12" t="s">
        <v>37</v>
      </c>
      <c r="C32" s="14">
        <f ca="1">TODAY()+6</f>
        <v>42699</v>
      </c>
      <c r="D32" s="15">
        <v>0</v>
      </c>
      <c r="E32" s="15">
        <f>tblToDoList[[#This Row],[% Done]]</f>
        <v>0</v>
      </c>
      <c r="F32" s="12"/>
    </row>
    <row r="33" spans="2:6" ht="18.75" customHeight="1" x14ac:dyDescent="0.2">
      <c r="B33" s="12" t="s">
        <v>38</v>
      </c>
      <c r="C33" s="14">
        <f ca="1">TODAY()+7</f>
        <v>42700</v>
      </c>
      <c r="D33" s="15">
        <v>0</v>
      </c>
      <c r="E33" s="15">
        <f>tblToDoList[[#This Row],[% Done]]</f>
        <v>0</v>
      </c>
      <c r="F33" s="12"/>
    </row>
    <row r="34" spans="2:6" ht="18.75" customHeight="1" x14ac:dyDescent="0.2">
      <c r="B34" s="12" t="s">
        <v>39</v>
      </c>
      <c r="C34" s="14">
        <f ca="1">TODAY()+8</f>
        <v>42701</v>
      </c>
      <c r="D34" s="15">
        <v>0</v>
      </c>
      <c r="E34" s="15">
        <f>tblToDoList[[#This Row],[% Done]]</f>
        <v>0</v>
      </c>
      <c r="F34" s="12"/>
    </row>
    <row r="35" spans="2:6" ht="18.75" customHeight="1" x14ac:dyDescent="0.2">
      <c r="B35" s="12" t="s">
        <v>40</v>
      </c>
      <c r="C35" s="14">
        <f ca="1">TODAY()+9</f>
        <v>42702</v>
      </c>
      <c r="D35" s="15">
        <v>0</v>
      </c>
      <c r="E35" s="15">
        <f>tblToDoList[[#This Row],[% Done]]</f>
        <v>0</v>
      </c>
      <c r="F35" s="12"/>
    </row>
    <row r="36" spans="2:6" ht="18.75" customHeight="1" x14ac:dyDescent="0.2">
      <c r="B36" s="12" t="s">
        <v>41</v>
      </c>
      <c r="C36" s="14">
        <f ca="1">TODAY()+11</f>
        <v>42704</v>
      </c>
      <c r="D36" s="15">
        <v>0</v>
      </c>
      <c r="E36" s="15">
        <f>tblToDoList[[#This Row],[% Done]]</f>
        <v>0</v>
      </c>
      <c r="F36" s="12"/>
    </row>
    <row r="37" spans="2:6" ht="18.75" customHeight="1" x14ac:dyDescent="0.2">
      <c r="B37" s="12" t="s">
        <v>42</v>
      </c>
      <c r="C37" s="14">
        <f ca="1">TODAY()+15</f>
        <v>42708</v>
      </c>
      <c r="D37" s="15">
        <v>0</v>
      </c>
      <c r="E37" s="15">
        <f>tblToDoList[[#This Row],[% Done]]</f>
        <v>0</v>
      </c>
      <c r="F37" s="12"/>
    </row>
    <row r="38" spans="2:6" ht="18.75" customHeight="1" x14ac:dyDescent="0.2">
      <c r="B38" s="12" t="s">
        <v>43</v>
      </c>
      <c r="C38" s="14">
        <f ca="1">TODAY()+16</f>
        <v>42709</v>
      </c>
      <c r="D38" s="15">
        <v>0</v>
      </c>
      <c r="E38" s="15">
        <f>tblToDoList[[#This Row],[% Done]]</f>
        <v>0</v>
      </c>
      <c r="F38" s="12"/>
    </row>
    <row r="39" spans="2:6" ht="18.75" customHeight="1" x14ac:dyDescent="0.2">
      <c r="B39" s="12" t="s">
        <v>59</v>
      </c>
      <c r="C39" s="14">
        <f ca="1">TODAY()+45</f>
        <v>42738</v>
      </c>
      <c r="D39" s="15">
        <v>0</v>
      </c>
      <c r="E39" s="15">
        <f>tblToDoList[[#This Row],[% Done]]</f>
        <v>0</v>
      </c>
      <c r="F39" s="12"/>
    </row>
  </sheetData>
  <mergeCells count="1">
    <mergeCell ref="B8:C8"/>
  </mergeCells>
  <conditionalFormatting sqref="B10:F39">
    <cfRule type="expression" dxfId="18" priority="13">
      <formula>($C10&gt;=valHStart)*($C10&lt;=valHEnd)</formula>
    </cfRule>
  </conditionalFormatting>
  <conditionalFormatting sqref="E10:E39">
    <cfRule type="dataBar" priority="3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39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E10:E39</xm:sqref>
        </x14:conditionalFormatting>
        <x14:conditionalFormatting xmlns:xm="http://schemas.microsoft.com/office/excel/2006/main">
          <x14:cfRule type="iconSet" priority="34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workbookViewId="0"/>
  </sheetViews>
  <sheetFormatPr defaultRowHeight="12.75" x14ac:dyDescent="0.2"/>
  <cols>
    <col min="1" max="1" width="4" style="1" customWidth="1"/>
    <col min="2" max="2" width="40.42578125" style="1" customWidth="1"/>
    <col min="3" max="3" width="23.5703125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86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</f>
        <v>42693</v>
      </c>
      <c r="E6" s="11"/>
      <c r="F6" s="26" t="s">
        <v>25</v>
      </c>
    </row>
    <row r="8" spans="2:7" s="2" customFormat="1" ht="24" customHeight="1" x14ac:dyDescent="0.2">
      <c r="B8" s="41" t="s">
        <v>103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ca="1">TODAY()+60</f>
        <v>42753</v>
      </c>
      <c r="D10" s="15">
        <v>1</v>
      </c>
      <c r="E10" s="15">
        <f>tblToDoList69[[#This Row],[% Done]]</f>
        <v>1</v>
      </c>
      <c r="F10" s="12"/>
    </row>
    <row r="11" spans="2:7" ht="18.75" customHeight="1" x14ac:dyDescent="0.2">
      <c r="B11" s="12" t="s">
        <v>87</v>
      </c>
      <c r="C11" s="14">
        <f t="shared" ref="C11:C26" ca="1" si="0">TODAY()</f>
        <v>42693</v>
      </c>
      <c r="D11" s="15">
        <v>1</v>
      </c>
      <c r="E11" s="15">
        <f>tblToDoList69[[#This Row],[% Done]]</f>
        <v>1</v>
      </c>
      <c r="F11" s="12"/>
    </row>
    <row r="12" spans="2:7" ht="18.75" customHeight="1" x14ac:dyDescent="0.2">
      <c r="B12" s="12" t="s">
        <v>88</v>
      </c>
      <c r="C12" s="14">
        <f t="shared" ca="1" si="0"/>
        <v>42693</v>
      </c>
      <c r="D12" s="15">
        <v>1</v>
      </c>
      <c r="E12" s="15">
        <f>tblToDoList69[[#This Row],[% Done]]</f>
        <v>1</v>
      </c>
      <c r="F12" s="12"/>
    </row>
    <row r="13" spans="2:7" ht="18.75" customHeight="1" x14ac:dyDescent="0.2">
      <c r="B13" s="12" t="s">
        <v>89</v>
      </c>
      <c r="C13" s="14">
        <f t="shared" ca="1" si="0"/>
        <v>42693</v>
      </c>
      <c r="D13" s="15">
        <v>1</v>
      </c>
      <c r="E13" s="15">
        <f>tblToDoList69[[#This Row],[% Done]]</f>
        <v>1</v>
      </c>
      <c r="F13" s="12"/>
    </row>
    <row r="14" spans="2:7" ht="18.75" customHeight="1" x14ac:dyDescent="0.2">
      <c r="B14" s="12" t="s">
        <v>90</v>
      </c>
      <c r="C14" s="14">
        <f t="shared" ca="1" si="0"/>
        <v>42693</v>
      </c>
      <c r="D14" s="15">
        <v>1</v>
      </c>
      <c r="E14" s="15">
        <f>tblToDoList69[[#This Row],[% Done]]</f>
        <v>1</v>
      </c>
      <c r="F14" s="12"/>
    </row>
    <row r="15" spans="2:7" ht="18.75" customHeight="1" x14ac:dyDescent="0.2">
      <c r="B15" s="12" t="s">
        <v>91</v>
      </c>
      <c r="C15" s="14">
        <f t="shared" ca="1" si="0"/>
        <v>42693</v>
      </c>
      <c r="D15" s="15">
        <v>1</v>
      </c>
      <c r="E15" s="15">
        <f>tblToDoList69[[#This Row],[% Done]]</f>
        <v>1</v>
      </c>
      <c r="F15" s="12"/>
    </row>
    <row r="16" spans="2:7" ht="18.75" customHeight="1" x14ac:dyDescent="0.2">
      <c r="B16" s="12" t="s">
        <v>92</v>
      </c>
      <c r="C16" s="14">
        <f t="shared" ca="1" si="0"/>
        <v>42693</v>
      </c>
      <c r="D16" s="15">
        <v>1</v>
      </c>
      <c r="E16" s="15">
        <f>tblToDoList69[[#This Row],[% Done]]</f>
        <v>1</v>
      </c>
      <c r="F16" s="12"/>
    </row>
    <row r="17" spans="2:6" ht="18.75" customHeight="1" x14ac:dyDescent="0.2">
      <c r="B17" s="12" t="s">
        <v>93</v>
      </c>
      <c r="C17" s="14">
        <f t="shared" ca="1" si="0"/>
        <v>42693</v>
      </c>
      <c r="D17" s="15">
        <v>1</v>
      </c>
      <c r="E17" s="15">
        <f>tblToDoList69[[#This Row],[% Done]]</f>
        <v>1</v>
      </c>
      <c r="F17" s="12"/>
    </row>
    <row r="18" spans="2:6" ht="18.75" customHeight="1" x14ac:dyDescent="0.2">
      <c r="B18" s="12" t="s">
        <v>94</v>
      </c>
      <c r="C18" s="14">
        <f t="shared" ca="1" si="0"/>
        <v>42693</v>
      </c>
      <c r="D18" s="15">
        <v>1</v>
      </c>
      <c r="E18" s="15">
        <f>tblToDoList69[[#This Row],[% Done]]</f>
        <v>1</v>
      </c>
      <c r="F18" s="12"/>
    </row>
    <row r="19" spans="2:6" ht="18.75" customHeight="1" x14ac:dyDescent="0.2">
      <c r="B19" s="12" t="s">
        <v>95</v>
      </c>
      <c r="C19" s="14">
        <f t="shared" ca="1" si="0"/>
        <v>42693</v>
      </c>
      <c r="D19" s="15">
        <v>1</v>
      </c>
      <c r="E19" s="15">
        <f>tblToDoList69[[#This Row],[% Done]]</f>
        <v>1</v>
      </c>
      <c r="F19" s="12"/>
    </row>
    <row r="20" spans="2:6" ht="18.75" customHeight="1" x14ac:dyDescent="0.2">
      <c r="B20" s="12" t="s">
        <v>96</v>
      </c>
      <c r="C20" s="14">
        <f t="shared" ca="1" si="0"/>
        <v>42693</v>
      </c>
      <c r="D20" s="15">
        <v>1</v>
      </c>
      <c r="E20" s="15">
        <f>tblToDoList69[[#This Row],[% Done]]</f>
        <v>1</v>
      </c>
      <c r="F20" s="12"/>
    </row>
    <row r="21" spans="2:6" ht="18.75" customHeight="1" x14ac:dyDescent="0.2">
      <c r="B21" s="12" t="s">
        <v>97</v>
      </c>
      <c r="C21" s="14">
        <f t="shared" ca="1" si="0"/>
        <v>42693</v>
      </c>
      <c r="D21" s="15">
        <v>1</v>
      </c>
      <c r="E21" s="15">
        <f>tblToDoList69[[#This Row],[% Done]]</f>
        <v>1</v>
      </c>
      <c r="F21" s="12"/>
    </row>
    <row r="22" spans="2:6" ht="18.75" customHeight="1" x14ac:dyDescent="0.2">
      <c r="B22" s="12" t="s">
        <v>98</v>
      </c>
      <c r="C22" s="14">
        <f t="shared" ca="1" si="0"/>
        <v>42693</v>
      </c>
      <c r="D22" s="15">
        <v>1</v>
      </c>
      <c r="E22" s="15">
        <f>tblToDoList69[[#This Row],[% Done]]</f>
        <v>1</v>
      </c>
      <c r="F22" s="12"/>
    </row>
    <row r="23" spans="2:6" ht="18.75" customHeight="1" x14ac:dyDescent="0.2">
      <c r="B23" s="12" t="s">
        <v>99</v>
      </c>
      <c r="C23" s="14">
        <f t="shared" ca="1" si="0"/>
        <v>42693</v>
      </c>
      <c r="D23" s="15">
        <v>1</v>
      </c>
      <c r="E23" s="15">
        <f>tblToDoList69[[#This Row],[% Done]]</f>
        <v>1</v>
      </c>
      <c r="F23" s="12"/>
    </row>
    <row r="24" spans="2:6" ht="18.75" customHeight="1" x14ac:dyDescent="0.2">
      <c r="B24" s="12" t="s">
        <v>100</v>
      </c>
      <c r="C24" s="14">
        <f t="shared" ca="1" si="0"/>
        <v>42693</v>
      </c>
      <c r="D24" s="15">
        <v>1</v>
      </c>
      <c r="E24" s="15">
        <f>tblToDoList69[[#This Row],[% Done]]</f>
        <v>1</v>
      </c>
      <c r="F24" s="12"/>
    </row>
    <row r="25" spans="2:6" ht="18.75" customHeight="1" x14ac:dyDescent="0.2">
      <c r="B25" s="12" t="s">
        <v>101</v>
      </c>
      <c r="C25" s="14">
        <f t="shared" ca="1" si="0"/>
        <v>42693</v>
      </c>
      <c r="D25" s="15">
        <v>1</v>
      </c>
      <c r="E25" s="15">
        <f>tblToDoList69[[#This Row],[% Done]]</f>
        <v>1</v>
      </c>
      <c r="F25" s="12"/>
    </row>
    <row r="26" spans="2:6" ht="18.75" customHeight="1" x14ac:dyDescent="0.2">
      <c r="B26" s="12" t="s">
        <v>102</v>
      </c>
      <c r="C26" s="14">
        <f t="shared" ca="1" si="0"/>
        <v>42693</v>
      </c>
      <c r="D26" s="15">
        <v>1</v>
      </c>
      <c r="E26" s="15">
        <f>tblToDoList69[[#This Row],[% Done]]</f>
        <v>1</v>
      </c>
      <c r="F26" s="12"/>
    </row>
    <row r="27" spans="2:6" ht="18.75" customHeight="1" x14ac:dyDescent="0.2">
      <c r="B27" s="12" t="s">
        <v>104</v>
      </c>
      <c r="C27" s="14">
        <f ca="1">TODAY()+7</f>
        <v>42700</v>
      </c>
      <c r="D27" s="15">
        <v>0</v>
      </c>
      <c r="E27" s="15">
        <f>tblToDoList69[[#This Row],[% Done]]</f>
        <v>0</v>
      </c>
      <c r="F27" s="12"/>
    </row>
  </sheetData>
  <mergeCells count="1">
    <mergeCell ref="B8:C8"/>
  </mergeCells>
  <conditionalFormatting sqref="B10:F27">
    <cfRule type="expression" dxfId="0" priority="1">
      <formula>($C10&gt;=valHStart)*($C10&lt;=valHEnd)</formula>
    </cfRule>
  </conditionalFormatting>
  <conditionalFormatting sqref="E10:E27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{5F6A8EB6-D420-4292-9CD0-B036ECB489CA}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7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6A8EB6-D420-4292-9CD0-B036ECB489CA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E10:E27</xm:sqref>
        </x14:conditionalFormatting>
        <x14:conditionalFormatting xmlns:xm="http://schemas.microsoft.com/office/excel/2006/main">
          <x14:cfRule type="iconSet" priority="3" id="{D332D418-8267-45BB-8EEF-4ACA50A4009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defaultRowHeight="18.75" customHeight="1" x14ac:dyDescent="0.2"/>
  <cols>
    <col min="1" max="1" width="4" style="4" customWidth="1"/>
    <col min="2" max="2" width="21" style="4" customWidth="1"/>
    <col min="3" max="3" width="40" style="4" customWidth="1"/>
    <col min="4" max="4" width="32.28515625" style="4" customWidth="1"/>
    <col min="5" max="5" width="36.28515625" style="4" customWidth="1"/>
    <col min="6" max="16384" width="9.140625" style="4"/>
  </cols>
  <sheetData>
    <row r="2" spans="2:6" s="1" customFormat="1" ht="4.5" customHeight="1" x14ac:dyDescent="0.2">
      <c r="B2" s="3"/>
      <c r="C2" s="3"/>
      <c r="D2" s="3"/>
      <c r="E2" s="3"/>
      <c r="F2" s="1" t="s">
        <v>24</v>
      </c>
    </row>
    <row r="3" spans="2:6" ht="30" customHeight="1" x14ac:dyDescent="0.35">
      <c r="B3" s="8" t="s">
        <v>27</v>
      </c>
      <c r="C3" s="7"/>
      <c r="D3" s="7"/>
      <c r="E3" s="7"/>
    </row>
    <row r="4" spans="2:6" ht="37.5" customHeight="1" x14ac:dyDescent="0.2">
      <c r="B4" s="42" t="s">
        <v>10</v>
      </c>
      <c r="C4" s="42"/>
      <c r="D4" s="42"/>
      <c r="E4" s="42"/>
    </row>
    <row r="5" spans="2:6" s="9" customFormat="1" ht="18.75" customHeight="1" x14ac:dyDescent="0.2">
      <c r="B5" s="16" t="s">
        <v>23</v>
      </c>
      <c r="C5" s="17"/>
      <c r="D5" s="17"/>
      <c r="E5" s="18" t="str">
        <f>B5</f>
        <v>No Highlight</v>
      </c>
    </row>
    <row r="6" spans="2:6" s="9" customFormat="1" ht="18.75" customHeight="1" x14ac:dyDescent="0.2">
      <c r="B6" s="29" t="s">
        <v>20</v>
      </c>
      <c r="C6" s="30" t="s">
        <v>21</v>
      </c>
      <c r="D6" s="31" t="s">
        <v>22</v>
      </c>
      <c r="E6" s="32" t="s">
        <v>19</v>
      </c>
    </row>
    <row r="7" spans="2:6" s="9" customFormat="1" ht="18.75" customHeight="1" x14ac:dyDescent="0.2">
      <c r="B7" s="16" t="s">
        <v>11</v>
      </c>
      <c r="C7" s="17">
        <f ca="1">TODAY()-WEEKDAY(TODAY(),2)+1</f>
        <v>42688</v>
      </c>
      <c r="D7" s="17">
        <f ca="1">C7+6</f>
        <v>42694</v>
      </c>
      <c r="E7" s="18" t="str">
        <f ca="1">B7&amp;" ["&amp;TEXT(C7,"d mmm")&amp;" - "&amp;TEXT(D7,"d mmm")&amp;"]"</f>
        <v xml:space="preserve">     This Week [14 Nov - 20 Nov]</v>
      </c>
    </row>
    <row r="8" spans="2:6" s="9" customFormat="1" ht="18.75" customHeight="1" x14ac:dyDescent="0.2">
      <c r="B8" s="19" t="s">
        <v>12</v>
      </c>
      <c r="C8" s="21">
        <f ca="1">EOMONTH(TODAY(),-1)+1</f>
        <v>42675</v>
      </c>
      <c r="D8" s="21">
        <f ca="1">EDATE(C8,1)-1</f>
        <v>42704</v>
      </c>
      <c r="E8" s="20" t="str">
        <f ca="1">B8&amp;" ["&amp;TEXT(C8,"d")&amp;" - "&amp;TEXT(D8,"d, mmm")&amp;"]"</f>
        <v xml:space="preserve">     This Month [1 - 30, Nov]</v>
      </c>
    </row>
    <row r="9" spans="2:6" s="9" customFormat="1" ht="18.75" customHeight="1" x14ac:dyDescent="0.2">
      <c r="B9" s="16" t="s">
        <v>13</v>
      </c>
      <c r="C9" s="17">
        <f ca="1">DATE(YEAR(TODAY()),INT(MONTH(TODAY())/3)+1,1)</f>
        <v>42461</v>
      </c>
      <c r="D9" s="17">
        <f ca="1">EDATE(C9,4)-1</f>
        <v>42582</v>
      </c>
      <c r="E9" s="18" t="str">
        <f ca="1">B9&amp;" ["&amp;TEXT(C9,"d mmm")&amp;" - "&amp;TEXT(D9,"d mmm")&amp;"]"</f>
        <v xml:space="preserve">     This Quarter [1 Apr - 31 Jul]</v>
      </c>
    </row>
    <row r="10" spans="2:6" s="9" customFormat="1" ht="18.75" customHeight="1" x14ac:dyDescent="0.2">
      <c r="B10" s="19" t="s">
        <v>14</v>
      </c>
      <c r="C10" s="21">
        <f ca="1">DATE(YEAR(TODAY()),1,1)</f>
        <v>42370</v>
      </c>
      <c r="D10" s="21">
        <f ca="1">EDATE(C10,12)-1</f>
        <v>42735</v>
      </c>
      <c r="E10" s="20" t="str">
        <f ca="1">B10&amp;" ["&amp;TEXT(C10,"yyyy")&amp;"]"</f>
        <v xml:space="preserve">     This Year [2016]</v>
      </c>
    </row>
    <row r="11" spans="2:6" s="9" customFormat="1" ht="18.75" customHeight="1" x14ac:dyDescent="0.2">
      <c r="B11" s="33" t="s">
        <v>20</v>
      </c>
      <c r="C11" s="17"/>
      <c r="D11" s="17"/>
      <c r="E11" s="34" t="str">
        <f>B11</f>
        <v>Interval:</v>
      </c>
    </row>
    <row r="12" spans="2:6" s="9" customFormat="1" ht="18.75" customHeight="1" x14ac:dyDescent="0.2">
      <c r="B12" s="19" t="s">
        <v>15</v>
      </c>
      <c r="C12" s="21">
        <f ca="1">C7-7</f>
        <v>42681</v>
      </c>
      <c r="D12" s="21">
        <f ca="1">C12+6</f>
        <v>42687</v>
      </c>
      <c r="E12" s="20" t="str">
        <f ca="1">B12&amp;" ["&amp;TEXT(C12,"d mmm")&amp;" - "&amp;TEXT(D12,"d mmm")&amp;"]"</f>
        <v xml:space="preserve">     Last Week [7 Nov - 13 Nov]</v>
      </c>
    </row>
    <row r="13" spans="2:6" s="9" customFormat="1" ht="18.75" customHeight="1" x14ac:dyDescent="0.2">
      <c r="B13" s="16" t="s">
        <v>16</v>
      </c>
      <c r="C13" s="17">
        <f ca="1">EDATE(C8,-1)</f>
        <v>42644</v>
      </c>
      <c r="D13" s="17">
        <f ca="1">EDATE(C13,1)-1</f>
        <v>42674</v>
      </c>
      <c r="E13" s="18" t="str">
        <f ca="1">B13&amp;" ["&amp;TEXT(C13,"d")&amp;" - "&amp;TEXT(D13,"d, mmm")&amp;"]"</f>
        <v xml:space="preserve">     Last Month [1 - 31, Oct]</v>
      </c>
    </row>
    <row r="14" spans="2:6" s="9" customFormat="1" ht="18.75" customHeight="1" x14ac:dyDescent="0.2">
      <c r="B14" s="19" t="s">
        <v>17</v>
      </c>
      <c r="C14" s="21">
        <f ca="1">EDATE(C9,-3)</f>
        <v>42370</v>
      </c>
      <c r="D14" s="21">
        <f ca="1">EDATE(C14,3)-1</f>
        <v>42460</v>
      </c>
      <c r="E14" s="20" t="str">
        <f ca="1">B14&amp;" ["&amp;TEXT(C14,"d mmm")&amp;" - "&amp;TEXT(D14,"d mmm")&amp;"]"</f>
        <v xml:space="preserve">     Last Quarter [1 Jan - 31 Mar]</v>
      </c>
    </row>
    <row r="15" spans="2:6" s="9" customFormat="1" ht="18.75" customHeight="1" x14ac:dyDescent="0.2">
      <c r="B15" s="16" t="s">
        <v>18</v>
      </c>
      <c r="C15" s="17">
        <f ca="1">EDATE(C10,-12)</f>
        <v>42005</v>
      </c>
      <c r="D15" s="17">
        <f ca="1">EDATE(C15,12)-1</f>
        <v>42369</v>
      </c>
      <c r="E15" s="18" t="str">
        <f>B15</f>
        <v xml:space="preserve">     Last Year</v>
      </c>
    </row>
    <row r="16" spans="2:6" ht="18.75" customHeight="1" x14ac:dyDescent="0.2">
      <c r="B16" s="19"/>
      <c r="C16" s="21"/>
      <c r="D16" s="21"/>
      <c r="E16" s="20"/>
    </row>
    <row r="17" spans="2:5" ht="18.75" customHeight="1" x14ac:dyDescent="0.2">
      <c r="B17" s="35" t="s">
        <v>26</v>
      </c>
      <c r="C17" s="23">
        <f>IFERROR(MATCH(HighlightActivities,lstToDoHighlights,0),"")</f>
        <v>1</v>
      </c>
      <c r="D17" s="23" t="str">
        <f>HighlightActivities</f>
        <v>No Highlight</v>
      </c>
      <c r="E17" s="23" t="b">
        <f>ISNUMBER(INDEX($C$6:$C$15,C17))</f>
        <v>0</v>
      </c>
    </row>
    <row r="18" spans="2:5" ht="18.75" customHeight="1" x14ac:dyDescent="0.2">
      <c r="B18" s="19" t="s">
        <v>4</v>
      </c>
      <c r="C18" s="21" t="str">
        <f>IFERROR(IF(C17=1,"",IF(E17,INDEX($C$6:$C$15,$C$17),"")),"")</f>
        <v/>
      </c>
      <c r="D18" s="20"/>
      <c r="E18" s="20"/>
    </row>
    <row r="19" spans="2:5" ht="18.75" customHeight="1" x14ac:dyDescent="0.2">
      <c r="B19" s="22" t="s">
        <v>5</v>
      </c>
      <c r="C19" s="24" t="str">
        <f>IFERROR(IF(C17=1,"",IF(E17,INDEX($D$6:$D$15,$C$17),"")),"")</f>
        <v/>
      </c>
      <c r="D19" s="23"/>
      <c r="E19" s="23"/>
    </row>
    <row r="20" spans="2:5" ht="18.75" customHeight="1" x14ac:dyDescent="0.2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scale="70" fitToHeight="0" orientation="portrait" r:id="rId1"/>
  <ignoredErrors>
    <ignoredError sqref="E8 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A13" workbookViewId="0">
      <selection activeCell="B29" sqref="B29"/>
    </sheetView>
  </sheetViews>
  <sheetFormatPr defaultRowHeight="18.75" customHeight="1" x14ac:dyDescent="0.2"/>
  <cols>
    <col min="1" max="1" width="4" style="1" customWidth="1"/>
    <col min="2" max="2" width="41.85546875" style="1" customWidth="1"/>
    <col min="3" max="3" width="20.85546875" style="1" customWidth="1"/>
    <col min="4" max="4" width="13.42578125" style="1" customWidth="1"/>
    <col min="5" max="5" width="15" style="1" customWidth="1"/>
    <col min="6" max="6" width="34.140625" style="1" bestFit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61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TODAY()+7</f>
        <v>42700</v>
      </c>
      <c r="E6" s="11"/>
      <c r="F6" s="26" t="s">
        <v>127</v>
      </c>
    </row>
    <row r="8" spans="2:7" s="2" customFormat="1" ht="24" customHeight="1" x14ac:dyDescent="0.2">
      <c r="B8" s="41" t="s">
        <v>62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TODAY()+2</f>
        <v>42695</v>
      </c>
      <c r="D10" s="15">
        <v>1</v>
      </c>
      <c r="E10" s="15">
        <f>tblToDoList3[[#This Row],[% Done]]</f>
        <v>1</v>
      </c>
      <c r="F10" s="12"/>
    </row>
    <row r="11" spans="2:7" ht="18.75" customHeight="1" x14ac:dyDescent="0.2">
      <c r="B11" s="12" t="s">
        <v>63</v>
      </c>
      <c r="C11" s="14">
        <f ca="1">TODAY()+2</f>
        <v>42695</v>
      </c>
      <c r="D11" s="15">
        <v>0</v>
      </c>
      <c r="E11" s="15">
        <f>tblToDoList3[[#This Row],[% Done]]</f>
        <v>0</v>
      </c>
      <c r="F11" s="12" t="s">
        <v>77</v>
      </c>
    </row>
    <row r="12" spans="2:7" ht="18.75" customHeight="1" x14ac:dyDescent="0.2">
      <c r="B12" s="12" t="s">
        <v>65</v>
      </c>
      <c r="C12" s="14">
        <f ca="1">TODAY()+2</f>
        <v>42695</v>
      </c>
      <c r="D12" s="15">
        <v>0</v>
      </c>
      <c r="E12" s="15">
        <f>tblToDoList3[[#This Row],[% Done]]</f>
        <v>0</v>
      </c>
      <c r="F12" s="12" t="s">
        <v>77</v>
      </c>
    </row>
    <row r="13" spans="2:7" ht="18.75" customHeight="1" x14ac:dyDescent="0.2">
      <c r="B13" s="12" t="s">
        <v>64</v>
      </c>
      <c r="C13" s="14">
        <f ca="1">TODAY()+2</f>
        <v>42695</v>
      </c>
      <c r="D13" s="15">
        <v>0</v>
      </c>
      <c r="E13" s="15">
        <f>tblToDoList3[[#This Row],[% Done]]</f>
        <v>0</v>
      </c>
      <c r="F13" s="12" t="s">
        <v>77</v>
      </c>
    </row>
    <row r="14" spans="2:7" ht="18.75" customHeight="1" x14ac:dyDescent="0.2">
      <c r="B14" s="12" t="s">
        <v>66</v>
      </c>
      <c r="C14" s="14">
        <f ca="1">TODAY()+2</f>
        <v>42695</v>
      </c>
      <c r="D14" s="15">
        <v>0</v>
      </c>
      <c r="E14" s="15">
        <f>tblToDoList3[[#This Row],[% Done]]</f>
        <v>0</v>
      </c>
      <c r="F14" s="12" t="s">
        <v>77</v>
      </c>
    </row>
    <row r="15" spans="2:7" ht="18.75" customHeight="1" x14ac:dyDescent="0.2">
      <c r="B15" s="12" t="s">
        <v>67</v>
      </c>
      <c r="C15" s="14">
        <f ca="1">TODAY()+2</f>
        <v>42695</v>
      </c>
      <c r="D15" s="15">
        <v>0</v>
      </c>
      <c r="E15" s="15">
        <f>tblToDoList3[[#This Row],[% Done]]</f>
        <v>0</v>
      </c>
      <c r="F15" s="12" t="s">
        <v>77</v>
      </c>
    </row>
    <row r="16" spans="2:7" ht="18.75" customHeight="1" x14ac:dyDescent="0.2">
      <c r="B16" s="12" t="s">
        <v>68</v>
      </c>
      <c r="C16" s="14">
        <f t="shared" ref="C16:C22" ca="1" si="1">TODAY()+5</f>
        <v>42698</v>
      </c>
      <c r="D16" s="15">
        <v>0</v>
      </c>
      <c r="E16" s="15">
        <f>tblToDoList3[[#This Row],[% Done]]</f>
        <v>0</v>
      </c>
      <c r="F16" s="12" t="s">
        <v>76</v>
      </c>
    </row>
    <row r="17" spans="2:6" ht="18.75" customHeight="1" x14ac:dyDescent="0.2">
      <c r="B17" s="12" t="s">
        <v>69</v>
      </c>
      <c r="C17" s="14">
        <f t="shared" ca="1" si="1"/>
        <v>42698</v>
      </c>
      <c r="D17" s="15">
        <v>0</v>
      </c>
      <c r="E17" s="15">
        <f>tblToDoList3[[#This Row],[% Done]]</f>
        <v>0</v>
      </c>
      <c r="F17" s="12" t="s">
        <v>76</v>
      </c>
    </row>
    <row r="18" spans="2:6" ht="18.75" customHeight="1" x14ac:dyDescent="0.2">
      <c r="B18" s="12" t="s">
        <v>70</v>
      </c>
      <c r="C18" s="14">
        <f t="shared" ca="1" si="1"/>
        <v>42698</v>
      </c>
      <c r="D18" s="15">
        <v>0</v>
      </c>
      <c r="E18" s="15">
        <f>tblToDoList3[[#This Row],[% Done]]</f>
        <v>0</v>
      </c>
      <c r="F18" s="12" t="s">
        <v>76</v>
      </c>
    </row>
    <row r="19" spans="2:6" ht="18.75" customHeight="1" x14ac:dyDescent="0.2">
      <c r="B19" s="12" t="s">
        <v>71</v>
      </c>
      <c r="C19" s="14">
        <f t="shared" ca="1" si="1"/>
        <v>42698</v>
      </c>
      <c r="D19" s="15">
        <v>0</v>
      </c>
      <c r="E19" s="15">
        <f>tblToDoList3[[#This Row],[% Done]]</f>
        <v>0</v>
      </c>
      <c r="F19" s="12" t="s">
        <v>76</v>
      </c>
    </row>
    <row r="20" spans="2:6" ht="18.75" customHeight="1" x14ac:dyDescent="0.2">
      <c r="B20" s="12" t="s">
        <v>72</v>
      </c>
      <c r="C20" s="14">
        <f t="shared" ca="1" si="1"/>
        <v>42698</v>
      </c>
      <c r="D20" s="15">
        <v>0</v>
      </c>
      <c r="E20" s="15">
        <f>tblToDoList3[[#This Row],[% Done]]</f>
        <v>0</v>
      </c>
      <c r="F20" s="12" t="s">
        <v>76</v>
      </c>
    </row>
    <row r="21" spans="2:6" ht="18.75" customHeight="1" x14ac:dyDescent="0.2">
      <c r="B21" s="12" t="s">
        <v>73</v>
      </c>
      <c r="C21" s="14">
        <f t="shared" ca="1" si="1"/>
        <v>42698</v>
      </c>
      <c r="D21" s="15">
        <v>0</v>
      </c>
      <c r="E21" s="15">
        <f>tblToDoList3[[#This Row],[% Done]]</f>
        <v>0</v>
      </c>
      <c r="F21" s="12" t="s">
        <v>76</v>
      </c>
    </row>
    <row r="22" spans="2:6" ht="18.75" customHeight="1" x14ac:dyDescent="0.2">
      <c r="B22" s="12" t="s">
        <v>74</v>
      </c>
      <c r="C22" s="14">
        <f t="shared" ca="1" si="1"/>
        <v>42698</v>
      </c>
      <c r="D22" s="15">
        <v>0</v>
      </c>
      <c r="E22" s="15">
        <f>tblToDoList3[[#This Row],[% Done]]</f>
        <v>0</v>
      </c>
      <c r="F22" s="12" t="s">
        <v>76</v>
      </c>
    </row>
    <row r="23" spans="2:6" ht="18.75" customHeight="1" x14ac:dyDescent="0.2">
      <c r="B23" s="12" t="s">
        <v>75</v>
      </c>
      <c r="C23" s="14">
        <f ca="1">TODAY()+9</f>
        <v>42702</v>
      </c>
      <c r="D23" s="15">
        <v>0</v>
      </c>
      <c r="E23" s="15">
        <f>tblToDoList3[[#This Row],[% Done]]</f>
        <v>0</v>
      </c>
      <c r="F23" s="12"/>
    </row>
  </sheetData>
  <mergeCells count="1">
    <mergeCell ref="B8:C8"/>
  </mergeCells>
  <conditionalFormatting sqref="B10:F23">
    <cfRule type="expression" dxfId="17" priority="1">
      <formula>($C10&gt;=valHStart)*($C10&lt;=valHEnd)</formula>
    </cfRule>
  </conditionalFormatting>
  <conditionalFormatting sqref="E10:E23">
    <cfRule type="dataBar" priority="27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{E3D6C9A6-C571-4A67-B5E8-099C77848721}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23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D6C9A6-C571-4A67-B5E8-099C7784872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E10:E23</xm:sqref>
        </x14:conditionalFormatting>
        <x14:conditionalFormatting xmlns:xm="http://schemas.microsoft.com/office/excel/2006/main">
          <x14:cfRule type="iconSet" priority="29" id="{8A234002-91E7-4640-93DA-7826987FD191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workbookViewId="0"/>
  </sheetViews>
  <sheetFormatPr defaultRowHeight="18.75" customHeight="1" x14ac:dyDescent="0.2"/>
  <cols>
    <col min="1" max="1" width="4" style="1" customWidth="1"/>
    <col min="2" max="2" width="52.140625" style="1" customWidth="1"/>
    <col min="3" max="3" width="25" style="1" customWidth="1"/>
    <col min="4" max="4" width="13.425781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180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TODAY()+100</f>
        <v>42793</v>
      </c>
      <c r="E6" s="11"/>
      <c r="F6" s="26" t="s">
        <v>127</v>
      </c>
    </row>
    <row r="8" spans="2:7" s="2" customFormat="1" ht="24" customHeight="1" x14ac:dyDescent="0.2">
      <c r="B8" s="41" t="s">
        <v>78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tblToDoList4[[#This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tblToDoList4[[#This Row],[% Done]]</f>
        <v>0</v>
      </c>
      <c r="F11" s="12"/>
    </row>
    <row r="12" spans="2:7" ht="18.75" customHeight="1" x14ac:dyDescent="0.2">
      <c r="B12" s="12" t="s">
        <v>181</v>
      </c>
      <c r="C12" s="14"/>
      <c r="D12" s="15">
        <v>0</v>
      </c>
      <c r="E12" s="15">
        <f>tblToDoList4[[#This Row],[% Done]]</f>
        <v>0</v>
      </c>
      <c r="F12" s="12"/>
    </row>
    <row r="13" spans="2:7" ht="18.75" customHeight="1" x14ac:dyDescent="0.2">
      <c r="B13" s="12" t="s">
        <v>182</v>
      </c>
      <c r="C13" s="14"/>
      <c r="D13" s="15">
        <v>0</v>
      </c>
      <c r="E13" s="15">
        <f>tblToDoList4[[#This Row],[% Done]]</f>
        <v>0</v>
      </c>
      <c r="F13" s="12"/>
    </row>
    <row r="14" spans="2:7" ht="18.75" customHeight="1" x14ac:dyDescent="0.2">
      <c r="B14" s="12" t="s">
        <v>183</v>
      </c>
      <c r="C14" s="14"/>
      <c r="D14" s="15">
        <v>0</v>
      </c>
      <c r="E14" s="15">
        <f>tblToDoList4[[#This Row],[% Done]]</f>
        <v>0</v>
      </c>
      <c r="F14" s="12"/>
    </row>
    <row r="15" spans="2:7" ht="18.75" customHeight="1" x14ac:dyDescent="0.2">
      <c r="B15" s="12" t="s">
        <v>184</v>
      </c>
      <c r="C15" s="14"/>
      <c r="D15" s="15">
        <v>0</v>
      </c>
      <c r="E15" s="15">
        <f>tblToDoList4[[#This Row],[% Done]]</f>
        <v>0</v>
      </c>
      <c r="F15" s="12"/>
    </row>
    <row r="16" spans="2:7" ht="18.75" customHeight="1" x14ac:dyDescent="0.2">
      <c r="B16" s="12" t="s">
        <v>185</v>
      </c>
      <c r="C16" s="14"/>
      <c r="D16" s="15">
        <v>0</v>
      </c>
      <c r="E16" s="15">
        <f>tblToDoList4[[#This Row],[% Done]]</f>
        <v>0</v>
      </c>
      <c r="F16" s="12"/>
    </row>
    <row r="17" spans="2:6" ht="18.75" customHeight="1" x14ac:dyDescent="0.2">
      <c r="B17" s="12" t="s">
        <v>186</v>
      </c>
      <c r="C17" s="14"/>
      <c r="D17" s="15">
        <v>0</v>
      </c>
      <c r="E17" s="15">
        <f>tblToDoList4[[#This Row],[% Done]]</f>
        <v>0</v>
      </c>
      <c r="F17" s="12"/>
    </row>
    <row r="18" spans="2:6" ht="18.75" customHeight="1" x14ac:dyDescent="0.2">
      <c r="B18" s="12" t="s">
        <v>187</v>
      </c>
      <c r="C18" s="14"/>
      <c r="D18" s="15">
        <v>0</v>
      </c>
      <c r="E18" s="15">
        <f>tblToDoList4[[#This Row],[% Done]]</f>
        <v>0</v>
      </c>
      <c r="F18" s="12"/>
    </row>
    <row r="19" spans="2:6" ht="18.75" customHeight="1" x14ac:dyDescent="0.2">
      <c r="B19" s="12" t="s">
        <v>102</v>
      </c>
      <c r="C19" s="14"/>
      <c r="D19" s="15">
        <v>0</v>
      </c>
      <c r="E19" s="15">
        <f>tblToDoList4[[#This Row],[% Done]]</f>
        <v>0</v>
      </c>
      <c r="F19" s="12"/>
    </row>
    <row r="20" spans="2:6" ht="18.75" customHeight="1" x14ac:dyDescent="0.2">
      <c r="B20" s="12" t="s">
        <v>104</v>
      </c>
      <c r="C20" s="14"/>
      <c r="D20" s="15">
        <v>0</v>
      </c>
      <c r="E20" s="15">
        <f>tblToDoList4[[#This Row],[% Done]]</f>
        <v>0</v>
      </c>
      <c r="F20" s="12"/>
    </row>
    <row r="21" spans="2:6" ht="18.75" customHeight="1" x14ac:dyDescent="0.2">
      <c r="B21" s="37" t="s">
        <v>188</v>
      </c>
      <c r="C21" s="14">
        <f ca="1">TODAY()</f>
        <v>42693</v>
      </c>
      <c r="D21" s="15">
        <v>1</v>
      </c>
      <c r="E21" s="15">
        <f>tblToDoList4[[#This Row],[% Done]]</f>
        <v>1</v>
      </c>
      <c r="F21" s="12"/>
    </row>
    <row r="22" spans="2:6" ht="18.75" customHeight="1" x14ac:dyDescent="0.2">
      <c r="B22" s="12" t="s">
        <v>90</v>
      </c>
      <c r="C22" s="14"/>
      <c r="D22" s="15">
        <v>0</v>
      </c>
      <c r="E22" s="15">
        <f>tblToDoList4[[#This Row],[% Done]]</f>
        <v>0</v>
      </c>
      <c r="F22" s="12"/>
    </row>
    <row r="23" spans="2:6" ht="18.75" customHeight="1" x14ac:dyDescent="0.2">
      <c r="B23" s="12" t="s">
        <v>189</v>
      </c>
      <c r="C23" s="14"/>
      <c r="D23" s="15">
        <v>0</v>
      </c>
      <c r="E23" s="15">
        <f>tblToDoList4[[#This Row],[% Done]]</f>
        <v>0</v>
      </c>
      <c r="F23" s="12"/>
    </row>
    <row r="24" spans="2:6" ht="18.75" customHeight="1" x14ac:dyDescent="0.2">
      <c r="B24" s="12" t="s">
        <v>190</v>
      </c>
      <c r="C24" s="14"/>
      <c r="D24" s="15">
        <v>0</v>
      </c>
      <c r="E24" s="15">
        <f>tblToDoList4[[#This Row],[% Done]]</f>
        <v>0</v>
      </c>
      <c r="F24" s="12"/>
    </row>
    <row r="25" spans="2:6" ht="18.75" customHeight="1" x14ac:dyDescent="0.2">
      <c r="B25" s="12" t="s">
        <v>102</v>
      </c>
      <c r="C25" s="14"/>
      <c r="D25" s="15">
        <v>0</v>
      </c>
      <c r="E25" s="15">
        <f>tblToDoList4[[#This Row],[% Done]]</f>
        <v>0</v>
      </c>
      <c r="F25" s="12"/>
    </row>
    <row r="26" spans="2:6" ht="18.75" customHeight="1" x14ac:dyDescent="0.2">
      <c r="B26" s="12" t="s">
        <v>104</v>
      </c>
      <c r="C26" s="14"/>
      <c r="D26" s="15">
        <v>0</v>
      </c>
      <c r="E26" s="15">
        <f>tblToDoList4[[#This Row],[% Done]]</f>
        <v>0</v>
      </c>
      <c r="F26" s="12"/>
    </row>
    <row r="27" spans="2:6" ht="18.75" customHeight="1" x14ac:dyDescent="0.2">
      <c r="B27" s="37" t="s">
        <v>191</v>
      </c>
      <c r="C27" s="14">
        <f ca="1">TODAY()</f>
        <v>42693</v>
      </c>
      <c r="D27" s="15">
        <v>0</v>
      </c>
      <c r="E27" s="15">
        <f>tblToDoList4[[#This Row],[% Done]]</f>
        <v>0</v>
      </c>
      <c r="F27" s="12"/>
    </row>
    <row r="28" spans="2:6" ht="18.75" customHeight="1" x14ac:dyDescent="0.2">
      <c r="B28" s="12" t="s">
        <v>90</v>
      </c>
      <c r="C28" s="14"/>
      <c r="D28" s="38">
        <v>0</v>
      </c>
      <c r="E28" s="38">
        <f>tblToDoList4[[#This Row],[% Done]]</f>
        <v>0</v>
      </c>
      <c r="F28" s="12"/>
    </row>
    <row r="29" spans="2:6" ht="18.75" customHeight="1" x14ac:dyDescent="0.2">
      <c r="B29" s="12" t="s">
        <v>192</v>
      </c>
      <c r="C29" s="14"/>
      <c r="D29" s="38">
        <v>0</v>
      </c>
      <c r="E29" s="38">
        <f>tblToDoList4[[#This Row],[% Done]]</f>
        <v>0</v>
      </c>
      <c r="F29" s="12"/>
    </row>
    <row r="30" spans="2:6" ht="18.75" customHeight="1" x14ac:dyDescent="0.2">
      <c r="B30" s="12" t="s">
        <v>193</v>
      </c>
      <c r="C30" s="14"/>
      <c r="D30" s="38">
        <v>0</v>
      </c>
      <c r="E30" s="38">
        <f>tblToDoList4[[#This Row],[% Done]]</f>
        <v>0</v>
      </c>
      <c r="F30" s="12"/>
    </row>
    <row r="31" spans="2:6" ht="18.75" customHeight="1" x14ac:dyDescent="0.2">
      <c r="B31" s="12" t="s">
        <v>194</v>
      </c>
      <c r="C31" s="14"/>
      <c r="D31" s="38">
        <v>0</v>
      </c>
      <c r="E31" s="38">
        <f>tblToDoList4[[#This Row],[% Done]]</f>
        <v>0</v>
      </c>
      <c r="F31" s="12"/>
    </row>
    <row r="32" spans="2:6" ht="18.75" customHeight="1" x14ac:dyDescent="0.2">
      <c r="B32" s="12" t="s">
        <v>195</v>
      </c>
      <c r="C32" s="14"/>
      <c r="D32" s="38">
        <v>0</v>
      </c>
      <c r="E32" s="38">
        <f>tblToDoList4[[#This Row],[% Done]]</f>
        <v>0</v>
      </c>
      <c r="F32" s="12"/>
    </row>
    <row r="33" spans="2:6" ht="18.75" customHeight="1" x14ac:dyDescent="0.2">
      <c r="B33" s="12" t="s">
        <v>196</v>
      </c>
      <c r="C33" s="14"/>
      <c r="D33" s="38">
        <v>0</v>
      </c>
      <c r="E33" s="38">
        <f>tblToDoList4[[#This Row],[% Done]]</f>
        <v>0</v>
      </c>
      <c r="F33" s="12"/>
    </row>
    <row r="34" spans="2:6" ht="18.75" customHeight="1" x14ac:dyDescent="0.2">
      <c r="B34" s="12" t="s">
        <v>197</v>
      </c>
      <c r="C34" s="14"/>
      <c r="D34" s="38">
        <v>0</v>
      </c>
      <c r="E34" s="38">
        <f>tblToDoList4[[#This Row],[% Done]]</f>
        <v>0</v>
      </c>
      <c r="F34" s="12"/>
    </row>
    <row r="35" spans="2:6" ht="18.75" customHeight="1" x14ac:dyDescent="0.2">
      <c r="B35" s="12" t="s">
        <v>104</v>
      </c>
      <c r="C35" s="14"/>
      <c r="D35" s="38">
        <v>0</v>
      </c>
      <c r="E35" s="38">
        <f>tblToDoList4[[#This Row],[% Done]]</f>
        <v>0</v>
      </c>
      <c r="F35" s="12"/>
    </row>
    <row r="36" spans="2:6" ht="18.75" customHeight="1" x14ac:dyDescent="0.2">
      <c r="B36" s="37" t="s">
        <v>198</v>
      </c>
      <c r="C36" s="39">
        <f ca="1">TODAY()</f>
        <v>42693</v>
      </c>
      <c r="D36" s="40">
        <v>1</v>
      </c>
      <c r="E36" s="40">
        <f>tblToDoList4[[#This Row],[% Done]]</f>
        <v>1</v>
      </c>
      <c r="F36" s="37"/>
    </row>
    <row r="37" spans="2:6" ht="18.75" customHeight="1" x14ac:dyDescent="0.2">
      <c r="B37" s="12" t="s">
        <v>199</v>
      </c>
      <c r="C37" s="14"/>
      <c r="D37" s="38">
        <v>0</v>
      </c>
      <c r="E37" s="38">
        <f>tblToDoList4[[#This Row],[% Done]]</f>
        <v>0</v>
      </c>
      <c r="F37" s="12"/>
    </row>
    <row r="38" spans="2:6" ht="18.75" customHeight="1" x14ac:dyDescent="0.2">
      <c r="B38" s="12" t="s">
        <v>200</v>
      </c>
      <c r="C38" s="14"/>
      <c r="D38" s="38">
        <v>0</v>
      </c>
      <c r="E38" s="38">
        <f>tblToDoList4[[#This Row],[% Done]]</f>
        <v>0</v>
      </c>
      <c r="F38" s="12"/>
    </row>
    <row r="39" spans="2:6" ht="18.75" customHeight="1" x14ac:dyDescent="0.2">
      <c r="B39" s="12" t="s">
        <v>201</v>
      </c>
      <c r="C39" s="14"/>
      <c r="D39" s="38">
        <v>0</v>
      </c>
      <c r="E39" s="38">
        <f>tblToDoList4[[#This Row],[% Done]]</f>
        <v>0</v>
      </c>
      <c r="F39" s="12"/>
    </row>
    <row r="40" spans="2:6" ht="18.75" customHeight="1" x14ac:dyDescent="0.2">
      <c r="B40" s="12" t="s">
        <v>202</v>
      </c>
      <c r="C40" s="14"/>
      <c r="D40" s="38">
        <v>0</v>
      </c>
      <c r="E40" s="38">
        <f>tblToDoList4[[#This Row],[% Done]]</f>
        <v>0</v>
      </c>
      <c r="F40" s="12"/>
    </row>
    <row r="41" spans="2:6" ht="18.75" customHeight="1" x14ac:dyDescent="0.2">
      <c r="B41" s="12" t="s">
        <v>104</v>
      </c>
      <c r="C41" s="14"/>
      <c r="D41" s="38">
        <v>0</v>
      </c>
      <c r="E41" s="38">
        <f>tblToDoList4[[#This Row],[% Done]]</f>
        <v>0</v>
      </c>
      <c r="F41" s="12"/>
    </row>
  </sheetData>
  <mergeCells count="1">
    <mergeCell ref="B8:C8"/>
  </mergeCells>
  <conditionalFormatting sqref="B10:F41">
    <cfRule type="expression" dxfId="16" priority="1">
      <formula>($C10&gt;=valHStart)*($C10&lt;=valHEnd)</formula>
    </cfRule>
  </conditionalFormatting>
  <conditionalFormatting sqref="E10:E41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{823A314F-96DA-431D-B79B-A006121B0FFC}</x14:id>
        </ext>
      </extLst>
    </cfRule>
  </conditionalFormatting>
  <dataValidations count="2">
    <dataValidation type="list" allowBlank="1" sqref="D10:D41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3A314F-96DA-431D-B79B-A006121B0FFC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E10:E41</xm:sqref>
        </x14:conditionalFormatting>
        <x14:conditionalFormatting xmlns:xm="http://schemas.microsoft.com/office/excel/2006/main">
          <x14:cfRule type="iconSet" priority="3" id="{2B7676E0-323F-41F2-9EF4-B74EB363167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/>
  </sheetViews>
  <sheetFormatPr defaultRowHeight="18.75" customHeight="1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81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>
        <f ca="1">TODAY()+75</f>
        <v>42768</v>
      </c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tblToDoList5[[#This Row],[% Done]]</f>
        <v>0</v>
      </c>
      <c r="F11" s="12"/>
    </row>
    <row r="12" spans="2:7" ht="18.75" customHeight="1" x14ac:dyDescent="0.2">
      <c r="B12" s="12" t="s">
        <v>171</v>
      </c>
      <c r="C12" s="14"/>
      <c r="D12" s="15">
        <v>0</v>
      </c>
      <c r="E12" s="15">
        <f>tblToDoList5[[#This Row],[% Done]]</f>
        <v>0</v>
      </c>
      <c r="F12" s="12"/>
    </row>
    <row r="13" spans="2:7" ht="18.75" customHeight="1" x14ac:dyDescent="0.2">
      <c r="B13" s="12" t="s">
        <v>172</v>
      </c>
      <c r="C13" s="14"/>
      <c r="D13" s="15">
        <v>0</v>
      </c>
      <c r="E13" s="15">
        <f>tblToDoList5[[#This Row],[% Done]]</f>
        <v>0</v>
      </c>
      <c r="F13" s="12"/>
    </row>
    <row r="14" spans="2:7" ht="18.75" customHeight="1" x14ac:dyDescent="0.2">
      <c r="B14" s="12" t="s">
        <v>173</v>
      </c>
      <c r="C14" s="14"/>
      <c r="D14" s="15">
        <v>0</v>
      </c>
      <c r="E14" s="15">
        <f>tblToDoList5[[#This Row],[% Done]]</f>
        <v>0</v>
      </c>
      <c r="F14" s="12"/>
    </row>
    <row r="15" spans="2:7" ht="18.75" customHeight="1" x14ac:dyDescent="0.2">
      <c r="B15" s="12" t="s">
        <v>174</v>
      </c>
      <c r="C15" s="14"/>
      <c r="D15" s="15">
        <v>0</v>
      </c>
      <c r="E15" s="15">
        <f>tblToDoList5[[#This Row],[% Done]]</f>
        <v>0</v>
      </c>
      <c r="F15" s="12"/>
    </row>
    <row r="16" spans="2:7" ht="18.75" customHeight="1" x14ac:dyDescent="0.2">
      <c r="B16" s="12" t="s">
        <v>175</v>
      </c>
      <c r="C16" s="14"/>
      <c r="D16" s="15">
        <v>0</v>
      </c>
      <c r="E16" s="15">
        <f>tblToDoList5[[#This Row],[% Done]]</f>
        <v>0</v>
      </c>
      <c r="F16" s="12"/>
    </row>
    <row r="17" spans="2:6" ht="18.75" customHeight="1" x14ac:dyDescent="0.2">
      <c r="B17" s="12" t="s">
        <v>176</v>
      </c>
      <c r="C17" s="14"/>
      <c r="D17" s="15">
        <v>0</v>
      </c>
      <c r="E17" s="15">
        <f>tblToDoList5[[#This Row],[% Done]]</f>
        <v>0</v>
      </c>
      <c r="F17" s="12"/>
    </row>
    <row r="18" spans="2:6" ht="18.75" customHeight="1" x14ac:dyDescent="0.2">
      <c r="B18" s="12" t="s">
        <v>177</v>
      </c>
      <c r="C18" s="14"/>
      <c r="D18" s="15">
        <v>0</v>
      </c>
      <c r="E18" s="15">
        <f>tblToDoList5[[#This Row],[% Done]]</f>
        <v>0</v>
      </c>
      <c r="F18" s="12"/>
    </row>
    <row r="19" spans="2:6" ht="18.75" customHeight="1" x14ac:dyDescent="0.2">
      <c r="B19" s="12" t="s">
        <v>178</v>
      </c>
      <c r="C19" s="14"/>
      <c r="D19" s="15">
        <v>0</v>
      </c>
      <c r="E19" s="15">
        <f>tblToDoList5[[#This Row],[% Done]]</f>
        <v>0</v>
      </c>
      <c r="F19" s="12"/>
    </row>
    <row r="20" spans="2:6" ht="18.75" customHeight="1" x14ac:dyDescent="0.2">
      <c r="B20" s="12" t="s">
        <v>179</v>
      </c>
      <c r="C20" s="14"/>
      <c r="D20" s="15">
        <v>0</v>
      </c>
      <c r="E20" s="15">
        <f>tblToDoList5[[#This Row],[% Done]]</f>
        <v>0</v>
      </c>
      <c r="F20" s="12"/>
    </row>
    <row r="21" spans="2:6" ht="18.75" customHeight="1" x14ac:dyDescent="0.2">
      <c r="B21" s="12" t="s">
        <v>102</v>
      </c>
      <c r="C21" s="14"/>
      <c r="D21" s="15">
        <v>0</v>
      </c>
      <c r="E21" s="15">
        <f>tblToDoList5[[#This Row],[% Done]]</f>
        <v>0</v>
      </c>
      <c r="F21" s="12"/>
    </row>
    <row r="22" spans="2:6" ht="18.75" customHeight="1" x14ac:dyDescent="0.2">
      <c r="B22" s="12" t="s">
        <v>104</v>
      </c>
      <c r="C22" s="14"/>
      <c r="D22" s="15">
        <v>0</v>
      </c>
      <c r="E22" s="15">
        <f>tblToDoList5[[#This Row],[% Done]]</f>
        <v>0</v>
      </c>
      <c r="F22" s="12"/>
    </row>
  </sheetData>
  <mergeCells count="1">
    <mergeCell ref="B8:C8"/>
  </mergeCells>
  <conditionalFormatting sqref="B10:F22">
    <cfRule type="expression" dxfId="15" priority="1">
      <formula>($C10&gt;=valHStart)*($C10&lt;=valHEnd)</formula>
    </cfRule>
  </conditionalFormatting>
  <conditionalFormatting sqref="E10:E22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{C2D775CF-B87E-49AD-BD65-DD3A6689A4F8}</x14:id>
        </ext>
      </extLst>
    </cfRule>
  </conditionalFormatting>
  <dataValidations count="2">
    <dataValidation type="list" allowBlank="1" sqref="D10:D22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D775CF-B87E-49AD-BD65-DD3A6689A4F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E10:E22</xm:sqref>
        </x14:conditionalFormatting>
        <x14:conditionalFormatting xmlns:xm="http://schemas.microsoft.com/office/excel/2006/main">
          <x14:cfRule type="iconSet" priority="3" id="{34BB7CD9-A5FD-4468-A20C-5FA06ABBECA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/>
  </sheetViews>
  <sheetFormatPr defaultRowHeight="12.75" x14ac:dyDescent="0.2"/>
  <cols>
    <col min="1" max="1" width="4" style="1" customWidth="1"/>
    <col min="2" max="2" width="45.4257812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105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tblToDoList510[[#This Row],[% Done]]</f>
        <v>0</v>
      </c>
      <c r="F11" s="12"/>
    </row>
    <row r="12" spans="2:7" ht="18.75" customHeight="1" x14ac:dyDescent="0.2">
      <c r="B12" s="12" t="s">
        <v>90</v>
      </c>
      <c r="C12" s="14"/>
      <c r="D12" s="15">
        <v>0</v>
      </c>
      <c r="E12" s="15">
        <f>tblToDoList510[[#This Row],[% Done]]</f>
        <v>0</v>
      </c>
      <c r="F12" s="12"/>
    </row>
    <row r="13" spans="2:7" ht="18.75" customHeight="1" x14ac:dyDescent="0.2">
      <c r="B13" s="12" t="s">
        <v>169</v>
      </c>
      <c r="C13" s="14"/>
      <c r="D13" s="15">
        <v>0</v>
      </c>
      <c r="E13" s="15">
        <f>tblToDoList510[[#This Row],[% Done]]</f>
        <v>0</v>
      </c>
      <c r="F13" s="12"/>
    </row>
    <row r="14" spans="2:7" ht="18.75" customHeight="1" x14ac:dyDescent="0.2">
      <c r="B14" s="12" t="s">
        <v>170</v>
      </c>
      <c r="C14" s="14"/>
      <c r="D14" s="15">
        <v>0</v>
      </c>
      <c r="E14" s="15">
        <f>tblToDoList510[[#This Row],[% Done]]</f>
        <v>0</v>
      </c>
      <c r="F14" s="12"/>
    </row>
    <row r="15" spans="2:7" ht="18.75" customHeight="1" x14ac:dyDescent="0.2">
      <c r="B15" s="12" t="s">
        <v>102</v>
      </c>
      <c r="C15" s="14"/>
      <c r="D15" s="15">
        <v>0</v>
      </c>
      <c r="E15" s="15">
        <f>tblToDoList510[[#This Row],[% Done]]</f>
        <v>0</v>
      </c>
      <c r="F15" s="12"/>
    </row>
    <row r="16" spans="2:7" ht="18.75" customHeight="1" x14ac:dyDescent="0.2">
      <c r="B16" s="12" t="s">
        <v>104</v>
      </c>
      <c r="C16" s="14"/>
      <c r="D16" s="15">
        <v>0</v>
      </c>
      <c r="E16" s="15">
        <f>tblToDoList510[[#This Row],[% Done]]</f>
        <v>0</v>
      </c>
      <c r="F16" s="12"/>
    </row>
  </sheetData>
  <mergeCells count="1">
    <mergeCell ref="B8:C8"/>
  </mergeCells>
  <conditionalFormatting sqref="B10:F16">
    <cfRule type="expression" dxfId="14" priority="1">
      <formula>($C10&gt;=valHStart)*($C10&lt;=valHEnd)</formula>
    </cfRule>
  </conditionalFormatting>
  <conditionalFormatting sqref="E10:E16">
    <cfRule type="dataBar" priority="58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{7962E83D-4CA4-4394-9C22-FA2EF18B6A60}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6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2E83D-4CA4-4394-9C22-FA2EF18B6A6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E10:E16</xm:sqref>
        </x14:conditionalFormatting>
        <x14:conditionalFormatting xmlns:xm="http://schemas.microsoft.com/office/excel/2006/main">
          <x14:cfRule type="iconSet" priority="59" id="{B34F9AC5-41DD-4BA7-AB9F-086494D4EBD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106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tblToDoList51011[[#This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tblToDoList51011[[#This Row],[% Done]]</f>
        <v>0</v>
      </c>
      <c r="F11" s="12"/>
    </row>
    <row r="12" spans="2:7" ht="18.75" customHeight="1" x14ac:dyDescent="0.2">
      <c r="B12" s="12" t="s">
        <v>164</v>
      </c>
      <c r="C12" s="14"/>
      <c r="D12" s="15">
        <v>0</v>
      </c>
      <c r="E12" s="15">
        <f>tblToDoList51011[[#This Row],[% Done]]</f>
        <v>0</v>
      </c>
      <c r="F12" s="12"/>
    </row>
    <row r="13" spans="2:7" ht="18.75" customHeight="1" x14ac:dyDescent="0.2">
      <c r="B13" s="12" t="s">
        <v>165</v>
      </c>
      <c r="C13" s="14"/>
      <c r="D13" s="15">
        <v>0</v>
      </c>
      <c r="E13" s="15">
        <f>tblToDoList51011[[#This Row],[% Done]]</f>
        <v>0</v>
      </c>
      <c r="F13" s="12"/>
    </row>
    <row r="14" spans="2:7" ht="18.75" customHeight="1" x14ac:dyDescent="0.2">
      <c r="B14" s="12" t="s">
        <v>166</v>
      </c>
      <c r="C14" s="14"/>
      <c r="D14" s="15">
        <v>0</v>
      </c>
      <c r="E14" s="15">
        <f>tblToDoList51011[[#This Row],[% Done]]</f>
        <v>0</v>
      </c>
      <c r="F14" s="12"/>
    </row>
    <row r="15" spans="2:7" ht="18.75" customHeight="1" x14ac:dyDescent="0.2">
      <c r="B15" s="12" t="s">
        <v>167</v>
      </c>
      <c r="C15" s="14"/>
      <c r="D15" s="15">
        <v>0</v>
      </c>
      <c r="E15" s="15">
        <f>tblToDoList51011[[#This Row],[% Done]]</f>
        <v>0</v>
      </c>
      <c r="F15" s="12"/>
    </row>
    <row r="16" spans="2:7" ht="18.75" customHeight="1" x14ac:dyDescent="0.2">
      <c r="B16" s="12" t="s">
        <v>168</v>
      </c>
      <c r="C16" s="14"/>
      <c r="D16" s="15">
        <v>0</v>
      </c>
      <c r="E16" s="15">
        <f>tblToDoList51011[[#This Row],[% Done]]</f>
        <v>0</v>
      </c>
      <c r="F16" s="12"/>
    </row>
    <row r="17" spans="2:6" ht="18.75" customHeight="1" x14ac:dyDescent="0.2">
      <c r="B17" s="12" t="s">
        <v>102</v>
      </c>
      <c r="C17" s="14"/>
      <c r="D17" s="15">
        <v>0</v>
      </c>
      <c r="E17" s="15">
        <f>tblToDoList51011[[#This Row],[% Done]]</f>
        <v>0</v>
      </c>
      <c r="F17" s="12"/>
    </row>
    <row r="18" spans="2:6" ht="18.75" customHeight="1" x14ac:dyDescent="0.2">
      <c r="B18" s="12" t="s">
        <v>104</v>
      </c>
      <c r="C18" s="14"/>
      <c r="D18" s="15">
        <v>0</v>
      </c>
      <c r="E18" s="15">
        <f>tblToDoList51011[[#This Row],[% Done]]</f>
        <v>0</v>
      </c>
      <c r="F18" s="12"/>
    </row>
  </sheetData>
  <mergeCells count="1">
    <mergeCell ref="B8:C8"/>
  </mergeCells>
  <conditionalFormatting sqref="B10:F18">
    <cfRule type="expression" dxfId="13" priority="1">
      <formula>($C10&gt;=valHStart)*($C10&lt;=valHEnd)</formula>
    </cfRule>
  </conditionalFormatting>
  <conditionalFormatting sqref="E10:E18">
    <cfRule type="dataBar" priority="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{AE3778CB-1748-45C1-82B9-EA29C7D22318}</x14:id>
        </ext>
      </extLst>
    </cfRule>
  </conditionalFormatting>
  <dataValidations count="2">
    <dataValidation type="list" allowBlank="1" sqref="D10:D18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778CB-1748-45C1-82B9-EA29C7D2231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E10:E18</xm:sqref>
        </x14:conditionalFormatting>
        <x14:conditionalFormatting xmlns:xm="http://schemas.microsoft.com/office/excel/2006/main">
          <x14:cfRule type="iconSet" priority="3" id="{CF00D3CA-2129-4258-AF87-90857FF6D9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107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tblToDoList51012[[#This Row],[% Done]]</f>
        <v>0</v>
      </c>
      <c r="F11" s="12"/>
    </row>
    <row r="12" spans="2:7" ht="18.75" customHeight="1" x14ac:dyDescent="0.2">
      <c r="B12" s="12" t="s">
        <v>90</v>
      </c>
      <c r="C12" s="14"/>
      <c r="D12" s="15">
        <v>0</v>
      </c>
      <c r="E12" s="15">
        <f>tblToDoList51012[[#This Row],[% Done]]</f>
        <v>0</v>
      </c>
      <c r="F12" s="12"/>
    </row>
    <row r="13" spans="2:7" ht="18.75" customHeight="1" x14ac:dyDescent="0.2">
      <c r="B13" s="12" t="s">
        <v>161</v>
      </c>
      <c r="C13" s="14"/>
      <c r="D13" s="15">
        <v>0</v>
      </c>
      <c r="E13" s="15">
        <f>tblToDoList51012[[#This Row],[% Done]]</f>
        <v>0</v>
      </c>
      <c r="F13" s="12"/>
    </row>
    <row r="14" spans="2:7" ht="18.75" customHeight="1" x14ac:dyDescent="0.2">
      <c r="B14" s="12" t="s">
        <v>162</v>
      </c>
      <c r="C14" s="14"/>
      <c r="D14" s="15">
        <v>0</v>
      </c>
      <c r="E14" s="15">
        <f>tblToDoList51012[[#This Row],[% Done]]</f>
        <v>0</v>
      </c>
      <c r="F14" s="12"/>
    </row>
    <row r="15" spans="2:7" ht="18.75" customHeight="1" x14ac:dyDescent="0.2">
      <c r="B15" s="12" t="s">
        <v>163</v>
      </c>
      <c r="C15" s="14"/>
      <c r="D15" s="15">
        <v>0</v>
      </c>
      <c r="E15" s="15">
        <f>tblToDoList51012[[#This Row],[% Done]]</f>
        <v>0</v>
      </c>
      <c r="F15" s="12"/>
    </row>
    <row r="16" spans="2:7" ht="18.75" customHeight="1" x14ac:dyDescent="0.2">
      <c r="B16" s="12" t="s">
        <v>102</v>
      </c>
      <c r="C16" s="14"/>
      <c r="D16" s="15">
        <v>0</v>
      </c>
      <c r="E16" s="15">
        <f>tblToDoList51012[[#This Row],[% Done]]</f>
        <v>0</v>
      </c>
      <c r="F16" s="12"/>
    </row>
    <row r="17" spans="2:6" ht="18.75" customHeight="1" x14ac:dyDescent="0.2">
      <c r="B17" s="12" t="s">
        <v>104</v>
      </c>
      <c r="C17" s="14"/>
      <c r="D17" s="15">
        <v>0</v>
      </c>
      <c r="E17" s="15">
        <f>tblToDoList51012[[#This Row],[% Done]]</f>
        <v>0</v>
      </c>
      <c r="F17" s="12"/>
    </row>
  </sheetData>
  <mergeCells count="1">
    <mergeCell ref="B8:C8"/>
  </mergeCells>
  <conditionalFormatting sqref="B10:F17">
    <cfRule type="expression" dxfId="12" priority="1">
      <formula>($C10&gt;=valHStart)*($C10&lt;=valHEnd)</formula>
    </cfRule>
  </conditionalFormatting>
  <conditionalFormatting sqref="E10:E17">
    <cfRule type="dataBar" priority="5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{B26FEEC2-6BB6-4AED-BFC8-0F65C3121BBE}</x14:id>
        </ext>
      </extLst>
    </cfRule>
  </conditionalFormatting>
  <dataValidations count="2">
    <dataValidation type="list" allowBlank="1" sqref="D10:D17">
      <formula1>"0%,10%,20%,25%,30%,35%,40%,45%,50%,55%,60%,65%,70%,75%,80%,85%,90%,95%,100%"</formula1>
    </dataValidation>
    <dataValidation type="list" allowBlank="1" showInputMessage="1" sqref="F6">
      <formula1>lstToDoHighlights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6FEEC2-6BB6-4AED-BFC8-0F65C3121BB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E10:E17</xm:sqref>
        </x14:conditionalFormatting>
        <x14:conditionalFormatting xmlns:xm="http://schemas.microsoft.com/office/excel/2006/main">
          <x14:cfRule type="iconSet" priority="56" id="{FD486277-D23F-4BDB-9625-5A4F3FD7E3E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/>
  </sheetViews>
  <sheetFormatPr defaultRowHeight="12.75" x14ac:dyDescent="0.2"/>
  <cols>
    <col min="1" max="1" width="4" style="1" customWidth="1"/>
    <col min="2" max="2" width="41.85546875" style="1" customWidth="1"/>
    <col min="3" max="3" width="14.28515625" style="1" customWidth="1"/>
    <col min="4" max="4" width="18.28515625" style="1" customWidth="1"/>
    <col min="5" max="5" width="15" style="1" customWidth="1"/>
    <col min="6" max="6" width="32.42578125" style="1" customWidth="1"/>
    <col min="7" max="7" width="4" style="1" customWidth="1"/>
    <col min="8" max="16384" width="9.140625" style="1"/>
  </cols>
  <sheetData>
    <row r="1" spans="2:7" ht="18.75" customHeight="1" x14ac:dyDescent="0.2">
      <c r="G1" s="1" t="s">
        <v>24</v>
      </c>
    </row>
    <row r="2" spans="2:7" ht="4.5" customHeight="1" x14ac:dyDescent="0.2">
      <c r="B2" s="3"/>
      <c r="C2" s="3"/>
      <c r="D2" s="3"/>
      <c r="E2" s="3"/>
      <c r="F2" s="3"/>
      <c r="G2" s="1" t="s">
        <v>24</v>
      </c>
    </row>
    <row r="3" spans="2:7" ht="35.25" customHeight="1" x14ac:dyDescent="0.45">
      <c r="B3" s="25" t="s">
        <v>108</v>
      </c>
    </row>
    <row r="5" spans="2:7" ht="18.75" customHeight="1" x14ac:dyDescent="0.2">
      <c r="B5" s="6" t="s">
        <v>6</v>
      </c>
      <c r="D5" s="6" t="s">
        <v>7</v>
      </c>
      <c r="F5" s="5" t="s">
        <v>9</v>
      </c>
    </row>
    <row r="6" spans="2:7" s="2" customFormat="1" ht="19.5" customHeight="1" x14ac:dyDescent="0.2">
      <c r="B6" s="28" t="s">
        <v>28</v>
      </c>
      <c r="C6" s="11"/>
      <c r="D6" s="27"/>
      <c r="E6" s="11"/>
      <c r="F6" s="26" t="s">
        <v>25</v>
      </c>
    </row>
    <row r="8" spans="2:7" s="2" customFormat="1" ht="24" customHeight="1" x14ac:dyDescent="0.2">
      <c r="B8" s="41" t="s">
        <v>82</v>
      </c>
      <c r="C8" s="41"/>
      <c r="D8" s="1"/>
      <c r="E8" s="1"/>
      <c r="F8" s="1"/>
    </row>
    <row r="9" spans="2:7" ht="18.75" customHeight="1" x14ac:dyDescent="0.2">
      <c r="B9" s="12" t="s">
        <v>1</v>
      </c>
      <c r="C9" s="12" t="s">
        <v>8</v>
      </c>
      <c r="D9" s="13" t="s">
        <v>0</v>
      </c>
      <c r="E9" s="12" t="s">
        <v>3</v>
      </c>
      <c r="F9" s="12" t="s">
        <v>2</v>
      </c>
      <c r="G9" s="1" t="s">
        <v>24</v>
      </c>
    </row>
    <row r="10" spans="2:7" ht="18.75" customHeight="1" x14ac:dyDescent="0.2">
      <c r="B10" s="12" t="s">
        <v>32</v>
      </c>
      <c r="C10" s="14">
        <f t="shared" ref="C10" ca="1" si="0">TODAY()</f>
        <v>42693</v>
      </c>
      <c r="D10" s="15">
        <v>1</v>
      </c>
      <c r="E10" s="15">
        <f>tblToDoList5101213[[#This Row],[% Done]]</f>
        <v>1</v>
      </c>
      <c r="F10" s="12"/>
    </row>
    <row r="11" spans="2:7" ht="18.75" customHeight="1" x14ac:dyDescent="0.2">
      <c r="B11" s="12" t="s">
        <v>87</v>
      </c>
      <c r="C11" s="14"/>
      <c r="D11" s="15">
        <v>0</v>
      </c>
      <c r="E11" s="15">
        <f>tblToDoList5101213[[#This Row],[% Done]]</f>
        <v>0</v>
      </c>
      <c r="F11" s="12"/>
    </row>
    <row r="12" spans="2:7" ht="18.75" customHeight="1" x14ac:dyDescent="0.2">
      <c r="B12" s="12" t="s">
        <v>159</v>
      </c>
      <c r="C12" s="14"/>
      <c r="D12" s="15">
        <v>0</v>
      </c>
      <c r="E12" s="15">
        <f>tblToDoList5101213[[#This Row],[% Done]]</f>
        <v>0</v>
      </c>
      <c r="F12" s="12"/>
    </row>
    <row r="13" spans="2:7" ht="18.75" customHeight="1" x14ac:dyDescent="0.2">
      <c r="B13" s="12" t="s">
        <v>160</v>
      </c>
      <c r="C13" s="14"/>
      <c r="D13" s="15">
        <v>0</v>
      </c>
      <c r="E13" s="15">
        <f>tblToDoList5101213[[#This Row],[% Done]]</f>
        <v>0</v>
      </c>
      <c r="F13" s="12"/>
    </row>
    <row r="14" spans="2:7" ht="18.75" customHeight="1" x14ac:dyDescent="0.2">
      <c r="B14" s="12" t="s">
        <v>102</v>
      </c>
      <c r="C14" s="14"/>
      <c r="D14" s="15">
        <v>0</v>
      </c>
      <c r="E14" s="15">
        <f>tblToDoList5101213[[#This Row],[% Done]]</f>
        <v>0</v>
      </c>
      <c r="F14" s="12"/>
    </row>
    <row r="15" spans="2:7" ht="18.75" customHeight="1" x14ac:dyDescent="0.2">
      <c r="B15" s="12" t="s">
        <v>104</v>
      </c>
      <c r="C15" s="14"/>
      <c r="D15" s="15">
        <v>0</v>
      </c>
      <c r="E15" s="15">
        <f>tblToDoList5101213[[#This Row],[% Done]]</f>
        <v>0</v>
      </c>
      <c r="F15" s="12"/>
    </row>
  </sheetData>
  <mergeCells count="1">
    <mergeCell ref="B8:C8"/>
  </mergeCells>
  <conditionalFormatting sqref="B10:F15">
    <cfRule type="expression" dxfId="11" priority="1">
      <formula>($C10&gt;=valHStart)*($C10&lt;=valHEnd)</formula>
    </cfRule>
  </conditionalFormatting>
  <conditionalFormatting sqref="E10:E15">
    <cfRule type="dataBar" priority="52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{0E3599E7-64A4-49D1-B2B2-843D5E9106AE}</x14:id>
        </ext>
      </extLst>
    </cfRule>
  </conditionalFormatting>
  <dataValidations count="2">
    <dataValidation type="list" allowBlank="1" showInputMessage="1" sqref="F6">
      <formula1>lstToDoHighlights</formula1>
    </dataValidation>
    <dataValidation type="list" allowBlank="1" sqref="D10:D15">
      <formula1>"0%,10%,20%,25%,30%,35%,40%,45%,50%,55%,60%,65%,70%,75%,80%,85%,90%,95%,100%"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3599E7-64A4-49D1-B2B2-843D5E9106AE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E10:E15</xm:sqref>
        </x14:conditionalFormatting>
        <x14:conditionalFormatting xmlns:xm="http://schemas.microsoft.com/office/excel/2006/main">
          <x14:cfRule type="iconSet" priority="53" id="{2C519C52-28E6-4BF5-B7CD-4EE9FAF8F6E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D10:D15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Java Script</vt:lpstr>
      <vt:lpstr>Angular JS</vt:lpstr>
      <vt:lpstr>Bootstrap 3 HandsOn</vt:lpstr>
      <vt:lpstr>Angular 2</vt:lpstr>
      <vt:lpstr>Type Script</vt:lpstr>
      <vt:lpstr>Brackets</vt:lpstr>
      <vt:lpstr>Sublime</vt:lpstr>
      <vt:lpstr>JS &amp; JSON</vt:lpstr>
      <vt:lpstr>CoffeeScript</vt:lpstr>
      <vt:lpstr>Sass</vt:lpstr>
      <vt:lpstr>Node</vt:lpstr>
      <vt:lpstr>ThinksterIO</vt:lpstr>
      <vt:lpstr>JS-EnhancingDOM</vt:lpstr>
      <vt:lpstr>JS-Events</vt:lpstr>
      <vt:lpstr>CSS-LESS&amp;SASS</vt:lpstr>
      <vt:lpstr>Web Work Flow</vt:lpstr>
      <vt:lpstr>MEAN</vt:lpstr>
      <vt:lpstr>HTML</vt:lpstr>
      <vt:lpstr>CSS</vt:lpstr>
      <vt:lpstr>Git</vt:lpstr>
      <vt:lpstr>Settings &amp; Calculations</vt:lpstr>
      <vt:lpstr>HighlightActivities</vt:lpstr>
      <vt:lpstr>lstToDoHighlights</vt:lpstr>
      <vt:lpstr>valHEnd</vt:lpstr>
      <vt:lpstr>valHStart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Palanisamy</dc:creator>
  <cp:keywords/>
  <cp:lastModifiedBy>AnandaKumar Palanisamy</cp:lastModifiedBy>
  <dcterms:created xsi:type="dcterms:W3CDTF">2016-09-30T02:35:36Z</dcterms:created>
  <dcterms:modified xsi:type="dcterms:W3CDTF">2016-11-18T22:50:13Z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