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8 сем/джени/1раб/"/>
    </mc:Choice>
  </mc:AlternateContent>
  <xr:revisionPtr revIDLastSave="0" documentId="13_ncr:1_{73648A02-2EF4-1F43-B8F5-3ED7F09E530F}" xr6:coauthVersionLast="47" xr6:coauthVersionMax="47" xr10:uidLastSave="{00000000-0000-0000-0000-000000000000}"/>
  <bookViews>
    <workbookView xWindow="0" yWindow="460" windowWidth="28800" windowHeight="16460" xr2:uid="{B0393BA4-BE6F-CC46-9281-D9BB415D55C5}"/>
  </bookViews>
  <sheets>
    <sheet name="Алгебраические и логические " sheetId="5" r:id="rId1"/>
    <sheet name="Лист1" sheetId="1" r:id="rId2"/>
    <sheet name="Операции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G3" i="5" s="1"/>
  <c r="C4" i="5"/>
  <c r="G4" i="5" s="1"/>
  <c r="C5" i="5"/>
  <c r="C6" i="5"/>
  <c r="C7" i="5"/>
  <c r="G7" i="5" s="1"/>
  <c r="C8" i="5"/>
  <c r="G8" i="5" s="1"/>
  <c r="C9" i="5"/>
  <c r="C10" i="5"/>
  <c r="C11" i="5"/>
  <c r="G11" i="5" s="1"/>
  <c r="C12" i="5"/>
  <c r="G12" i="5" s="1"/>
  <c r="C13" i="5"/>
  <c r="C14" i="5"/>
  <c r="C15" i="5"/>
  <c r="G15" i="5" s="1"/>
  <c r="C16" i="5"/>
  <c r="G16" i="5" s="1"/>
  <c r="C17" i="5"/>
  <c r="C18" i="5"/>
  <c r="C19" i="5"/>
  <c r="G19" i="5" s="1"/>
  <c r="C20" i="5"/>
  <c r="G20" i="5" s="1"/>
  <c r="C21" i="5"/>
  <c r="C22" i="5"/>
  <c r="C23" i="5"/>
  <c r="G23" i="5" s="1"/>
  <c r="C24" i="5"/>
  <c r="G24" i="5" s="1"/>
  <c r="C25" i="5"/>
  <c r="C26" i="5"/>
  <c r="C27" i="5"/>
  <c r="G27" i="5" s="1"/>
  <c r="C28" i="5"/>
  <c r="G28" i="5" s="1"/>
  <c r="C29" i="5"/>
  <c r="C30" i="5"/>
  <c r="C31" i="5"/>
  <c r="G31" i="5" s="1"/>
  <c r="C32" i="5"/>
  <c r="G32" i="5" s="1"/>
  <c r="C33" i="5"/>
  <c r="C34" i="5"/>
  <c r="C35" i="5"/>
  <c r="G35" i="5" s="1"/>
  <c r="C36" i="5"/>
  <c r="G36" i="5" s="1"/>
  <c r="C37" i="5"/>
  <c r="C38" i="5"/>
  <c r="C39" i="5"/>
  <c r="G39" i="5" s="1"/>
  <c r="C40" i="5"/>
  <c r="G40" i="5" s="1"/>
  <c r="C41" i="5"/>
  <c r="C42" i="5"/>
  <c r="C43" i="5"/>
  <c r="G43" i="5" s="1"/>
  <c r="C44" i="5"/>
  <c r="G44" i="5" s="1"/>
  <c r="C45" i="5"/>
  <c r="C46" i="5"/>
  <c r="C47" i="5"/>
  <c r="G47" i="5" s="1"/>
  <c r="C48" i="5"/>
  <c r="G48" i="5" s="1"/>
  <c r="C49" i="5"/>
  <c r="C50" i="5"/>
  <c r="C51" i="5"/>
  <c r="G51" i="5" s="1"/>
  <c r="C52" i="5"/>
  <c r="G52" i="5" s="1"/>
  <c r="C53" i="5"/>
  <c r="C54" i="5"/>
  <c r="C55" i="5"/>
  <c r="G55" i="5" s="1"/>
  <c r="C56" i="5"/>
  <c r="G56" i="5" s="1"/>
  <c r="C57" i="5"/>
  <c r="C58" i="5"/>
  <c r="C59" i="5"/>
  <c r="G59" i="5" s="1"/>
  <c r="C60" i="5"/>
  <c r="G60" i="5" s="1"/>
  <c r="C61" i="5"/>
  <c r="C62" i="5"/>
  <c r="C63" i="5"/>
  <c r="G63" i="5" s="1"/>
  <c r="C64" i="5"/>
  <c r="G64" i="5" s="1"/>
  <c r="C65" i="5"/>
  <c r="C66" i="5"/>
  <c r="C67" i="5"/>
  <c r="G67" i="5" s="1"/>
  <c r="C68" i="5"/>
  <c r="G68" i="5" s="1"/>
  <c r="C69" i="5"/>
  <c r="C70" i="5"/>
  <c r="C71" i="5"/>
  <c r="G71" i="5" s="1"/>
  <c r="C72" i="5"/>
  <c r="G72" i="5" s="1"/>
  <c r="C73" i="5"/>
  <c r="C74" i="5"/>
  <c r="C75" i="5"/>
  <c r="G75" i="5" s="1"/>
  <c r="C76" i="5"/>
  <c r="G76" i="5" s="1"/>
  <c r="C77" i="5"/>
  <c r="C78" i="5"/>
  <c r="C79" i="5"/>
  <c r="G79" i="5" s="1"/>
  <c r="C80" i="5"/>
  <c r="G80" i="5" s="1"/>
  <c r="C81" i="5"/>
  <c r="C82" i="5"/>
  <c r="C83" i="5"/>
  <c r="G83" i="5" s="1"/>
  <c r="C84" i="5"/>
  <c r="G84" i="5" s="1"/>
  <c r="C85" i="5"/>
  <c r="C86" i="5"/>
  <c r="C87" i="5"/>
  <c r="G87" i="5" s="1"/>
  <c r="C88" i="5"/>
  <c r="G88" i="5" s="1"/>
  <c r="C89" i="5"/>
  <c r="C90" i="5"/>
  <c r="C91" i="5"/>
  <c r="G91" i="5" s="1"/>
  <c r="C92" i="5"/>
  <c r="G92" i="5" s="1"/>
  <c r="C93" i="5"/>
  <c r="C94" i="5"/>
  <c r="C95" i="5"/>
  <c r="G95" i="5" s="1"/>
  <c r="C96" i="5"/>
  <c r="G96" i="5" s="1"/>
  <c r="C97" i="5"/>
  <c r="C98" i="5"/>
  <c r="C99" i="5"/>
  <c r="G99" i="5" s="1"/>
  <c r="C100" i="5"/>
  <c r="G100" i="5" s="1"/>
  <c r="C101" i="5"/>
  <c r="C102" i="5"/>
  <c r="C103" i="5"/>
  <c r="C104" i="5"/>
  <c r="G104" i="5" s="1"/>
  <c r="C105" i="5"/>
  <c r="C106" i="5"/>
  <c r="C107" i="5"/>
  <c r="C108" i="5"/>
  <c r="G108" i="5" s="1"/>
  <c r="C109" i="5"/>
  <c r="C110" i="5"/>
  <c r="C111" i="5"/>
  <c r="C112" i="5"/>
  <c r="G112" i="5" s="1"/>
  <c r="C113" i="5"/>
  <c r="C114" i="5"/>
  <c r="C115" i="5"/>
  <c r="C116" i="5"/>
  <c r="G116" i="5" s="1"/>
  <c r="C117" i="5"/>
  <c r="C118" i="5"/>
  <c r="C119" i="5"/>
  <c r="C120" i="5"/>
  <c r="G120" i="5" s="1"/>
  <c r="C121" i="5"/>
  <c r="C122" i="5"/>
  <c r="C123" i="5"/>
  <c r="C124" i="5"/>
  <c r="G124" i="5" s="1"/>
  <c r="C125" i="5"/>
  <c r="C126" i="5"/>
  <c r="C127" i="5"/>
  <c r="C128" i="5"/>
  <c r="G128" i="5" s="1"/>
  <c r="C129" i="5"/>
  <c r="C130" i="5"/>
  <c r="C131" i="5"/>
  <c r="C132" i="5"/>
  <c r="G132" i="5" s="1"/>
  <c r="C133" i="5"/>
  <c r="C134" i="5"/>
  <c r="C135" i="5"/>
  <c r="C136" i="5"/>
  <c r="G136" i="5" s="1"/>
  <c r="C137" i="5"/>
  <c r="C138" i="5"/>
  <c r="C139" i="5"/>
  <c r="C140" i="5"/>
  <c r="G140" i="5" s="1"/>
  <c r="C141" i="5"/>
  <c r="C142" i="5"/>
  <c r="C143" i="5"/>
  <c r="C144" i="5"/>
  <c r="G144" i="5" s="1"/>
  <c r="C145" i="5"/>
  <c r="C146" i="5"/>
  <c r="C147" i="5"/>
  <c r="C148" i="5"/>
  <c r="G148" i="5" s="1"/>
  <c r="C149" i="5"/>
  <c r="C150" i="5"/>
  <c r="C151" i="5"/>
  <c r="C152" i="5"/>
  <c r="G152" i="5" s="1"/>
  <c r="C2" i="5"/>
  <c r="B152" i="5"/>
  <c r="B151" i="5"/>
  <c r="P151" i="5" s="1"/>
  <c r="B150" i="5"/>
  <c r="B149" i="5"/>
  <c r="L149" i="5" s="1"/>
  <c r="B148" i="5"/>
  <c r="B147" i="5"/>
  <c r="P147" i="5" s="1"/>
  <c r="B146" i="5"/>
  <c r="B145" i="5"/>
  <c r="P145" i="5" s="1"/>
  <c r="B144" i="5"/>
  <c r="B143" i="5"/>
  <c r="B142" i="5"/>
  <c r="B141" i="5"/>
  <c r="L141" i="5" s="1"/>
  <c r="B140" i="5"/>
  <c r="B139" i="5"/>
  <c r="B138" i="5"/>
  <c r="B137" i="5"/>
  <c r="N137" i="5" s="1"/>
  <c r="B136" i="5"/>
  <c r="B135" i="5"/>
  <c r="P135" i="5" s="1"/>
  <c r="B134" i="5"/>
  <c r="B133" i="5"/>
  <c r="L133" i="5" s="1"/>
  <c r="B132" i="5"/>
  <c r="B131" i="5"/>
  <c r="P131" i="5" s="1"/>
  <c r="B130" i="5"/>
  <c r="P130" i="5" s="1"/>
  <c r="B129" i="5"/>
  <c r="P129" i="5" s="1"/>
  <c r="B128" i="5"/>
  <c r="B127" i="5"/>
  <c r="B126" i="5"/>
  <c r="B125" i="5"/>
  <c r="O125" i="5" s="1"/>
  <c r="B124" i="5"/>
  <c r="B123" i="5"/>
  <c r="B122" i="5"/>
  <c r="B121" i="5"/>
  <c r="N121" i="5" s="1"/>
  <c r="B120" i="5"/>
  <c r="B119" i="5"/>
  <c r="P119" i="5" s="1"/>
  <c r="B118" i="5"/>
  <c r="B117" i="5"/>
  <c r="L117" i="5" s="1"/>
  <c r="B116" i="5"/>
  <c r="B115" i="5"/>
  <c r="P115" i="5" s="1"/>
  <c r="B114" i="5"/>
  <c r="P114" i="5" s="1"/>
  <c r="B113" i="5"/>
  <c r="P113" i="5" s="1"/>
  <c r="B112" i="5"/>
  <c r="B111" i="5"/>
  <c r="B110" i="5"/>
  <c r="B109" i="5"/>
  <c r="L109" i="5" s="1"/>
  <c r="B108" i="5"/>
  <c r="B107" i="5"/>
  <c r="B106" i="5"/>
  <c r="B105" i="5"/>
  <c r="N105" i="5" s="1"/>
  <c r="B104" i="5"/>
  <c r="B103" i="5"/>
  <c r="P103" i="5" s="1"/>
  <c r="B102" i="5"/>
  <c r="B101" i="5"/>
  <c r="L101" i="5" s="1"/>
  <c r="B100" i="5"/>
  <c r="B99" i="5"/>
  <c r="P99" i="5" s="1"/>
  <c r="B98" i="5"/>
  <c r="P98" i="5" s="1"/>
  <c r="B97" i="5"/>
  <c r="P97" i="5" s="1"/>
  <c r="B96" i="5"/>
  <c r="B95" i="5"/>
  <c r="N95" i="5" s="1"/>
  <c r="B94" i="5"/>
  <c r="B93" i="5"/>
  <c r="O93" i="5" s="1"/>
  <c r="B92" i="5"/>
  <c r="B91" i="5"/>
  <c r="B90" i="5"/>
  <c r="B89" i="5"/>
  <c r="L89" i="5" s="1"/>
  <c r="B88" i="5"/>
  <c r="B87" i="5"/>
  <c r="P87" i="5" s="1"/>
  <c r="B86" i="5"/>
  <c r="B85" i="5"/>
  <c r="L85" i="5" s="1"/>
  <c r="B84" i="5"/>
  <c r="B83" i="5"/>
  <c r="P83" i="5" s="1"/>
  <c r="B82" i="5"/>
  <c r="P82" i="5" s="1"/>
  <c r="B81" i="5"/>
  <c r="L81" i="5" s="1"/>
  <c r="B80" i="5"/>
  <c r="B79" i="5"/>
  <c r="N79" i="5" s="1"/>
  <c r="B78" i="5"/>
  <c r="P78" i="5" s="1"/>
  <c r="B77" i="5"/>
  <c r="L77" i="5" s="1"/>
  <c r="B76" i="5"/>
  <c r="B75" i="5"/>
  <c r="B74" i="5"/>
  <c r="B73" i="5"/>
  <c r="O73" i="5" s="1"/>
  <c r="B72" i="5"/>
  <c r="B71" i="5"/>
  <c r="P71" i="5" s="1"/>
  <c r="B70" i="5"/>
  <c r="B69" i="5"/>
  <c r="L69" i="5" s="1"/>
  <c r="B68" i="5"/>
  <c r="B67" i="5"/>
  <c r="P67" i="5" s="1"/>
  <c r="B66" i="5"/>
  <c r="P66" i="5" s="1"/>
  <c r="B65" i="5"/>
  <c r="L65" i="5" s="1"/>
  <c r="B64" i="5"/>
  <c r="B63" i="5"/>
  <c r="N63" i="5" s="1"/>
  <c r="B62" i="5"/>
  <c r="P62" i="5" s="1"/>
  <c r="B61" i="5"/>
  <c r="O61" i="5" s="1"/>
  <c r="B60" i="5"/>
  <c r="B59" i="5"/>
  <c r="L59" i="5" s="1"/>
  <c r="B58" i="5"/>
  <c r="B57" i="5"/>
  <c r="B56" i="5"/>
  <c r="B55" i="5"/>
  <c r="P55" i="5" s="1"/>
  <c r="B54" i="5"/>
  <c r="B53" i="5"/>
  <c r="B52" i="5"/>
  <c r="B51" i="5"/>
  <c r="P51" i="5" s="1"/>
  <c r="B50" i="5"/>
  <c r="B49" i="5"/>
  <c r="B48" i="5"/>
  <c r="B47" i="5"/>
  <c r="N47" i="5" s="1"/>
  <c r="B46" i="5"/>
  <c r="B45" i="5"/>
  <c r="B44" i="5"/>
  <c r="B43" i="5"/>
  <c r="L43" i="5" s="1"/>
  <c r="B42" i="5"/>
  <c r="B41" i="5"/>
  <c r="O41" i="5" s="1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B2" i="1"/>
  <c r="C2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N111" i="5" l="1"/>
  <c r="N127" i="5"/>
  <c r="N143" i="5"/>
  <c r="O4" i="5"/>
  <c r="P4" i="5"/>
  <c r="N4" i="5"/>
  <c r="L4" i="5"/>
  <c r="O8" i="5"/>
  <c r="P8" i="5"/>
  <c r="N8" i="5"/>
  <c r="L8" i="5"/>
  <c r="O3" i="5"/>
  <c r="P3" i="5"/>
  <c r="N3" i="5"/>
  <c r="L3" i="5"/>
  <c r="N5" i="5"/>
  <c r="P5" i="5"/>
  <c r="O5" i="5"/>
  <c r="L5" i="5"/>
  <c r="N9" i="5"/>
  <c r="P9" i="5"/>
  <c r="L9" i="5"/>
  <c r="O9" i="5"/>
  <c r="O11" i="5"/>
  <c r="P11" i="5"/>
  <c r="N11" i="5"/>
  <c r="L11" i="5"/>
  <c r="O27" i="5"/>
  <c r="P27" i="5"/>
  <c r="N27" i="5"/>
  <c r="L27" i="5"/>
  <c r="N29" i="5"/>
  <c r="P29" i="5"/>
  <c r="O29" i="5"/>
  <c r="L29" i="5"/>
  <c r="N33" i="5"/>
  <c r="P33" i="5"/>
  <c r="L33" i="5"/>
  <c r="O33" i="5"/>
  <c r="O35" i="5"/>
  <c r="P35" i="5"/>
  <c r="N35" i="5"/>
  <c r="L35" i="5"/>
  <c r="N37" i="5"/>
  <c r="P37" i="5"/>
  <c r="O37" i="5"/>
  <c r="L37" i="5"/>
  <c r="P39" i="5"/>
  <c r="L39" i="5"/>
  <c r="O39" i="5"/>
  <c r="N39" i="5"/>
  <c r="O7" i="5"/>
  <c r="P7" i="5"/>
  <c r="N7" i="5"/>
  <c r="L7" i="5"/>
  <c r="N13" i="5"/>
  <c r="P13" i="5"/>
  <c r="O13" i="5"/>
  <c r="L13" i="5"/>
  <c r="O15" i="5"/>
  <c r="P15" i="5"/>
  <c r="N15" i="5"/>
  <c r="L15" i="5"/>
  <c r="N17" i="5"/>
  <c r="P17" i="5"/>
  <c r="O17" i="5"/>
  <c r="L17" i="5"/>
  <c r="O19" i="5"/>
  <c r="P19" i="5"/>
  <c r="N19" i="5"/>
  <c r="L19" i="5"/>
  <c r="N21" i="5"/>
  <c r="P21" i="5"/>
  <c r="O21" i="5"/>
  <c r="L21" i="5"/>
  <c r="O23" i="5"/>
  <c r="P23" i="5"/>
  <c r="L23" i="5"/>
  <c r="N23" i="5"/>
  <c r="N25" i="5"/>
  <c r="P25" i="5"/>
  <c r="L25" i="5"/>
  <c r="O25" i="5"/>
  <c r="O31" i="5"/>
  <c r="P31" i="5"/>
  <c r="N31" i="5"/>
  <c r="L31" i="5"/>
  <c r="N2" i="5"/>
  <c r="P2" i="5"/>
  <c r="O2" i="5"/>
  <c r="L2" i="5"/>
  <c r="P6" i="5"/>
  <c r="O6" i="5"/>
  <c r="N6" i="5"/>
  <c r="L6" i="5"/>
  <c r="P10" i="5"/>
  <c r="N10" i="5"/>
  <c r="L10" i="5"/>
  <c r="O10" i="5"/>
  <c r="O12" i="5"/>
  <c r="P12" i="5"/>
  <c r="L12" i="5"/>
  <c r="N12" i="5"/>
  <c r="P14" i="5"/>
  <c r="N14" i="5"/>
  <c r="O14" i="5"/>
  <c r="L14" i="5"/>
  <c r="O16" i="5"/>
  <c r="P16" i="5"/>
  <c r="L16" i="5"/>
  <c r="N16" i="5"/>
  <c r="P18" i="5"/>
  <c r="O18" i="5"/>
  <c r="L18" i="5"/>
  <c r="N18" i="5"/>
  <c r="O20" i="5"/>
  <c r="N20" i="5"/>
  <c r="L20" i="5"/>
  <c r="P20" i="5"/>
  <c r="P22" i="5"/>
  <c r="O22" i="5"/>
  <c r="L22" i="5"/>
  <c r="N22" i="5"/>
  <c r="O24" i="5"/>
  <c r="P24" i="5"/>
  <c r="N24" i="5"/>
  <c r="L24" i="5"/>
  <c r="P26" i="5"/>
  <c r="N26" i="5"/>
  <c r="L26" i="5"/>
  <c r="O26" i="5"/>
  <c r="O28" i="5"/>
  <c r="P28" i="5"/>
  <c r="N28" i="5"/>
  <c r="L28" i="5"/>
  <c r="P30" i="5"/>
  <c r="N30" i="5"/>
  <c r="O30" i="5"/>
  <c r="L30" i="5"/>
  <c r="O32" i="5"/>
  <c r="N32" i="5"/>
  <c r="L32" i="5"/>
  <c r="P32" i="5"/>
  <c r="P34" i="5"/>
  <c r="L34" i="5"/>
  <c r="O34" i="5"/>
  <c r="N34" i="5"/>
  <c r="O36" i="5"/>
  <c r="N36" i="5"/>
  <c r="P36" i="5"/>
  <c r="L36" i="5"/>
  <c r="P38" i="5"/>
  <c r="O38" i="5"/>
  <c r="L38" i="5"/>
  <c r="N38" i="5"/>
  <c r="O40" i="5"/>
  <c r="P40" i="5"/>
  <c r="N40" i="5"/>
  <c r="L40" i="5"/>
  <c r="P42" i="5"/>
  <c r="O42" i="5"/>
  <c r="L42" i="5"/>
  <c r="N42" i="5"/>
  <c r="O44" i="5"/>
  <c r="N44" i="5"/>
  <c r="P44" i="5"/>
  <c r="L44" i="5"/>
  <c r="P46" i="5"/>
  <c r="L46" i="5"/>
  <c r="O48" i="5"/>
  <c r="N48" i="5"/>
  <c r="P50" i="5"/>
  <c r="L50" i="5"/>
  <c r="O52" i="5"/>
  <c r="N52" i="5"/>
  <c r="P54" i="5"/>
  <c r="O54" i="5"/>
  <c r="L54" i="5"/>
  <c r="O56" i="5"/>
  <c r="P56" i="5"/>
  <c r="N56" i="5"/>
  <c r="P58" i="5"/>
  <c r="O58" i="5"/>
  <c r="L58" i="5"/>
  <c r="O60" i="5"/>
  <c r="N60" i="5"/>
  <c r="P60" i="5"/>
  <c r="O64" i="5"/>
  <c r="N64" i="5"/>
  <c r="O68" i="5"/>
  <c r="N68" i="5"/>
  <c r="P70" i="5"/>
  <c r="O70" i="5"/>
  <c r="O72" i="5"/>
  <c r="P72" i="5"/>
  <c r="N72" i="5"/>
  <c r="P74" i="5"/>
  <c r="O74" i="5"/>
  <c r="O76" i="5"/>
  <c r="N76" i="5"/>
  <c r="P76" i="5"/>
  <c r="O80" i="5"/>
  <c r="N80" i="5"/>
  <c r="O84" i="5"/>
  <c r="N84" i="5"/>
  <c r="F86" i="5"/>
  <c r="P86" i="5"/>
  <c r="O86" i="5"/>
  <c r="O88" i="5"/>
  <c r="P88" i="5"/>
  <c r="N88" i="5"/>
  <c r="P90" i="5"/>
  <c r="O90" i="5"/>
  <c r="O92" i="5"/>
  <c r="N92" i="5"/>
  <c r="P92" i="5"/>
  <c r="F94" i="5"/>
  <c r="P94" i="5"/>
  <c r="O96" i="5"/>
  <c r="N96" i="5"/>
  <c r="O100" i="5"/>
  <c r="P100" i="5"/>
  <c r="N100" i="5"/>
  <c r="F102" i="5"/>
  <c r="J102" i="5" s="1"/>
  <c r="P102" i="5"/>
  <c r="O102" i="5"/>
  <c r="O104" i="5"/>
  <c r="N104" i="5"/>
  <c r="P106" i="5"/>
  <c r="O106" i="5"/>
  <c r="O108" i="5"/>
  <c r="P108" i="5"/>
  <c r="N108" i="5"/>
  <c r="F110" i="5"/>
  <c r="P110" i="5"/>
  <c r="O112" i="5"/>
  <c r="N112" i="5"/>
  <c r="O116" i="5"/>
  <c r="P116" i="5"/>
  <c r="N116" i="5"/>
  <c r="F118" i="5"/>
  <c r="P118" i="5"/>
  <c r="O118" i="5"/>
  <c r="O120" i="5"/>
  <c r="N120" i="5"/>
  <c r="P122" i="5"/>
  <c r="O122" i="5"/>
  <c r="O124" i="5"/>
  <c r="P124" i="5"/>
  <c r="N124" i="5"/>
  <c r="F126" i="5"/>
  <c r="P126" i="5"/>
  <c r="O128" i="5"/>
  <c r="N128" i="5"/>
  <c r="O132" i="5"/>
  <c r="P132" i="5"/>
  <c r="N132" i="5"/>
  <c r="F134" i="5"/>
  <c r="P134" i="5"/>
  <c r="O134" i="5"/>
  <c r="O136" i="5"/>
  <c r="N136" i="5"/>
  <c r="P138" i="5"/>
  <c r="O138" i="5"/>
  <c r="O140" i="5"/>
  <c r="P140" i="5"/>
  <c r="N140" i="5"/>
  <c r="F142" i="5"/>
  <c r="J142" i="5" s="1"/>
  <c r="P142" i="5"/>
  <c r="O144" i="5"/>
  <c r="N144" i="5"/>
  <c r="F146" i="5"/>
  <c r="J146" i="5" s="1"/>
  <c r="P146" i="5"/>
  <c r="O148" i="5"/>
  <c r="P148" i="5"/>
  <c r="N148" i="5"/>
  <c r="F150" i="5"/>
  <c r="P150" i="5"/>
  <c r="O150" i="5"/>
  <c r="O152" i="5"/>
  <c r="N152" i="5"/>
  <c r="L145" i="5"/>
  <c r="L137" i="5"/>
  <c r="L129" i="5"/>
  <c r="L125" i="5"/>
  <c r="L121" i="5"/>
  <c r="L113" i="5"/>
  <c r="L105" i="5"/>
  <c r="L97" i="5"/>
  <c r="L93" i="5"/>
  <c r="L73" i="5"/>
  <c r="L60" i="5"/>
  <c r="L52" i="5"/>
  <c r="N151" i="5"/>
  <c r="N135" i="5"/>
  <c r="N119" i="5"/>
  <c r="N103" i="5"/>
  <c r="N87" i="5"/>
  <c r="N71" i="5"/>
  <c r="N55" i="5"/>
  <c r="O147" i="5"/>
  <c r="O137" i="5"/>
  <c r="O126" i="5"/>
  <c r="O115" i="5"/>
  <c r="O105" i="5"/>
  <c r="O94" i="5"/>
  <c r="O83" i="5"/>
  <c r="O62" i="5"/>
  <c r="O51" i="5"/>
  <c r="P68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51" i="5"/>
  <c r="N150" i="5"/>
  <c r="N142" i="5"/>
  <c r="N134" i="5"/>
  <c r="N126" i="5"/>
  <c r="N118" i="5"/>
  <c r="N110" i="5"/>
  <c r="N102" i="5"/>
  <c r="N94" i="5"/>
  <c r="N86" i="5"/>
  <c r="N78" i="5"/>
  <c r="N70" i="5"/>
  <c r="N62" i="5"/>
  <c r="N54" i="5"/>
  <c r="N46" i="5"/>
  <c r="O146" i="5"/>
  <c r="O135" i="5"/>
  <c r="O114" i="5"/>
  <c r="O103" i="5"/>
  <c r="O82" i="5"/>
  <c r="O71" i="5"/>
  <c r="O50" i="5"/>
  <c r="P144" i="5"/>
  <c r="P128" i="5"/>
  <c r="P112" i="5"/>
  <c r="P96" i="5"/>
  <c r="P64" i="5"/>
  <c r="P41" i="5"/>
  <c r="L41" i="5"/>
  <c r="N41" i="5"/>
  <c r="P43" i="5"/>
  <c r="O43" i="5"/>
  <c r="P45" i="5"/>
  <c r="L45" i="5"/>
  <c r="N45" i="5"/>
  <c r="P47" i="5"/>
  <c r="O47" i="5"/>
  <c r="P49" i="5"/>
  <c r="L49" i="5"/>
  <c r="O49" i="5"/>
  <c r="N49" i="5"/>
  <c r="P53" i="5"/>
  <c r="O53" i="5"/>
  <c r="L53" i="5"/>
  <c r="N53" i="5"/>
  <c r="P57" i="5"/>
  <c r="L57" i="5"/>
  <c r="N57" i="5"/>
  <c r="P59" i="5"/>
  <c r="O59" i="5"/>
  <c r="P61" i="5"/>
  <c r="L61" i="5"/>
  <c r="N61" i="5"/>
  <c r="P63" i="5"/>
  <c r="O63" i="5"/>
  <c r="P65" i="5"/>
  <c r="O65" i="5"/>
  <c r="N65" i="5"/>
  <c r="P69" i="5"/>
  <c r="O69" i="5"/>
  <c r="N69" i="5"/>
  <c r="P73" i="5"/>
  <c r="N73" i="5"/>
  <c r="P75" i="5"/>
  <c r="O75" i="5"/>
  <c r="P77" i="5"/>
  <c r="N77" i="5"/>
  <c r="P79" i="5"/>
  <c r="O79" i="5"/>
  <c r="P81" i="5"/>
  <c r="O81" i="5"/>
  <c r="N81" i="5"/>
  <c r="P85" i="5"/>
  <c r="O85" i="5"/>
  <c r="N85" i="5"/>
  <c r="P89" i="5"/>
  <c r="N89" i="5"/>
  <c r="P91" i="5"/>
  <c r="O91" i="5"/>
  <c r="P93" i="5"/>
  <c r="N93" i="5"/>
  <c r="P95" i="5"/>
  <c r="O95" i="5"/>
  <c r="O97" i="5"/>
  <c r="N97" i="5"/>
  <c r="O101" i="5"/>
  <c r="P101" i="5"/>
  <c r="N101" i="5"/>
  <c r="P107" i="5"/>
  <c r="O107" i="5"/>
  <c r="P109" i="5"/>
  <c r="N109" i="5"/>
  <c r="P111" i="5"/>
  <c r="O111" i="5"/>
  <c r="O113" i="5"/>
  <c r="N113" i="5"/>
  <c r="O117" i="5"/>
  <c r="P117" i="5"/>
  <c r="N117" i="5"/>
  <c r="P123" i="5"/>
  <c r="O123" i="5"/>
  <c r="P125" i="5"/>
  <c r="N125" i="5"/>
  <c r="P127" i="5"/>
  <c r="O127" i="5"/>
  <c r="O129" i="5"/>
  <c r="N129" i="5"/>
  <c r="O133" i="5"/>
  <c r="P133" i="5"/>
  <c r="N133" i="5"/>
  <c r="P139" i="5"/>
  <c r="O139" i="5"/>
  <c r="P141" i="5"/>
  <c r="N141" i="5"/>
  <c r="P143" i="5"/>
  <c r="O143" i="5"/>
  <c r="O145" i="5"/>
  <c r="N145" i="5"/>
  <c r="O149" i="5"/>
  <c r="P149" i="5"/>
  <c r="N149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56" i="5"/>
  <c r="L48" i="5"/>
  <c r="N147" i="5"/>
  <c r="N139" i="5"/>
  <c r="N131" i="5"/>
  <c r="N123" i="5"/>
  <c r="N115" i="5"/>
  <c r="N107" i="5"/>
  <c r="N99" i="5"/>
  <c r="N91" i="5"/>
  <c r="N83" i="5"/>
  <c r="N75" i="5"/>
  <c r="N67" i="5"/>
  <c r="N59" i="5"/>
  <c r="N51" i="5"/>
  <c r="N43" i="5"/>
  <c r="O142" i="5"/>
  <c r="O131" i="5"/>
  <c r="O121" i="5"/>
  <c r="O110" i="5"/>
  <c r="O99" i="5"/>
  <c r="O89" i="5"/>
  <c r="O78" i="5"/>
  <c r="O67" i="5"/>
  <c r="O57" i="5"/>
  <c r="O46" i="5"/>
  <c r="P137" i="5"/>
  <c r="P121" i="5"/>
  <c r="P105" i="5"/>
  <c r="P84" i="5"/>
  <c r="P52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5" i="5"/>
  <c r="L47" i="5"/>
  <c r="N146" i="5"/>
  <c r="N138" i="5"/>
  <c r="N130" i="5"/>
  <c r="N122" i="5"/>
  <c r="N114" i="5"/>
  <c r="N106" i="5"/>
  <c r="N98" i="5"/>
  <c r="N90" i="5"/>
  <c r="N82" i="5"/>
  <c r="N74" i="5"/>
  <c r="N66" i="5"/>
  <c r="N58" i="5"/>
  <c r="N50" i="5"/>
  <c r="O151" i="5"/>
  <c r="O141" i="5"/>
  <c r="O130" i="5"/>
  <c r="O119" i="5"/>
  <c r="O109" i="5"/>
  <c r="O98" i="5"/>
  <c r="O87" i="5"/>
  <c r="O77" i="5"/>
  <c r="O66" i="5"/>
  <c r="O55" i="5"/>
  <c r="O45" i="5"/>
  <c r="P152" i="5"/>
  <c r="P136" i="5"/>
  <c r="P120" i="5"/>
  <c r="P104" i="5"/>
  <c r="P80" i="5"/>
  <c r="P48" i="5"/>
  <c r="E3" i="5"/>
  <c r="H3" i="5"/>
  <c r="F3" i="5"/>
  <c r="J3" i="5" s="1"/>
  <c r="D5" i="5"/>
  <c r="H5" i="5"/>
  <c r="F5" i="5"/>
  <c r="K5" i="5" s="1"/>
  <c r="E7" i="5"/>
  <c r="H7" i="5"/>
  <c r="F7" i="5"/>
  <c r="K7" i="5" s="1"/>
  <c r="D13" i="5"/>
  <c r="H13" i="5"/>
  <c r="F13" i="5"/>
  <c r="K13" i="5" s="1"/>
  <c r="D21" i="5"/>
  <c r="H21" i="5"/>
  <c r="F21" i="5"/>
  <c r="K21" i="5" s="1"/>
  <c r="E23" i="5"/>
  <c r="H23" i="5"/>
  <c r="F23" i="5"/>
  <c r="J23" i="5" s="1"/>
  <c r="D29" i="5"/>
  <c r="H29" i="5"/>
  <c r="F29" i="5"/>
  <c r="J29" i="5" s="1"/>
  <c r="E39" i="5"/>
  <c r="H39" i="5"/>
  <c r="F39" i="5"/>
  <c r="K39" i="5" s="1"/>
  <c r="D41" i="5"/>
  <c r="H41" i="5"/>
  <c r="F41" i="5"/>
  <c r="K41" i="5" s="1"/>
  <c r="E43" i="5"/>
  <c r="H43" i="5"/>
  <c r="F43" i="5"/>
  <c r="J43" i="5" s="1"/>
  <c r="D45" i="5"/>
  <c r="H45" i="5"/>
  <c r="F45" i="5"/>
  <c r="J45" i="5" s="1"/>
  <c r="E47" i="5"/>
  <c r="H47" i="5"/>
  <c r="F47" i="5"/>
  <c r="K47" i="5" s="1"/>
  <c r="D49" i="5"/>
  <c r="H49" i="5"/>
  <c r="F49" i="5"/>
  <c r="K49" i="5" s="1"/>
  <c r="E51" i="5"/>
  <c r="H51" i="5"/>
  <c r="F51" i="5"/>
  <c r="K51" i="5" s="1"/>
  <c r="D53" i="5"/>
  <c r="H53" i="5"/>
  <c r="F53" i="5"/>
  <c r="J53" i="5" s="1"/>
  <c r="E55" i="5"/>
  <c r="H55" i="5"/>
  <c r="F55" i="5"/>
  <c r="K55" i="5" s="1"/>
  <c r="D57" i="5"/>
  <c r="H57" i="5"/>
  <c r="F57" i="5"/>
  <c r="K57" i="5" s="1"/>
  <c r="E59" i="5"/>
  <c r="H59" i="5"/>
  <c r="F59" i="5"/>
  <c r="K59" i="5" s="1"/>
  <c r="D61" i="5"/>
  <c r="H61" i="5"/>
  <c r="F61" i="5"/>
  <c r="J61" i="5" s="1"/>
  <c r="E63" i="5"/>
  <c r="H63" i="5"/>
  <c r="F63" i="5"/>
  <c r="K63" i="5" s="1"/>
  <c r="D65" i="5"/>
  <c r="H65" i="5"/>
  <c r="F65" i="5"/>
  <c r="K65" i="5" s="1"/>
  <c r="E67" i="5"/>
  <c r="H67" i="5"/>
  <c r="F67" i="5"/>
  <c r="K67" i="5" s="1"/>
  <c r="D69" i="5"/>
  <c r="H69" i="5"/>
  <c r="F69" i="5"/>
  <c r="J69" i="5" s="1"/>
  <c r="E71" i="5"/>
  <c r="H71" i="5"/>
  <c r="F71" i="5"/>
  <c r="K71" i="5" s="1"/>
  <c r="D73" i="5"/>
  <c r="H73" i="5"/>
  <c r="F73" i="5"/>
  <c r="K73" i="5" s="1"/>
  <c r="E75" i="5"/>
  <c r="H75" i="5"/>
  <c r="F75" i="5"/>
  <c r="J75" i="5" s="1"/>
  <c r="D77" i="5"/>
  <c r="H77" i="5"/>
  <c r="F77" i="5"/>
  <c r="J77" i="5" s="1"/>
  <c r="E79" i="5"/>
  <c r="H79" i="5"/>
  <c r="F79" i="5"/>
  <c r="K79" i="5" s="1"/>
  <c r="D81" i="5"/>
  <c r="H81" i="5"/>
  <c r="F81" i="5"/>
  <c r="K81" i="5" s="1"/>
  <c r="E83" i="5"/>
  <c r="H83" i="5"/>
  <c r="F83" i="5"/>
  <c r="K83" i="5" s="1"/>
  <c r="D85" i="5"/>
  <c r="H85" i="5"/>
  <c r="E87" i="5"/>
  <c r="H87" i="5"/>
  <c r="F87" i="5"/>
  <c r="J87" i="5" s="1"/>
  <c r="D89" i="5"/>
  <c r="H89" i="5"/>
  <c r="E91" i="5"/>
  <c r="H91" i="5"/>
  <c r="F91" i="5"/>
  <c r="K91" i="5" s="1"/>
  <c r="D93" i="5"/>
  <c r="H93" i="5"/>
  <c r="E95" i="5"/>
  <c r="H95" i="5"/>
  <c r="F95" i="5"/>
  <c r="K95" i="5" s="1"/>
  <c r="D97" i="5"/>
  <c r="H97" i="5"/>
  <c r="E99" i="5"/>
  <c r="H99" i="5"/>
  <c r="F99" i="5"/>
  <c r="K99" i="5" s="1"/>
  <c r="D101" i="5"/>
  <c r="H101" i="5"/>
  <c r="E103" i="5"/>
  <c r="H103" i="5"/>
  <c r="F103" i="5"/>
  <c r="J103" i="5" s="1"/>
  <c r="D105" i="5"/>
  <c r="H105" i="5"/>
  <c r="E107" i="5"/>
  <c r="H107" i="5"/>
  <c r="F107" i="5"/>
  <c r="K107" i="5" s="1"/>
  <c r="D109" i="5"/>
  <c r="H109" i="5"/>
  <c r="E111" i="5"/>
  <c r="H111" i="5"/>
  <c r="F111" i="5"/>
  <c r="K111" i="5" s="1"/>
  <c r="D113" i="5"/>
  <c r="H113" i="5"/>
  <c r="E115" i="5"/>
  <c r="H115" i="5"/>
  <c r="F115" i="5"/>
  <c r="J115" i="5" s="1"/>
  <c r="D117" i="5"/>
  <c r="H117" i="5"/>
  <c r="E119" i="5"/>
  <c r="H119" i="5"/>
  <c r="F119" i="5"/>
  <c r="J119" i="5" s="1"/>
  <c r="D121" i="5"/>
  <c r="H121" i="5"/>
  <c r="E123" i="5"/>
  <c r="H123" i="5"/>
  <c r="F123" i="5"/>
  <c r="K123" i="5" s="1"/>
  <c r="D125" i="5"/>
  <c r="H125" i="5"/>
  <c r="E127" i="5"/>
  <c r="H127" i="5"/>
  <c r="F127" i="5"/>
  <c r="K127" i="5" s="1"/>
  <c r="D129" i="5"/>
  <c r="H129" i="5"/>
  <c r="E131" i="5"/>
  <c r="H131" i="5"/>
  <c r="F131" i="5"/>
  <c r="J131" i="5" s="1"/>
  <c r="D133" i="5"/>
  <c r="H133" i="5"/>
  <c r="E135" i="5"/>
  <c r="H135" i="5"/>
  <c r="F135" i="5"/>
  <c r="J135" i="5" s="1"/>
  <c r="D137" i="5"/>
  <c r="H137" i="5"/>
  <c r="E139" i="5"/>
  <c r="H139" i="5"/>
  <c r="F139" i="5"/>
  <c r="K139" i="5" s="1"/>
  <c r="D141" i="5"/>
  <c r="H141" i="5"/>
  <c r="E143" i="5"/>
  <c r="H143" i="5"/>
  <c r="F143" i="5"/>
  <c r="K143" i="5" s="1"/>
  <c r="D145" i="5"/>
  <c r="H145" i="5"/>
  <c r="E147" i="5"/>
  <c r="H147" i="5"/>
  <c r="F147" i="5"/>
  <c r="K147" i="5" s="1"/>
  <c r="D149" i="5"/>
  <c r="H149" i="5"/>
  <c r="E151" i="5"/>
  <c r="H151" i="5"/>
  <c r="F151" i="5"/>
  <c r="J151" i="5" s="1"/>
  <c r="I2" i="5"/>
  <c r="G149" i="5"/>
  <c r="I149" i="5"/>
  <c r="I145" i="5"/>
  <c r="G145" i="5"/>
  <c r="G141" i="5"/>
  <c r="I141" i="5"/>
  <c r="I137" i="5"/>
  <c r="G137" i="5"/>
  <c r="G133" i="5"/>
  <c r="I133" i="5"/>
  <c r="I129" i="5"/>
  <c r="G129" i="5"/>
  <c r="G125" i="5"/>
  <c r="I125" i="5"/>
  <c r="I121" i="5"/>
  <c r="G121" i="5"/>
  <c r="G117" i="5"/>
  <c r="I117" i="5"/>
  <c r="I113" i="5"/>
  <c r="G113" i="5"/>
  <c r="G109" i="5"/>
  <c r="I109" i="5"/>
  <c r="I105" i="5"/>
  <c r="G105" i="5"/>
  <c r="G101" i="5"/>
  <c r="I101" i="5"/>
  <c r="I97" i="5"/>
  <c r="G97" i="5"/>
  <c r="G93" i="5"/>
  <c r="I93" i="5"/>
  <c r="I89" i="5"/>
  <c r="G89" i="5"/>
  <c r="G85" i="5"/>
  <c r="I85" i="5"/>
  <c r="I81" i="5"/>
  <c r="G81" i="5"/>
  <c r="G77" i="5"/>
  <c r="I77" i="5"/>
  <c r="I73" i="5"/>
  <c r="G73" i="5"/>
  <c r="G69" i="5"/>
  <c r="I69" i="5"/>
  <c r="I65" i="5"/>
  <c r="G65" i="5"/>
  <c r="G61" i="5"/>
  <c r="I61" i="5"/>
  <c r="I57" i="5"/>
  <c r="G57" i="5"/>
  <c r="G53" i="5"/>
  <c r="I53" i="5"/>
  <c r="I49" i="5"/>
  <c r="G49" i="5"/>
  <c r="G45" i="5"/>
  <c r="I45" i="5"/>
  <c r="I41" i="5"/>
  <c r="G41" i="5"/>
  <c r="I37" i="5"/>
  <c r="G37" i="5"/>
  <c r="I33" i="5"/>
  <c r="G33" i="5"/>
  <c r="I29" i="5"/>
  <c r="G29" i="5"/>
  <c r="G25" i="5"/>
  <c r="I25" i="5"/>
  <c r="I21" i="5"/>
  <c r="G21" i="5"/>
  <c r="I17" i="5"/>
  <c r="G17" i="5"/>
  <c r="I13" i="5"/>
  <c r="G13" i="5"/>
  <c r="G9" i="5"/>
  <c r="I9" i="5"/>
  <c r="I5" i="5"/>
  <c r="G5" i="5"/>
  <c r="G2" i="5"/>
  <c r="F145" i="5"/>
  <c r="J145" i="5" s="1"/>
  <c r="F137" i="5"/>
  <c r="K137" i="5" s="1"/>
  <c r="F129" i="5"/>
  <c r="J129" i="5" s="1"/>
  <c r="F121" i="5"/>
  <c r="K121" i="5" s="1"/>
  <c r="F113" i="5"/>
  <c r="K113" i="5" s="1"/>
  <c r="F105" i="5"/>
  <c r="K105" i="5" s="1"/>
  <c r="F97" i="5"/>
  <c r="J97" i="5" s="1"/>
  <c r="F89" i="5"/>
  <c r="K89" i="5" s="1"/>
  <c r="D9" i="5"/>
  <c r="H9" i="5"/>
  <c r="F9" i="5"/>
  <c r="K9" i="5" s="1"/>
  <c r="E11" i="5"/>
  <c r="H11" i="5"/>
  <c r="F11" i="5"/>
  <c r="K11" i="5" s="1"/>
  <c r="D17" i="5"/>
  <c r="H17" i="5"/>
  <c r="F17" i="5"/>
  <c r="K17" i="5" s="1"/>
  <c r="E19" i="5"/>
  <c r="H19" i="5"/>
  <c r="F19" i="5"/>
  <c r="K19" i="5" s="1"/>
  <c r="D25" i="5"/>
  <c r="H25" i="5"/>
  <c r="F25" i="5"/>
  <c r="K25" i="5" s="1"/>
  <c r="E27" i="5"/>
  <c r="H27" i="5"/>
  <c r="F27" i="5"/>
  <c r="K27" i="5" s="1"/>
  <c r="E31" i="5"/>
  <c r="H31" i="5"/>
  <c r="F31" i="5"/>
  <c r="K31" i="5" s="1"/>
  <c r="D33" i="5"/>
  <c r="H33" i="5"/>
  <c r="F33" i="5"/>
  <c r="J33" i="5" s="1"/>
  <c r="E35" i="5"/>
  <c r="H35" i="5"/>
  <c r="F35" i="5"/>
  <c r="K35" i="5" s="1"/>
  <c r="D37" i="5"/>
  <c r="H37" i="5"/>
  <c r="F37" i="5"/>
  <c r="J37" i="5" s="1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28" i="5"/>
  <c r="I20" i="5"/>
  <c r="I12" i="5"/>
  <c r="I4" i="5"/>
  <c r="E15" i="5"/>
  <c r="H15" i="5"/>
  <c r="F15" i="5"/>
  <c r="K15" i="5" s="1"/>
  <c r="D2" i="5"/>
  <c r="H2" i="5"/>
  <c r="D4" i="5"/>
  <c r="H4" i="5"/>
  <c r="F4" i="5"/>
  <c r="J4" i="5" s="1"/>
  <c r="D6" i="5"/>
  <c r="F6" i="5"/>
  <c r="K6" i="5" s="1"/>
  <c r="H6" i="5"/>
  <c r="D8" i="5"/>
  <c r="H8" i="5"/>
  <c r="F8" i="5"/>
  <c r="J8" i="5" s="1"/>
  <c r="D10" i="5"/>
  <c r="H10" i="5"/>
  <c r="F10" i="5"/>
  <c r="K10" i="5" s="1"/>
  <c r="D12" i="5"/>
  <c r="H12" i="5"/>
  <c r="F12" i="5"/>
  <c r="J12" i="5" s="1"/>
  <c r="D14" i="5"/>
  <c r="F14" i="5"/>
  <c r="K14" i="5" s="1"/>
  <c r="H14" i="5"/>
  <c r="D16" i="5"/>
  <c r="H16" i="5"/>
  <c r="F16" i="5"/>
  <c r="J16" i="5" s="1"/>
  <c r="D18" i="5"/>
  <c r="H18" i="5"/>
  <c r="F18" i="5"/>
  <c r="J18" i="5" s="1"/>
  <c r="D20" i="5"/>
  <c r="H20" i="5"/>
  <c r="F20" i="5"/>
  <c r="J20" i="5" s="1"/>
  <c r="D22" i="5"/>
  <c r="F22" i="5"/>
  <c r="K22" i="5" s="1"/>
  <c r="H22" i="5"/>
  <c r="D24" i="5"/>
  <c r="H24" i="5"/>
  <c r="K24" i="5"/>
  <c r="F24" i="5"/>
  <c r="J24" i="5" s="1"/>
  <c r="D26" i="5"/>
  <c r="H26" i="5"/>
  <c r="F26" i="5"/>
  <c r="J26" i="5" s="1"/>
  <c r="D28" i="5"/>
  <c r="H28" i="5"/>
  <c r="F28" i="5"/>
  <c r="K28" i="5" s="1"/>
  <c r="D30" i="5"/>
  <c r="F30" i="5"/>
  <c r="J30" i="5" s="1"/>
  <c r="H30" i="5"/>
  <c r="D32" i="5"/>
  <c r="H32" i="5"/>
  <c r="F32" i="5"/>
  <c r="K32" i="5" s="1"/>
  <c r="D34" i="5"/>
  <c r="H34" i="5"/>
  <c r="F34" i="5"/>
  <c r="J34" i="5" s="1"/>
  <c r="D36" i="5"/>
  <c r="H36" i="5"/>
  <c r="F36" i="5"/>
  <c r="K36" i="5" s="1"/>
  <c r="D38" i="5"/>
  <c r="F38" i="5"/>
  <c r="J38" i="5" s="1"/>
  <c r="H38" i="5"/>
  <c r="D40" i="5"/>
  <c r="H40" i="5"/>
  <c r="F40" i="5"/>
  <c r="K40" i="5" s="1"/>
  <c r="D42" i="5"/>
  <c r="H42" i="5"/>
  <c r="F42" i="5"/>
  <c r="K42" i="5" s="1"/>
  <c r="D44" i="5"/>
  <c r="H44" i="5"/>
  <c r="F44" i="5"/>
  <c r="K44" i="5" s="1"/>
  <c r="D46" i="5"/>
  <c r="F46" i="5"/>
  <c r="J46" i="5" s="1"/>
  <c r="H46" i="5"/>
  <c r="D48" i="5"/>
  <c r="H48" i="5"/>
  <c r="F48" i="5"/>
  <c r="K48" i="5" s="1"/>
  <c r="D50" i="5"/>
  <c r="H50" i="5"/>
  <c r="F50" i="5"/>
  <c r="J50" i="5" s="1"/>
  <c r="D52" i="5"/>
  <c r="H52" i="5"/>
  <c r="F52" i="5"/>
  <c r="K52" i="5" s="1"/>
  <c r="D54" i="5"/>
  <c r="F54" i="5"/>
  <c r="J54" i="5" s="1"/>
  <c r="H54" i="5"/>
  <c r="D56" i="5"/>
  <c r="H56" i="5"/>
  <c r="F56" i="5"/>
  <c r="K56" i="5" s="1"/>
  <c r="D58" i="5"/>
  <c r="H58" i="5"/>
  <c r="F58" i="5"/>
  <c r="K58" i="5" s="1"/>
  <c r="D60" i="5"/>
  <c r="H60" i="5"/>
  <c r="F60" i="5"/>
  <c r="J60" i="5" s="1"/>
  <c r="D62" i="5"/>
  <c r="F62" i="5"/>
  <c r="J62" i="5" s="1"/>
  <c r="H62" i="5"/>
  <c r="D64" i="5"/>
  <c r="H64" i="5"/>
  <c r="F64" i="5"/>
  <c r="K64" i="5" s="1"/>
  <c r="D66" i="5"/>
  <c r="H66" i="5"/>
  <c r="F66" i="5"/>
  <c r="J66" i="5" s="1"/>
  <c r="D68" i="5"/>
  <c r="H68" i="5"/>
  <c r="F68" i="5"/>
  <c r="K68" i="5" s="1"/>
  <c r="D70" i="5"/>
  <c r="F70" i="5"/>
  <c r="J70" i="5" s="1"/>
  <c r="H70" i="5"/>
  <c r="D72" i="5"/>
  <c r="H72" i="5"/>
  <c r="F72" i="5"/>
  <c r="K72" i="5" s="1"/>
  <c r="D74" i="5"/>
  <c r="H74" i="5"/>
  <c r="F74" i="5"/>
  <c r="K74" i="5" s="1"/>
  <c r="D76" i="5"/>
  <c r="H76" i="5"/>
  <c r="F76" i="5"/>
  <c r="K76" i="5" s="1"/>
  <c r="D78" i="5"/>
  <c r="F78" i="5"/>
  <c r="J78" i="5" s="1"/>
  <c r="H78" i="5"/>
  <c r="D80" i="5"/>
  <c r="H80" i="5"/>
  <c r="F80" i="5"/>
  <c r="K80" i="5" s="1"/>
  <c r="D82" i="5"/>
  <c r="H82" i="5"/>
  <c r="F82" i="5"/>
  <c r="K82" i="5" s="1"/>
  <c r="D84" i="5"/>
  <c r="H84" i="5"/>
  <c r="F84" i="5"/>
  <c r="K84" i="5" s="1"/>
  <c r="D86" i="5"/>
  <c r="J86" i="5"/>
  <c r="K86" i="5"/>
  <c r="H86" i="5"/>
  <c r="D88" i="5"/>
  <c r="H88" i="5"/>
  <c r="F88" i="5"/>
  <c r="J88" i="5" s="1"/>
  <c r="D90" i="5"/>
  <c r="H90" i="5"/>
  <c r="D92" i="5"/>
  <c r="H92" i="5"/>
  <c r="F92" i="5"/>
  <c r="K92" i="5" s="1"/>
  <c r="D94" i="5"/>
  <c r="J94" i="5"/>
  <c r="K94" i="5"/>
  <c r="H94" i="5"/>
  <c r="D96" i="5"/>
  <c r="H96" i="5"/>
  <c r="F96" i="5"/>
  <c r="J96" i="5" s="1"/>
  <c r="D98" i="5"/>
  <c r="H98" i="5"/>
  <c r="D100" i="5"/>
  <c r="H100" i="5"/>
  <c r="F100" i="5"/>
  <c r="J100" i="5" s="1"/>
  <c r="D102" i="5"/>
  <c r="H102" i="5"/>
  <c r="D104" i="5"/>
  <c r="H104" i="5"/>
  <c r="F104" i="5"/>
  <c r="J104" i="5" s="1"/>
  <c r="D106" i="5"/>
  <c r="H106" i="5"/>
  <c r="D108" i="5"/>
  <c r="H108" i="5"/>
  <c r="F108" i="5"/>
  <c r="K108" i="5" s="1"/>
  <c r="J110" i="5"/>
  <c r="K110" i="5"/>
  <c r="H110" i="5"/>
  <c r="H112" i="5"/>
  <c r="F112" i="5"/>
  <c r="J112" i="5" s="1"/>
  <c r="H114" i="5"/>
  <c r="H116" i="5"/>
  <c r="F116" i="5"/>
  <c r="J116" i="5" s="1"/>
  <c r="J118" i="5"/>
  <c r="K118" i="5"/>
  <c r="H118" i="5"/>
  <c r="H120" i="5"/>
  <c r="F120" i="5"/>
  <c r="J120" i="5" s="1"/>
  <c r="H122" i="5"/>
  <c r="H124" i="5"/>
  <c r="F124" i="5"/>
  <c r="K124" i="5" s="1"/>
  <c r="J126" i="5"/>
  <c r="K126" i="5"/>
  <c r="H126" i="5"/>
  <c r="H128" i="5"/>
  <c r="F128" i="5"/>
  <c r="J128" i="5" s="1"/>
  <c r="H130" i="5"/>
  <c r="H132" i="5"/>
  <c r="F132" i="5"/>
  <c r="K132" i="5" s="1"/>
  <c r="J134" i="5"/>
  <c r="K134" i="5"/>
  <c r="H134" i="5"/>
  <c r="H136" i="5"/>
  <c r="F136" i="5"/>
  <c r="K136" i="5" s="1"/>
  <c r="H138" i="5"/>
  <c r="H140" i="5"/>
  <c r="F140" i="5"/>
  <c r="K140" i="5" s="1"/>
  <c r="H142" i="5"/>
  <c r="H144" i="5"/>
  <c r="F144" i="5"/>
  <c r="J144" i="5" s="1"/>
  <c r="H146" i="5"/>
  <c r="H148" i="5"/>
  <c r="F148" i="5"/>
  <c r="K148" i="5" s="1"/>
  <c r="J150" i="5"/>
  <c r="K150" i="5"/>
  <c r="H150" i="5"/>
  <c r="H152" i="5"/>
  <c r="F152" i="5"/>
  <c r="K152" i="5" s="1"/>
  <c r="I151" i="5"/>
  <c r="G151" i="5"/>
  <c r="I147" i="5"/>
  <c r="G147" i="5"/>
  <c r="I143" i="5"/>
  <c r="G143" i="5"/>
  <c r="I139" i="5"/>
  <c r="G139" i="5"/>
  <c r="I135" i="5"/>
  <c r="G135" i="5"/>
  <c r="I131" i="5"/>
  <c r="G131" i="5"/>
  <c r="I127" i="5"/>
  <c r="G127" i="5"/>
  <c r="I123" i="5"/>
  <c r="G123" i="5"/>
  <c r="I119" i="5"/>
  <c r="G119" i="5"/>
  <c r="I115" i="5"/>
  <c r="G115" i="5"/>
  <c r="I111" i="5"/>
  <c r="G111" i="5"/>
  <c r="I107" i="5"/>
  <c r="G107" i="5"/>
  <c r="I103" i="5"/>
  <c r="F149" i="5"/>
  <c r="J149" i="5" s="1"/>
  <c r="F141" i="5"/>
  <c r="K141" i="5" s="1"/>
  <c r="F133" i="5"/>
  <c r="J133" i="5" s="1"/>
  <c r="F125" i="5"/>
  <c r="K125" i="5" s="1"/>
  <c r="F117" i="5"/>
  <c r="J117" i="5" s="1"/>
  <c r="F109" i="5"/>
  <c r="K109" i="5" s="1"/>
  <c r="F101" i="5"/>
  <c r="J101" i="5" s="1"/>
  <c r="F93" i="5"/>
  <c r="K93" i="5" s="1"/>
  <c r="F85" i="5"/>
  <c r="J85" i="5" s="1"/>
  <c r="I150" i="5"/>
  <c r="G150" i="5"/>
  <c r="I146" i="5"/>
  <c r="G146" i="5"/>
  <c r="I142" i="5"/>
  <c r="G142" i="5"/>
  <c r="I138" i="5"/>
  <c r="G138" i="5"/>
  <c r="I134" i="5"/>
  <c r="G134" i="5"/>
  <c r="I130" i="5"/>
  <c r="G130" i="5"/>
  <c r="I126" i="5"/>
  <c r="G126" i="5"/>
  <c r="I122" i="5"/>
  <c r="G122" i="5"/>
  <c r="I118" i="5"/>
  <c r="G118" i="5"/>
  <c r="I114" i="5"/>
  <c r="G114" i="5"/>
  <c r="I110" i="5"/>
  <c r="G110" i="5"/>
  <c r="I106" i="5"/>
  <c r="G106" i="5"/>
  <c r="I102" i="5"/>
  <c r="G102" i="5"/>
  <c r="I98" i="5"/>
  <c r="G98" i="5"/>
  <c r="I94" i="5"/>
  <c r="G94" i="5"/>
  <c r="I90" i="5"/>
  <c r="G90" i="5"/>
  <c r="I86" i="5"/>
  <c r="G86" i="5"/>
  <c r="I82" i="5"/>
  <c r="G82" i="5"/>
  <c r="I78" i="5"/>
  <c r="G78" i="5"/>
  <c r="I74" i="5"/>
  <c r="G74" i="5"/>
  <c r="I70" i="5"/>
  <c r="G70" i="5"/>
  <c r="I66" i="5"/>
  <c r="G66" i="5"/>
  <c r="I62" i="5"/>
  <c r="G62" i="5"/>
  <c r="I58" i="5"/>
  <c r="G58" i="5"/>
  <c r="I54" i="5"/>
  <c r="G54" i="5"/>
  <c r="I50" i="5"/>
  <c r="G50" i="5"/>
  <c r="I46" i="5"/>
  <c r="G46" i="5"/>
  <c r="I42" i="5"/>
  <c r="G42" i="5"/>
  <c r="I38" i="5"/>
  <c r="G38" i="5"/>
  <c r="I34" i="5"/>
  <c r="G34" i="5"/>
  <c r="I30" i="5"/>
  <c r="G30" i="5"/>
  <c r="I26" i="5"/>
  <c r="G26" i="5"/>
  <c r="I22" i="5"/>
  <c r="G22" i="5"/>
  <c r="I18" i="5"/>
  <c r="G18" i="5"/>
  <c r="I14" i="5"/>
  <c r="G14" i="5"/>
  <c r="I10" i="5"/>
  <c r="G10" i="5"/>
  <c r="I6" i="5"/>
  <c r="G6" i="5"/>
  <c r="F2" i="5"/>
  <c r="J2" i="5" s="1"/>
  <c r="F138" i="5"/>
  <c r="J138" i="5" s="1"/>
  <c r="F130" i="5"/>
  <c r="K130" i="5" s="1"/>
  <c r="F122" i="5"/>
  <c r="J122" i="5" s="1"/>
  <c r="F114" i="5"/>
  <c r="K114" i="5" s="1"/>
  <c r="F106" i="5"/>
  <c r="J106" i="5" s="1"/>
  <c r="F98" i="5"/>
  <c r="J98" i="5" s="1"/>
  <c r="F90" i="5"/>
  <c r="J90" i="5" s="1"/>
  <c r="G103" i="5"/>
  <c r="I152" i="5"/>
  <c r="I144" i="5"/>
  <c r="I136" i="5"/>
  <c r="I128" i="5"/>
  <c r="I120" i="5"/>
  <c r="I112" i="5"/>
  <c r="I104" i="5"/>
  <c r="I96" i="5"/>
  <c r="I32" i="5"/>
  <c r="I24" i="5"/>
  <c r="I16" i="5"/>
  <c r="I8" i="5"/>
  <c r="I99" i="5"/>
  <c r="I95" i="5"/>
  <c r="I91" i="5"/>
  <c r="I87" i="5"/>
  <c r="I83" i="5"/>
  <c r="I79" i="5"/>
  <c r="I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15" i="5"/>
  <c r="I11" i="5"/>
  <c r="I7" i="5"/>
  <c r="I3" i="5"/>
  <c r="I148" i="5"/>
  <c r="I140" i="5"/>
  <c r="I132" i="5"/>
  <c r="I124" i="5"/>
  <c r="I116" i="5"/>
  <c r="I108" i="5"/>
  <c r="I100" i="5"/>
  <c r="E150" i="5"/>
  <c r="D143" i="5"/>
  <c r="D127" i="5"/>
  <c r="D110" i="5"/>
  <c r="D114" i="5"/>
  <c r="D118" i="5"/>
  <c r="D122" i="5"/>
  <c r="D126" i="5"/>
  <c r="D130" i="5"/>
  <c r="D134" i="5"/>
  <c r="D138" i="5"/>
  <c r="D142" i="5"/>
  <c r="D146" i="5"/>
  <c r="D150" i="5"/>
  <c r="E134" i="5"/>
  <c r="D111" i="5"/>
  <c r="D95" i="5"/>
  <c r="D79" i="5"/>
  <c r="D63" i="5"/>
  <c r="D47" i="5"/>
  <c r="D31" i="5"/>
  <c r="D15" i="5"/>
  <c r="E118" i="5"/>
  <c r="E102" i="5"/>
  <c r="E86" i="5"/>
  <c r="E70" i="5"/>
  <c r="E54" i="5"/>
  <c r="E38" i="5"/>
  <c r="E22" i="5"/>
  <c r="D112" i="5"/>
  <c r="D116" i="5"/>
  <c r="D120" i="5"/>
  <c r="D124" i="5"/>
  <c r="D128" i="5"/>
  <c r="D132" i="5"/>
  <c r="D136" i="5"/>
  <c r="D140" i="5"/>
  <c r="D144" i="5"/>
  <c r="D148" i="5"/>
  <c r="D152" i="5"/>
  <c r="D139" i="5"/>
  <c r="D123" i="5"/>
  <c r="D107" i="5"/>
  <c r="D91" i="5"/>
  <c r="D75" i="5"/>
  <c r="D59" i="5"/>
  <c r="D43" i="5"/>
  <c r="D27" i="5"/>
  <c r="D11" i="5"/>
  <c r="E146" i="5"/>
  <c r="E130" i="5"/>
  <c r="E114" i="5"/>
  <c r="E98" i="5"/>
  <c r="E82" i="5"/>
  <c r="E66" i="5"/>
  <c r="E50" i="5"/>
  <c r="E34" i="5"/>
  <c r="E18" i="5"/>
  <c r="D151" i="5"/>
  <c r="D135" i="5"/>
  <c r="D119" i="5"/>
  <c r="D103" i="5"/>
  <c r="D87" i="5"/>
  <c r="D71" i="5"/>
  <c r="D55" i="5"/>
  <c r="D39" i="5"/>
  <c r="D23" i="5"/>
  <c r="D7" i="5"/>
  <c r="E142" i="5"/>
  <c r="E126" i="5"/>
  <c r="E110" i="5"/>
  <c r="E94" i="5"/>
  <c r="E78" i="5"/>
  <c r="E62" i="5"/>
  <c r="E46" i="5"/>
  <c r="E30" i="5"/>
  <c r="E14" i="5"/>
  <c r="D147" i="5"/>
  <c r="D131" i="5"/>
  <c r="D115" i="5"/>
  <c r="D99" i="5"/>
  <c r="D83" i="5"/>
  <c r="D67" i="5"/>
  <c r="D51" i="5"/>
  <c r="D35" i="5"/>
  <c r="D19" i="5"/>
  <c r="D3" i="5"/>
  <c r="E138" i="5"/>
  <c r="E122" i="5"/>
  <c r="E106" i="5"/>
  <c r="E90" i="5"/>
  <c r="E74" i="5"/>
  <c r="E58" i="5"/>
  <c r="E42" i="5"/>
  <c r="E26" i="5"/>
  <c r="E10" i="5"/>
  <c r="E6" i="5"/>
  <c r="E2" i="5"/>
  <c r="E149" i="5"/>
  <c r="E145" i="5"/>
  <c r="E141" i="5"/>
  <c r="E137" i="5"/>
  <c r="E133" i="5"/>
  <c r="E129" i="5"/>
  <c r="E125" i="5"/>
  <c r="E121" i="5"/>
  <c r="E117" i="5"/>
  <c r="E113" i="5"/>
  <c r="E109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5" i="5"/>
  <c r="E152" i="5"/>
  <c r="E148" i="5"/>
  <c r="E144" i="5"/>
  <c r="E140" i="5"/>
  <c r="E136" i="5"/>
  <c r="E132" i="5"/>
  <c r="E128" i="5"/>
  <c r="E124" i="5"/>
  <c r="E120" i="5"/>
  <c r="E116" i="5"/>
  <c r="E112" i="5"/>
  <c r="E108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4" i="5"/>
  <c r="K146" i="5" l="1"/>
  <c r="K102" i="5"/>
  <c r="K142" i="5"/>
  <c r="J76" i="5"/>
  <c r="K50" i="5"/>
  <c r="M59" i="5"/>
  <c r="M47" i="5"/>
  <c r="M66" i="5"/>
  <c r="M82" i="5"/>
  <c r="M98" i="5"/>
  <c r="M114" i="5"/>
  <c r="M130" i="5"/>
  <c r="M146" i="5"/>
  <c r="M56" i="5"/>
  <c r="M75" i="5"/>
  <c r="M91" i="5"/>
  <c r="M107" i="5"/>
  <c r="M123" i="5"/>
  <c r="M139" i="5"/>
  <c r="M41" i="5"/>
  <c r="M51" i="5"/>
  <c r="M76" i="5"/>
  <c r="M92" i="5"/>
  <c r="M108" i="5"/>
  <c r="M124" i="5"/>
  <c r="M140" i="5"/>
  <c r="M93" i="5"/>
  <c r="M121" i="5"/>
  <c r="M145" i="5"/>
  <c r="M54" i="5"/>
  <c r="M42" i="5"/>
  <c r="M38" i="5"/>
  <c r="M32" i="5"/>
  <c r="M26" i="5"/>
  <c r="M22" i="5"/>
  <c r="M20" i="5"/>
  <c r="M18" i="5"/>
  <c r="M16" i="5"/>
  <c r="M12" i="5"/>
  <c r="M10" i="5"/>
  <c r="M25" i="5"/>
  <c r="M23" i="5"/>
  <c r="M33" i="5"/>
  <c r="M9" i="5"/>
  <c r="M149" i="5"/>
  <c r="M109" i="5"/>
  <c r="M69" i="5"/>
  <c r="M70" i="5"/>
  <c r="M86" i="5"/>
  <c r="M102" i="5"/>
  <c r="M118" i="5"/>
  <c r="M134" i="5"/>
  <c r="M150" i="5"/>
  <c r="M63" i="5"/>
  <c r="M79" i="5"/>
  <c r="M95" i="5"/>
  <c r="M111" i="5"/>
  <c r="M127" i="5"/>
  <c r="M143" i="5"/>
  <c r="M61" i="5"/>
  <c r="M53" i="5"/>
  <c r="M64" i="5"/>
  <c r="M80" i="5"/>
  <c r="M96" i="5"/>
  <c r="M112" i="5"/>
  <c r="M128" i="5"/>
  <c r="M144" i="5"/>
  <c r="M52" i="5"/>
  <c r="M97" i="5"/>
  <c r="M125" i="5"/>
  <c r="M50" i="5"/>
  <c r="M46" i="5"/>
  <c r="M34" i="5"/>
  <c r="M39" i="5"/>
  <c r="M141" i="5"/>
  <c r="M101" i="5"/>
  <c r="M65" i="5"/>
  <c r="K43" i="5"/>
  <c r="M55" i="5"/>
  <c r="M74" i="5"/>
  <c r="M90" i="5"/>
  <c r="M106" i="5"/>
  <c r="M122" i="5"/>
  <c r="M138" i="5"/>
  <c r="M67" i="5"/>
  <c r="M83" i="5"/>
  <c r="M99" i="5"/>
  <c r="M115" i="5"/>
  <c r="M131" i="5"/>
  <c r="M147" i="5"/>
  <c r="M57" i="5"/>
  <c r="M49" i="5"/>
  <c r="M68" i="5"/>
  <c r="M84" i="5"/>
  <c r="M100" i="5"/>
  <c r="M116" i="5"/>
  <c r="M132" i="5"/>
  <c r="M148" i="5"/>
  <c r="M60" i="5"/>
  <c r="M105" i="5"/>
  <c r="M129" i="5"/>
  <c r="M58" i="5"/>
  <c r="M77" i="5"/>
  <c r="M133" i="5"/>
  <c r="M89" i="5"/>
  <c r="K20" i="5"/>
  <c r="M62" i="5"/>
  <c r="M78" i="5"/>
  <c r="M94" i="5"/>
  <c r="M110" i="5"/>
  <c r="M126" i="5"/>
  <c r="M142" i="5"/>
  <c r="M48" i="5"/>
  <c r="M71" i="5"/>
  <c r="M87" i="5"/>
  <c r="M103" i="5"/>
  <c r="M119" i="5"/>
  <c r="M135" i="5"/>
  <c r="M151" i="5"/>
  <c r="M45" i="5"/>
  <c r="M72" i="5"/>
  <c r="M88" i="5"/>
  <c r="M104" i="5"/>
  <c r="M120" i="5"/>
  <c r="M136" i="5"/>
  <c r="M152" i="5"/>
  <c r="M73" i="5"/>
  <c r="M113" i="5"/>
  <c r="M137" i="5"/>
  <c r="M44" i="5"/>
  <c r="M40" i="5"/>
  <c r="M36" i="5"/>
  <c r="M30" i="5"/>
  <c r="M28" i="5"/>
  <c r="M24" i="5"/>
  <c r="M14" i="5"/>
  <c r="M6" i="5"/>
  <c r="M2" i="5"/>
  <c r="M31" i="5"/>
  <c r="M21" i="5"/>
  <c r="M19" i="5"/>
  <c r="M17" i="5"/>
  <c r="M15" i="5"/>
  <c r="M13" i="5"/>
  <c r="M7" i="5"/>
  <c r="M37" i="5"/>
  <c r="M35" i="5"/>
  <c r="M29" i="5"/>
  <c r="M27" i="5"/>
  <c r="M11" i="5"/>
  <c r="M5" i="5"/>
  <c r="M3" i="5"/>
  <c r="M8" i="5"/>
  <c r="M4" i="5"/>
  <c r="M81" i="5"/>
  <c r="M117" i="5"/>
  <c r="M85" i="5"/>
  <c r="M43" i="5"/>
  <c r="J140" i="5"/>
  <c r="J148" i="5"/>
  <c r="J136" i="5"/>
  <c r="K34" i="5"/>
  <c r="J41" i="5"/>
  <c r="J73" i="5"/>
  <c r="J132" i="5"/>
  <c r="K120" i="5"/>
  <c r="J82" i="5"/>
  <c r="K60" i="5"/>
  <c r="J58" i="5"/>
  <c r="J15" i="5"/>
  <c r="J11" i="5"/>
  <c r="J147" i="5"/>
  <c r="K131" i="5"/>
  <c r="K115" i="5"/>
  <c r="K96" i="5"/>
  <c r="J84" i="5"/>
  <c r="J14" i="5"/>
  <c r="J27" i="5"/>
  <c r="J65" i="5"/>
  <c r="K75" i="5"/>
  <c r="K38" i="5"/>
  <c r="K66" i="5"/>
  <c r="J44" i="5"/>
  <c r="J28" i="5"/>
  <c r="K26" i="5"/>
  <c r="J6" i="5"/>
  <c r="K4" i="5"/>
  <c r="J111" i="5"/>
  <c r="J99" i="5"/>
  <c r="K97" i="5"/>
  <c r="J95" i="5"/>
  <c r="J83" i="5"/>
  <c r="J21" i="5"/>
  <c r="J114" i="5"/>
  <c r="K100" i="5"/>
  <c r="K70" i="5"/>
  <c r="K54" i="5"/>
  <c r="J52" i="5"/>
  <c r="J10" i="5"/>
  <c r="K37" i="5"/>
  <c r="J143" i="5"/>
  <c r="K129" i="5"/>
  <c r="J127" i="5"/>
  <c r="J51" i="5"/>
  <c r="J124" i="5"/>
  <c r="K78" i="5"/>
  <c r="K46" i="5"/>
  <c r="J22" i="5"/>
  <c r="J81" i="5"/>
  <c r="J59" i="5"/>
  <c r="J49" i="5"/>
  <c r="J5" i="5"/>
  <c r="K122" i="5"/>
  <c r="J152" i="5"/>
  <c r="K116" i="5"/>
  <c r="J74" i="5"/>
  <c r="J68" i="5"/>
  <c r="J42" i="5"/>
  <c r="J36" i="5"/>
  <c r="K18" i="5"/>
  <c r="K12" i="5"/>
  <c r="J31" i="5"/>
  <c r="J17" i="5"/>
  <c r="J67" i="5"/>
  <c r="J57" i="5"/>
  <c r="K23" i="5"/>
  <c r="K3" i="5"/>
  <c r="J108" i="5"/>
  <c r="K62" i="5"/>
  <c r="K30" i="5"/>
  <c r="K8" i="5"/>
  <c r="K144" i="5"/>
  <c r="J130" i="5"/>
  <c r="K128" i="5"/>
  <c r="K112" i="5"/>
  <c r="K104" i="5"/>
  <c r="K98" i="5"/>
  <c r="K88" i="5"/>
  <c r="K2" i="5"/>
  <c r="K33" i="5"/>
  <c r="J19" i="5"/>
  <c r="K151" i="5"/>
  <c r="K149" i="5"/>
  <c r="K135" i="5"/>
  <c r="K133" i="5"/>
  <c r="K119" i="5"/>
  <c r="K117" i="5"/>
  <c r="J113" i="5"/>
  <c r="K103" i="5"/>
  <c r="K101" i="5"/>
  <c r="K87" i="5"/>
  <c r="K85" i="5"/>
  <c r="K77" i="5"/>
  <c r="K69" i="5"/>
  <c r="K61" i="5"/>
  <c r="K53" i="5"/>
  <c r="K45" i="5"/>
  <c r="K29" i="5"/>
  <c r="J7" i="5"/>
  <c r="K138" i="5"/>
  <c r="K145" i="5"/>
  <c r="J141" i="5"/>
  <c r="J125" i="5"/>
  <c r="J109" i="5"/>
  <c r="J93" i="5"/>
  <c r="K106" i="5"/>
  <c r="J92" i="5"/>
  <c r="K90" i="5"/>
  <c r="J80" i="5"/>
  <c r="J72" i="5"/>
  <c r="J64" i="5"/>
  <c r="J56" i="5"/>
  <c r="J48" i="5"/>
  <c r="J40" i="5"/>
  <c r="J32" i="5"/>
  <c r="K16" i="5"/>
  <c r="J35" i="5"/>
  <c r="J25" i="5"/>
  <c r="J9" i="5"/>
  <c r="J139" i="5"/>
  <c r="J137" i="5"/>
  <c r="J123" i="5"/>
  <c r="J121" i="5"/>
  <c r="J107" i="5"/>
  <c r="J105" i="5"/>
  <c r="J91" i="5"/>
  <c r="J89" i="5"/>
  <c r="J79" i="5"/>
  <c r="J71" i="5"/>
  <c r="J63" i="5"/>
  <c r="J55" i="5"/>
  <c r="J47" i="5"/>
  <c r="J39" i="5"/>
  <c r="J13" i="5"/>
</calcChain>
</file>

<file path=xl/sharedStrings.xml><?xml version="1.0" encoding="utf-8"?>
<sst xmlns="http://schemas.openxmlformats.org/spreadsheetml/2006/main" count="66" uniqueCount="38">
  <si>
    <t>x</t>
  </si>
  <si>
    <t>A</t>
  </si>
  <si>
    <t>B</t>
  </si>
  <si>
    <t>C</t>
  </si>
  <si>
    <t>D</t>
  </si>
  <si>
    <t>трапец</t>
  </si>
  <si>
    <t>треуг</t>
  </si>
  <si>
    <t>колокол</t>
  </si>
  <si>
    <t>гаусс</t>
  </si>
  <si>
    <t>сигмоида</t>
  </si>
  <si>
    <t>smf</t>
  </si>
  <si>
    <t>zmf</t>
  </si>
  <si>
    <t xml:space="preserve"> </t>
  </si>
  <si>
    <t>геометрическая интерпретация логических операций</t>
  </si>
  <si>
    <t>скопировать первый лист и из него взять любые функции</t>
  </si>
  <si>
    <t>операции</t>
  </si>
  <si>
    <t>объединение</t>
  </si>
  <si>
    <t>дополнение</t>
  </si>
  <si>
    <t>разность</t>
  </si>
  <si>
    <t xml:space="preserve">дизэъюнктивное </t>
  </si>
  <si>
    <t>умнож</t>
  </si>
  <si>
    <t>сложение</t>
  </si>
  <si>
    <t>центрирование</t>
  </si>
  <si>
    <t>растяжение</t>
  </si>
  <si>
    <t>пересечение</t>
  </si>
  <si>
    <t>нормировать</t>
  </si>
  <si>
    <t>на одном графике</t>
  </si>
  <si>
    <t>на графике исходные множества(более толстые) и результат операции(тоненькие)</t>
  </si>
  <si>
    <t xml:space="preserve">нарисовать результат операции А или не А </t>
  </si>
  <si>
    <t>дополнение не а</t>
  </si>
  <si>
    <t>дополнение не b</t>
  </si>
  <si>
    <t>разность a и b</t>
  </si>
  <si>
    <t xml:space="preserve"> дизъюнктивная сумма</t>
  </si>
  <si>
    <t>А или неА</t>
  </si>
  <si>
    <t>А и неА</t>
  </si>
  <si>
    <t>умножение</t>
  </si>
  <si>
    <t>концентрирование</t>
  </si>
  <si>
    <t>умножение нормированное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</si>
</sst>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Объединение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7-1048-88E5-3B172993C992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7-1048-88E5-3B172993C992}"/>
            </c:ext>
          </c:extLst>
        </c:ser>
        <c:ser>
          <c:idx val="2"/>
          <c:order val="2"/>
          <c:tx>
            <c:strRef>
              <c:f>'Алгебраические и логические '!$D$1</c:f>
              <c:strCache>
                <c:ptCount val="1"/>
                <c:pt idx="0">
                  <c:v>объединение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'!$D$2:$D$102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7-1048-88E5-3B172993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1-7D48-928C-596364601C25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1-7D48-928C-596364601C25}"/>
            </c:ext>
          </c:extLst>
        </c:ser>
        <c:ser>
          <c:idx val="2"/>
          <c:order val="2"/>
          <c:tx>
            <c:strRef>
              <c:f>'Алгебраические и логические '!$N$1</c:f>
              <c:strCache>
                <c:ptCount val="1"/>
                <c:pt idx="0">
                  <c:v>сложение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'!$N$2:$N$102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0.10036861044848754</c:v>
                </c:pt>
                <c:pt idx="12">
                  <c:v>0.20040016088566362</c:v>
                </c:pt>
                <c:pt idx="13">
                  <c:v>0.30042761555160408</c:v>
                </c:pt>
                <c:pt idx="14">
                  <c:v>0.40044761730030193</c:v>
                </c:pt>
                <c:pt idx="15">
                  <c:v>0.5004555255972003</c:v>
                </c:pt>
                <c:pt idx="16">
                  <c:v>0.60044501441314424</c:v>
                </c:pt>
                <c:pt idx="17">
                  <c:v>0.7004075559851286</c:v>
                </c:pt>
                <c:pt idx="18">
                  <c:v>0.80033176021603503</c:v>
                </c:pt>
                <c:pt idx="19">
                  <c:v>0.90020253203890488</c:v>
                </c:pt>
                <c:pt idx="20">
                  <c:v>1</c:v>
                </c:pt>
                <c:pt idx="21">
                  <c:v>0.90030184163247073</c:v>
                </c:pt>
                <c:pt idx="22">
                  <c:v>0.80073684797988709</c:v>
                </c:pt>
                <c:pt idx="23">
                  <c:v>0.70134888194828249</c:v>
                </c:pt>
                <c:pt idx="24">
                  <c:v>0.60219451955978021</c:v>
                </c:pt>
                <c:pt idx="25">
                  <c:v>0.50334642546214237</c:v>
                </c:pt>
                <c:pt idx="26">
                  <c:v>0.40489754269189582</c:v>
                </c:pt>
                <c:pt idx="27">
                  <c:v>0.30696626130683285</c:v>
                </c:pt>
                <c:pt idx="28">
                  <c:v>0.20970274798741956</c:v>
                </c:pt>
                <c:pt idx="29">
                  <c:v>0.11329662852394584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1-7D48-928C-59636460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трапец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0.89999999999999991</c:v>
                </c:pt>
                <c:pt idx="32">
                  <c:v>0.79999999999999982</c:v>
                </c:pt>
                <c:pt idx="33">
                  <c:v>0.70000000000000018</c:v>
                </c:pt>
                <c:pt idx="34">
                  <c:v>0.60000000000000009</c:v>
                </c:pt>
                <c:pt idx="35">
                  <c:v>0.5</c:v>
                </c:pt>
                <c:pt idx="36">
                  <c:v>0.39999999999999991</c:v>
                </c:pt>
                <c:pt idx="37">
                  <c:v>0.29999999999999982</c:v>
                </c:pt>
                <c:pt idx="38">
                  <c:v>0.20000000000000018</c:v>
                </c:pt>
                <c:pt idx="39">
                  <c:v>0.10000000000000009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2-0446-8FEC-4585B3363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08720"/>
        <c:axId val="276760560"/>
      </c:lineChart>
      <c:catAx>
        <c:axId val="2774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760560"/>
        <c:crosses val="autoZero"/>
        <c:auto val="1"/>
        <c:lblAlgn val="ctr"/>
        <c:lblOffset val="100"/>
        <c:noMultiLvlLbl val="0"/>
      </c:catAx>
      <c:valAx>
        <c:axId val="2767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4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6-414D-934F-A1CAD6B4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84704"/>
        <c:axId val="276786352"/>
      </c:lineChart>
      <c:catAx>
        <c:axId val="2767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786352"/>
        <c:crosses val="autoZero"/>
        <c:auto val="1"/>
        <c:lblAlgn val="ctr"/>
        <c:lblOffset val="100"/>
        <c:noMultiLvlLbl val="0"/>
      </c:catAx>
      <c:valAx>
        <c:axId val="276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7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гаусс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Лист1!$D$2:$D$102</c:f>
              <c:numCache>
                <c:formatCode>General</c:formatCode>
                <c:ptCount val="101"/>
                <c:pt idx="0">
                  <c:v>1.9287498479639181E-22</c:v>
                </c:pt>
                <c:pt idx="1">
                  <c:v>1.3969439431470891E-21</c:v>
                </c:pt>
                <c:pt idx="2">
                  <c:v>9.7209850203007803E-21</c:v>
                </c:pt>
                <c:pt idx="3">
                  <c:v>6.4993479720708472E-20</c:v>
                </c:pt>
                <c:pt idx="4">
                  <c:v>4.175010055850544E-19</c:v>
                </c:pt>
                <c:pt idx="5">
                  <c:v>2.5767571091549807E-18</c:v>
                </c:pt>
                <c:pt idx="6">
                  <c:v>1.5279799682872937E-17</c:v>
                </c:pt>
                <c:pt idx="7">
                  <c:v>8.7054266222962508E-17</c:v>
                </c:pt>
                <c:pt idx="8">
                  <c:v>4.7653047352990878E-16</c:v>
                </c:pt>
                <c:pt idx="9">
                  <c:v>2.5062218871452745E-15</c:v>
                </c:pt>
                <c:pt idx="10">
                  <c:v>1.2664165549094177E-14</c:v>
                </c:pt>
                <c:pt idx="11">
                  <c:v>6.1483964127047778E-14</c:v>
                </c:pt>
                <c:pt idx="12">
                  <c:v>2.8679750088880978E-13</c:v>
                </c:pt>
                <c:pt idx="13">
                  <c:v>1.2853372251336457E-12</c:v>
                </c:pt>
                <c:pt idx="14">
                  <c:v>5.5346100717010135E-12</c:v>
                </c:pt>
                <c:pt idx="15">
                  <c:v>2.289734845645553E-11</c:v>
                </c:pt>
                <c:pt idx="16">
                  <c:v>9.1014707644879687E-11</c:v>
                </c:pt>
                <c:pt idx="17">
                  <c:v>3.4758912812399344E-10</c:v>
                </c:pt>
                <c:pt idx="18">
                  <c:v>1.2754076295260396E-9</c:v>
                </c:pt>
                <c:pt idx="19">
                  <c:v>4.4963494622808535E-9</c:v>
                </c:pt>
                <c:pt idx="20">
                  <c:v>1.5229979744712629E-8</c:v>
                </c:pt>
                <c:pt idx="21">
                  <c:v>4.9564053191724981E-8</c:v>
                </c:pt>
                <c:pt idx="22">
                  <c:v>1.5497531357028994E-7</c:v>
                </c:pt>
                <c:pt idx="23">
                  <c:v>4.6557157157830776E-7</c:v>
                </c:pt>
                <c:pt idx="24">
                  <c:v>1.3438122776315191E-6</c:v>
                </c:pt>
                <c:pt idx="25">
                  <c:v>3.7266531720786705E-6</c:v>
                </c:pt>
                <c:pt idx="26">
                  <c:v>9.9295043058510811E-6</c:v>
                </c:pt>
                <c:pt idx="27">
                  <c:v>2.5419346516199291E-5</c:v>
                </c:pt>
                <c:pt idx="28">
                  <c:v>6.2521503774820152E-5</c:v>
                </c:pt>
                <c:pt idx="29">
                  <c:v>1.4774836023203364E-4</c:v>
                </c:pt>
                <c:pt idx="30">
                  <c:v>3.3546262790251185E-4</c:v>
                </c:pt>
                <c:pt idx="31">
                  <c:v>7.3180241888047277E-4</c:v>
                </c:pt>
                <c:pt idx="32">
                  <c:v>1.5338106793244659E-3</c:v>
                </c:pt>
                <c:pt idx="33">
                  <c:v>3.0887154082367661E-3</c:v>
                </c:pt>
                <c:pt idx="34">
                  <c:v>5.9760228950059375E-3</c:v>
                </c:pt>
                <c:pt idx="35">
                  <c:v>1.1108996538242306E-2</c:v>
                </c:pt>
                <c:pt idx="36">
                  <c:v>1.9841094744370295E-2</c:v>
                </c:pt>
                <c:pt idx="37">
                  <c:v>3.4047454734599372E-2</c:v>
                </c:pt>
                <c:pt idx="38">
                  <c:v>5.6134762834133684E-2</c:v>
                </c:pt>
                <c:pt idx="39">
                  <c:v>8.8921617459386301E-2</c:v>
                </c:pt>
                <c:pt idx="40">
                  <c:v>0.1353352832366127</c:v>
                </c:pt>
                <c:pt idx="41">
                  <c:v>0.19789869908361446</c:v>
                </c:pt>
                <c:pt idx="42">
                  <c:v>0.2780373004531943</c:v>
                </c:pt>
                <c:pt idx="43">
                  <c:v>0.37531109885139935</c:v>
                </c:pt>
                <c:pt idx="44">
                  <c:v>0.48675225595997201</c:v>
                </c:pt>
                <c:pt idx="45">
                  <c:v>0.60653065971263342</c:v>
                </c:pt>
                <c:pt idx="46">
                  <c:v>0.7261490370736905</c:v>
                </c:pt>
                <c:pt idx="47">
                  <c:v>0.83527021141127222</c:v>
                </c:pt>
                <c:pt idx="48">
                  <c:v>0.92311634638663576</c:v>
                </c:pt>
                <c:pt idx="49">
                  <c:v>0.98019867330675536</c:v>
                </c:pt>
                <c:pt idx="50">
                  <c:v>1</c:v>
                </c:pt>
                <c:pt idx="51">
                  <c:v>0.98019867330675536</c:v>
                </c:pt>
                <c:pt idx="52">
                  <c:v>0.92311634638663576</c:v>
                </c:pt>
                <c:pt idx="53">
                  <c:v>0.83527021141127222</c:v>
                </c:pt>
                <c:pt idx="54">
                  <c:v>0.7261490370736905</c:v>
                </c:pt>
                <c:pt idx="55">
                  <c:v>0.60653065971263342</c:v>
                </c:pt>
                <c:pt idx="56">
                  <c:v>0.48675225595997201</c:v>
                </c:pt>
                <c:pt idx="57">
                  <c:v>0.37531109885139935</c:v>
                </c:pt>
                <c:pt idx="58">
                  <c:v>0.2780373004531943</c:v>
                </c:pt>
                <c:pt idx="59">
                  <c:v>0.19789869908361446</c:v>
                </c:pt>
                <c:pt idx="60">
                  <c:v>0.1353352832366127</c:v>
                </c:pt>
                <c:pt idx="61">
                  <c:v>8.8921617459386454E-2</c:v>
                </c:pt>
                <c:pt idx="62">
                  <c:v>5.6134762834133684E-2</c:v>
                </c:pt>
                <c:pt idx="63">
                  <c:v>3.4047454734599372E-2</c:v>
                </c:pt>
                <c:pt idx="64">
                  <c:v>1.9841094744370243E-2</c:v>
                </c:pt>
                <c:pt idx="65">
                  <c:v>1.1108996538242306E-2</c:v>
                </c:pt>
                <c:pt idx="66">
                  <c:v>5.9760228950059592E-3</c:v>
                </c:pt>
                <c:pt idx="67">
                  <c:v>3.0887154082367661E-3</c:v>
                </c:pt>
                <c:pt idx="68">
                  <c:v>1.5338106793244659E-3</c:v>
                </c:pt>
                <c:pt idx="69">
                  <c:v>7.3180241888047082E-4</c:v>
                </c:pt>
                <c:pt idx="70">
                  <c:v>3.3546262790251185E-4</c:v>
                </c:pt>
                <c:pt idx="71">
                  <c:v>1.4774836023203415E-4</c:v>
                </c:pt>
                <c:pt idx="72">
                  <c:v>6.2521503774820152E-5</c:v>
                </c:pt>
                <c:pt idx="73">
                  <c:v>2.5419346516199291E-5</c:v>
                </c:pt>
                <c:pt idx="74">
                  <c:v>9.9295043058510456E-6</c:v>
                </c:pt>
                <c:pt idx="75">
                  <c:v>3.7266531720786705E-6</c:v>
                </c:pt>
                <c:pt idx="76">
                  <c:v>1.3438122776315261E-6</c:v>
                </c:pt>
                <c:pt idx="77">
                  <c:v>4.6557157157830776E-7</c:v>
                </c:pt>
                <c:pt idx="78">
                  <c:v>1.5497531357028994E-7</c:v>
                </c:pt>
                <c:pt idx="79">
                  <c:v>4.9564053191724796E-8</c:v>
                </c:pt>
                <c:pt idx="80">
                  <c:v>1.5229979744712629E-8</c:v>
                </c:pt>
                <c:pt idx="81">
                  <c:v>4.4963494622808858E-9</c:v>
                </c:pt>
                <c:pt idx="82">
                  <c:v>1.2754076295260576E-9</c:v>
                </c:pt>
                <c:pt idx="83">
                  <c:v>3.4758912812398977E-10</c:v>
                </c:pt>
                <c:pt idx="84">
                  <c:v>9.1014707644879028E-11</c:v>
                </c:pt>
                <c:pt idx="85">
                  <c:v>2.289734845645553E-11</c:v>
                </c:pt>
                <c:pt idx="86">
                  <c:v>5.5346100717010523E-12</c:v>
                </c:pt>
                <c:pt idx="87">
                  <c:v>1.2853372251336641E-12</c:v>
                </c:pt>
                <c:pt idx="88">
                  <c:v>2.8679750088880675E-13</c:v>
                </c:pt>
                <c:pt idx="89">
                  <c:v>6.1483964127047349E-14</c:v>
                </c:pt>
                <c:pt idx="90">
                  <c:v>1.2664165549094177E-14</c:v>
                </c:pt>
                <c:pt idx="91">
                  <c:v>2.5062218871452745E-15</c:v>
                </c:pt>
                <c:pt idx="92">
                  <c:v>4.7653047352991559E-16</c:v>
                </c:pt>
                <c:pt idx="93">
                  <c:v>8.7054266222961263E-17</c:v>
                </c:pt>
                <c:pt idx="94">
                  <c:v>1.5279799682872937E-17</c:v>
                </c:pt>
                <c:pt idx="95">
                  <c:v>2.5767571091549807E-18</c:v>
                </c:pt>
                <c:pt idx="96">
                  <c:v>4.175010055850544E-19</c:v>
                </c:pt>
                <c:pt idx="97">
                  <c:v>6.4993479720709856E-20</c:v>
                </c:pt>
                <c:pt idx="98">
                  <c:v>9.7209850203006419E-21</c:v>
                </c:pt>
                <c:pt idx="99">
                  <c:v>1.3969439431470891E-21</c:v>
                </c:pt>
                <c:pt idx="100">
                  <c:v>1.9287498479639181E-22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A-0F4A-B197-629C2038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86640"/>
        <c:axId val="277394752"/>
      </c:lineChart>
      <c:catAx>
        <c:axId val="2837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394752"/>
        <c:crosses val="autoZero"/>
        <c:auto val="1"/>
        <c:lblAlgn val="ctr"/>
        <c:lblOffset val="100"/>
        <c:noMultiLvlLbl val="0"/>
      </c:catAx>
      <c:valAx>
        <c:axId val="2773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7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колокол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Лист1!$E$2:$E$102</c:f>
              <c:numCache>
                <c:formatCode>General</c:formatCode>
                <c:ptCount val="101"/>
                <c:pt idx="0">
                  <c:v>1.5974440894568689E-3</c:v>
                </c:pt>
                <c:pt idx="1">
                  <c:v>1.7316614027046121E-3</c:v>
                </c:pt>
                <c:pt idx="2">
                  <c:v>1.8802590846597935E-3</c:v>
                </c:pt>
                <c:pt idx="3">
                  <c:v>2.0451231890178515E-3</c:v>
                </c:pt>
                <c:pt idx="4">
                  <c:v>2.2284341060948573E-3</c:v>
                </c:pt>
                <c:pt idx="5">
                  <c:v>2.4327200851452031E-3</c:v>
                </c:pt>
                <c:pt idx="6">
                  <c:v>2.6609219136498902E-3</c:v>
                </c:pt>
                <c:pt idx="7">
                  <c:v>2.9164713846035395E-3</c:v>
                </c:pt>
                <c:pt idx="8">
                  <c:v>3.2033868768771845E-3</c:v>
                </c:pt>
                <c:pt idx="9">
                  <c:v>3.5263902705481888E-3</c:v>
                </c:pt>
                <c:pt idx="10">
                  <c:v>3.8910505836575876E-3</c:v>
                </c:pt>
                <c:pt idx="11">
                  <c:v>4.3039612368035171E-3</c:v>
                </c:pt>
                <c:pt idx="12">
                  <c:v>4.7729598460434074E-3</c:v>
                </c:pt>
                <c:pt idx="13">
                  <c:v>5.3074020744511737E-3</c:v>
                </c:pt>
                <c:pt idx="14">
                  <c:v>5.9185045596159115E-3</c:v>
                </c:pt>
                <c:pt idx="15">
                  <c:v>6.6197765825403388E-3</c:v>
                </c:pt>
                <c:pt idx="16">
                  <c:v>7.4275663727331083E-3</c:v>
                </c:pt>
                <c:pt idx="17">
                  <c:v>8.3617563367479972E-3</c:v>
                </c:pt>
                <c:pt idx="18">
                  <c:v>9.4466528619579476E-3</c:v>
                </c:pt>
                <c:pt idx="19">
                  <c:v>1.0712131810639501E-2</c:v>
                </c:pt>
                <c:pt idx="20">
                  <c:v>1.2195121951219513E-2</c:v>
                </c:pt>
                <c:pt idx="21">
                  <c:v>1.3941537556410947E-2</c:v>
                </c:pt>
                <c:pt idx="22">
                  <c:v>1.6008811249711846E-2</c:v>
                </c:pt>
                <c:pt idx="23">
                  <c:v>1.8469233028160035E-2</c:v>
                </c:pt>
                <c:pt idx="24">
                  <c:v>2.1414376755978889E-2</c:v>
                </c:pt>
                <c:pt idx="25">
                  <c:v>2.4960998439937598E-2</c:v>
                </c:pt>
                <c:pt idx="26">
                  <c:v>2.925892982538271E-2</c:v>
                </c:pt>
                <c:pt idx="27">
                  <c:v>3.4501675056323997E-2</c:v>
                </c:pt>
                <c:pt idx="28">
                  <c:v>4.0940652430237118E-2</c:v>
                </c:pt>
                <c:pt idx="29">
                  <c:v>4.8904299176940641E-2</c:v>
                </c:pt>
                <c:pt idx="30">
                  <c:v>5.8823529411764705E-2</c:v>
                </c:pt>
                <c:pt idx="31">
                  <c:v>7.1265170573185765E-2</c:v>
                </c:pt>
                <c:pt idx="32">
                  <c:v>8.697467297522965E-2</c:v>
                </c:pt>
                <c:pt idx="33">
                  <c:v>0.10692785577570808</c:v>
                </c:pt>
                <c:pt idx="34">
                  <c:v>0.13238720610040242</c:v>
                </c:pt>
                <c:pt idx="35">
                  <c:v>0.16494845360824742</c:v>
                </c:pt>
                <c:pt idx="36">
                  <c:v>0.20654329147389297</c:v>
                </c:pt>
                <c:pt idx="37">
                  <c:v>0.25932937423822006</c:v>
                </c:pt>
                <c:pt idx="38">
                  <c:v>0.32535137948984894</c:v>
                </c:pt>
                <c:pt idx="39">
                  <c:v>0.40582768556470922</c:v>
                </c:pt>
                <c:pt idx="40">
                  <c:v>0.5</c:v>
                </c:pt>
                <c:pt idx="41">
                  <c:v>0.6038282712396591</c:v>
                </c:pt>
                <c:pt idx="42">
                  <c:v>0.70942111237230443</c:v>
                </c:pt>
                <c:pt idx="43">
                  <c:v>0.80638658172727995</c:v>
                </c:pt>
                <c:pt idx="44">
                  <c:v>0.88526912181303141</c:v>
                </c:pt>
                <c:pt idx="45">
                  <c:v>0.94117647058823528</c:v>
                </c:pt>
                <c:pt idx="46">
                  <c:v>0.97503900156006229</c:v>
                </c:pt>
                <c:pt idx="47">
                  <c:v>0.99196508282908447</c:v>
                </c:pt>
                <c:pt idx="48">
                  <c:v>0.99840255591054305</c:v>
                </c:pt>
                <c:pt idx="49">
                  <c:v>0.99990000999900008</c:v>
                </c:pt>
                <c:pt idx="50">
                  <c:v>1</c:v>
                </c:pt>
                <c:pt idx="51">
                  <c:v>0.99990000999900008</c:v>
                </c:pt>
                <c:pt idx="52">
                  <c:v>0.99840255591054305</c:v>
                </c:pt>
                <c:pt idx="53">
                  <c:v>0.99196508282908447</c:v>
                </c:pt>
                <c:pt idx="54">
                  <c:v>0.97503900156006229</c:v>
                </c:pt>
                <c:pt idx="55">
                  <c:v>0.94117647058823528</c:v>
                </c:pt>
                <c:pt idx="56">
                  <c:v>0.88526912181303141</c:v>
                </c:pt>
                <c:pt idx="57">
                  <c:v>0.80638658172727995</c:v>
                </c:pt>
                <c:pt idx="58">
                  <c:v>0.70942111237230443</c:v>
                </c:pt>
                <c:pt idx="59">
                  <c:v>0.6038282712396591</c:v>
                </c:pt>
                <c:pt idx="60">
                  <c:v>0.5</c:v>
                </c:pt>
                <c:pt idx="61">
                  <c:v>0.40582768556470949</c:v>
                </c:pt>
                <c:pt idx="62">
                  <c:v>0.32535137948984894</c:v>
                </c:pt>
                <c:pt idx="63">
                  <c:v>0.25932937423822006</c:v>
                </c:pt>
                <c:pt idx="64">
                  <c:v>0.20654329147389275</c:v>
                </c:pt>
                <c:pt idx="65">
                  <c:v>0.16494845360824742</c:v>
                </c:pt>
                <c:pt idx="66">
                  <c:v>0.13238720610040258</c:v>
                </c:pt>
                <c:pt idx="67">
                  <c:v>0.10692785577570808</c:v>
                </c:pt>
                <c:pt idx="68">
                  <c:v>8.697467297522965E-2</c:v>
                </c:pt>
                <c:pt idx="69">
                  <c:v>7.1265170573185724E-2</c:v>
                </c:pt>
                <c:pt idx="70">
                  <c:v>5.8823529411764705E-2</c:v>
                </c:pt>
                <c:pt idx="71">
                  <c:v>4.8904299176940676E-2</c:v>
                </c:pt>
                <c:pt idx="72">
                  <c:v>4.0940652430237118E-2</c:v>
                </c:pt>
                <c:pt idx="73">
                  <c:v>3.4501675056323997E-2</c:v>
                </c:pt>
                <c:pt idx="74">
                  <c:v>2.9258929825382689E-2</c:v>
                </c:pt>
                <c:pt idx="75">
                  <c:v>2.4960998439937598E-2</c:v>
                </c:pt>
                <c:pt idx="76">
                  <c:v>2.1414376755978907E-2</c:v>
                </c:pt>
                <c:pt idx="77">
                  <c:v>1.8469233028160035E-2</c:v>
                </c:pt>
                <c:pt idx="78">
                  <c:v>1.6008811249711846E-2</c:v>
                </c:pt>
                <c:pt idx="79">
                  <c:v>1.3941537556410942E-2</c:v>
                </c:pt>
                <c:pt idx="80">
                  <c:v>1.2195121951219513E-2</c:v>
                </c:pt>
                <c:pt idx="81">
                  <c:v>1.071213181063951E-2</c:v>
                </c:pt>
                <c:pt idx="82">
                  <c:v>9.4466528619579614E-3</c:v>
                </c:pt>
                <c:pt idx="83">
                  <c:v>8.3617563367479903E-3</c:v>
                </c:pt>
                <c:pt idx="84">
                  <c:v>7.427566372733104E-3</c:v>
                </c:pt>
                <c:pt idx="85">
                  <c:v>6.6197765825403388E-3</c:v>
                </c:pt>
                <c:pt idx="86">
                  <c:v>5.9185045596159159E-3</c:v>
                </c:pt>
                <c:pt idx="87">
                  <c:v>5.3074020744511797E-3</c:v>
                </c:pt>
                <c:pt idx="88">
                  <c:v>4.772959846043404E-3</c:v>
                </c:pt>
                <c:pt idx="89">
                  <c:v>4.3039612368035154E-3</c:v>
                </c:pt>
                <c:pt idx="90">
                  <c:v>3.8910505836575876E-3</c:v>
                </c:pt>
                <c:pt idx="91">
                  <c:v>3.5263902705481888E-3</c:v>
                </c:pt>
                <c:pt idx="92">
                  <c:v>3.2033868768771871E-3</c:v>
                </c:pt>
                <c:pt idx="93">
                  <c:v>2.9164713846035377E-3</c:v>
                </c:pt>
                <c:pt idx="94">
                  <c:v>2.6609219136498902E-3</c:v>
                </c:pt>
                <c:pt idx="95">
                  <c:v>2.4327200851452031E-3</c:v>
                </c:pt>
                <c:pt idx="96">
                  <c:v>2.2284341060948573E-3</c:v>
                </c:pt>
                <c:pt idx="97">
                  <c:v>2.0451231890178537E-3</c:v>
                </c:pt>
                <c:pt idx="98">
                  <c:v>1.8802590846597924E-3</c:v>
                </c:pt>
                <c:pt idx="99">
                  <c:v>1.7316614027046121E-3</c:v>
                </c:pt>
                <c:pt idx="100">
                  <c:v>1.5974440894568689E-3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724B-A3E3-29AE7A44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89968"/>
        <c:axId val="281788512"/>
      </c:lineChart>
      <c:catAx>
        <c:axId val="2817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88512"/>
        <c:crosses val="autoZero"/>
        <c:auto val="1"/>
        <c:lblAlgn val="ctr"/>
        <c:lblOffset val="100"/>
        <c:noMultiLvlLbl val="0"/>
      </c:catAx>
      <c:valAx>
        <c:axId val="2817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Лист1!$F$2:$F$102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C-1D46-A6F9-D16F25C8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74880"/>
        <c:axId val="285067264"/>
      </c:lineChart>
      <c:catAx>
        <c:axId val="2845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067264"/>
        <c:crosses val="autoZero"/>
        <c:auto val="1"/>
        <c:lblAlgn val="ctr"/>
        <c:lblOffset val="100"/>
        <c:noMultiLvlLbl val="0"/>
      </c:catAx>
      <c:valAx>
        <c:axId val="2850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smf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8.0000000000000145E-4</c:v>
                </c:pt>
                <c:pt idx="27">
                  <c:v>3.2000000000000058E-3</c:v>
                </c:pt>
                <c:pt idx="28">
                  <c:v>7.1999999999999911E-3</c:v>
                </c:pt>
                <c:pt idx="29">
                  <c:v>1.2799999999999995E-2</c:v>
                </c:pt>
                <c:pt idx="30">
                  <c:v>2.0000000000000004E-2</c:v>
                </c:pt>
                <c:pt idx="31">
                  <c:v>2.880000000000001E-2</c:v>
                </c:pt>
                <c:pt idx="32">
                  <c:v>3.920000000000002E-2</c:v>
                </c:pt>
                <c:pt idx="33">
                  <c:v>5.1199999999999982E-2</c:v>
                </c:pt>
                <c:pt idx="34">
                  <c:v>6.4799999999999996E-2</c:v>
                </c:pt>
                <c:pt idx="35">
                  <c:v>8.0000000000000016E-2</c:v>
                </c:pt>
                <c:pt idx="36">
                  <c:v>9.6800000000000025E-2</c:v>
                </c:pt>
                <c:pt idx="37">
                  <c:v>0.11520000000000004</c:v>
                </c:pt>
                <c:pt idx="38">
                  <c:v>0.13519999999999996</c:v>
                </c:pt>
                <c:pt idx="39">
                  <c:v>0.15679999999999997</c:v>
                </c:pt>
                <c:pt idx="40">
                  <c:v>0.18</c:v>
                </c:pt>
                <c:pt idx="41">
                  <c:v>0.20479999999999993</c:v>
                </c:pt>
                <c:pt idx="42">
                  <c:v>0.23120000000000004</c:v>
                </c:pt>
                <c:pt idx="43">
                  <c:v>0.25919999999999999</c:v>
                </c:pt>
                <c:pt idx="44">
                  <c:v>0.28880000000000011</c:v>
                </c:pt>
                <c:pt idx="45">
                  <c:v>0.32000000000000006</c:v>
                </c:pt>
                <c:pt idx="46">
                  <c:v>0.35279999999999989</c:v>
                </c:pt>
                <c:pt idx="47">
                  <c:v>0.3872000000000001</c:v>
                </c:pt>
                <c:pt idx="48">
                  <c:v>0.42319999999999991</c:v>
                </c:pt>
                <c:pt idx="49">
                  <c:v>0.46080000000000015</c:v>
                </c:pt>
                <c:pt idx="50">
                  <c:v>0.5</c:v>
                </c:pt>
                <c:pt idx="51">
                  <c:v>0.5391999999999999</c:v>
                </c:pt>
                <c:pt idx="52">
                  <c:v>0.57680000000000009</c:v>
                </c:pt>
                <c:pt idx="53">
                  <c:v>0.6127999999999999</c:v>
                </c:pt>
                <c:pt idx="54">
                  <c:v>0.64720000000000011</c:v>
                </c:pt>
                <c:pt idx="55">
                  <c:v>0.67999999999999994</c:v>
                </c:pt>
                <c:pt idx="56">
                  <c:v>0.71119999999999983</c:v>
                </c:pt>
                <c:pt idx="57">
                  <c:v>0.74080000000000001</c:v>
                </c:pt>
                <c:pt idx="58">
                  <c:v>0.76879999999999993</c:v>
                </c:pt>
                <c:pt idx="59">
                  <c:v>0.79520000000000013</c:v>
                </c:pt>
                <c:pt idx="60">
                  <c:v>0.82000000000000006</c:v>
                </c:pt>
                <c:pt idx="61">
                  <c:v>0.84319999999999995</c:v>
                </c:pt>
                <c:pt idx="62">
                  <c:v>0.86480000000000001</c:v>
                </c:pt>
                <c:pt idx="63">
                  <c:v>0.88479999999999992</c:v>
                </c:pt>
                <c:pt idx="64">
                  <c:v>0.90320000000000011</c:v>
                </c:pt>
                <c:pt idx="65">
                  <c:v>0.91999999999999993</c:v>
                </c:pt>
                <c:pt idx="66">
                  <c:v>0.93519999999999992</c:v>
                </c:pt>
                <c:pt idx="67">
                  <c:v>0.94879999999999998</c:v>
                </c:pt>
                <c:pt idx="68">
                  <c:v>0.96079999999999999</c:v>
                </c:pt>
                <c:pt idx="69">
                  <c:v>0.97120000000000006</c:v>
                </c:pt>
                <c:pt idx="70">
                  <c:v>0.98</c:v>
                </c:pt>
                <c:pt idx="71">
                  <c:v>0.98719999999999997</c:v>
                </c:pt>
                <c:pt idx="72">
                  <c:v>0.99280000000000002</c:v>
                </c:pt>
                <c:pt idx="73">
                  <c:v>0.99680000000000002</c:v>
                </c:pt>
                <c:pt idx="74">
                  <c:v>0.99919999999999998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6-6B4F-8AB0-AB04270C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48432"/>
        <c:axId val="244497072"/>
      </c:lineChart>
      <c:catAx>
        <c:axId val="2446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497072"/>
        <c:crosses val="autoZero"/>
        <c:auto val="1"/>
        <c:lblAlgn val="ctr"/>
        <c:lblOffset val="100"/>
        <c:noMultiLvlLbl val="0"/>
      </c:catAx>
      <c:valAx>
        <c:axId val="2444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zmf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Лист1!$H$2:$H$102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0.99919999999999998</c:v>
                </c:pt>
                <c:pt idx="27">
                  <c:v>0.99680000000000002</c:v>
                </c:pt>
                <c:pt idx="28">
                  <c:v>0.99280000000000002</c:v>
                </c:pt>
                <c:pt idx="29">
                  <c:v>0.98719999999999997</c:v>
                </c:pt>
                <c:pt idx="30">
                  <c:v>0.98</c:v>
                </c:pt>
                <c:pt idx="31">
                  <c:v>0.97119999999999995</c:v>
                </c:pt>
                <c:pt idx="32">
                  <c:v>0.96079999999999999</c:v>
                </c:pt>
                <c:pt idx="33">
                  <c:v>0.94879999999999998</c:v>
                </c:pt>
                <c:pt idx="34">
                  <c:v>0.93520000000000003</c:v>
                </c:pt>
                <c:pt idx="35">
                  <c:v>0.91999999999999993</c:v>
                </c:pt>
                <c:pt idx="36">
                  <c:v>0.9032</c:v>
                </c:pt>
                <c:pt idx="37">
                  <c:v>0.88479999999999992</c:v>
                </c:pt>
                <c:pt idx="38">
                  <c:v>0.86480000000000001</c:v>
                </c:pt>
                <c:pt idx="39">
                  <c:v>0.84320000000000006</c:v>
                </c:pt>
                <c:pt idx="40">
                  <c:v>0.82000000000000006</c:v>
                </c:pt>
                <c:pt idx="41">
                  <c:v>0.79520000000000013</c:v>
                </c:pt>
                <c:pt idx="42">
                  <c:v>0.76879999999999993</c:v>
                </c:pt>
                <c:pt idx="43">
                  <c:v>0.74080000000000001</c:v>
                </c:pt>
                <c:pt idx="44">
                  <c:v>0.71119999999999983</c:v>
                </c:pt>
                <c:pt idx="45">
                  <c:v>0.67999999999999994</c:v>
                </c:pt>
                <c:pt idx="46">
                  <c:v>0.64720000000000011</c:v>
                </c:pt>
                <c:pt idx="47">
                  <c:v>0.6127999999999999</c:v>
                </c:pt>
                <c:pt idx="48">
                  <c:v>0.57680000000000009</c:v>
                </c:pt>
                <c:pt idx="49">
                  <c:v>0.5391999999999999</c:v>
                </c:pt>
                <c:pt idx="50">
                  <c:v>0.5</c:v>
                </c:pt>
                <c:pt idx="51">
                  <c:v>0.46080000000000015</c:v>
                </c:pt>
                <c:pt idx="52">
                  <c:v>0.42319999999999991</c:v>
                </c:pt>
                <c:pt idx="53">
                  <c:v>0.3872000000000001</c:v>
                </c:pt>
                <c:pt idx="54">
                  <c:v>0.35279999999999989</c:v>
                </c:pt>
                <c:pt idx="55">
                  <c:v>0.32000000000000006</c:v>
                </c:pt>
                <c:pt idx="56">
                  <c:v>0.28880000000000011</c:v>
                </c:pt>
                <c:pt idx="57">
                  <c:v>0.25919999999999999</c:v>
                </c:pt>
                <c:pt idx="58">
                  <c:v>0.23120000000000004</c:v>
                </c:pt>
                <c:pt idx="59">
                  <c:v>0.20479999999999993</c:v>
                </c:pt>
                <c:pt idx="60">
                  <c:v>0.18</c:v>
                </c:pt>
                <c:pt idx="61">
                  <c:v>0.15680000000000008</c:v>
                </c:pt>
                <c:pt idx="62">
                  <c:v>0.13519999999999996</c:v>
                </c:pt>
                <c:pt idx="63">
                  <c:v>0.11520000000000004</c:v>
                </c:pt>
                <c:pt idx="64">
                  <c:v>9.6799999999999928E-2</c:v>
                </c:pt>
                <c:pt idx="65">
                  <c:v>8.0000000000000016E-2</c:v>
                </c:pt>
                <c:pt idx="66">
                  <c:v>6.4800000000000052E-2</c:v>
                </c:pt>
                <c:pt idx="67">
                  <c:v>5.1199999999999982E-2</c:v>
                </c:pt>
                <c:pt idx="68">
                  <c:v>3.920000000000002E-2</c:v>
                </c:pt>
                <c:pt idx="69">
                  <c:v>2.8799999999999965E-2</c:v>
                </c:pt>
                <c:pt idx="70">
                  <c:v>2.0000000000000004E-2</c:v>
                </c:pt>
                <c:pt idx="71">
                  <c:v>1.2800000000000023E-2</c:v>
                </c:pt>
                <c:pt idx="72">
                  <c:v>7.1999999999999911E-3</c:v>
                </c:pt>
                <c:pt idx="73">
                  <c:v>3.2000000000000058E-3</c:v>
                </c:pt>
                <c:pt idx="74">
                  <c:v>7.9999999999999418E-4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B-664B-A2AC-0A384CAD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06224"/>
        <c:axId val="326207872"/>
      </c:lineChart>
      <c:catAx>
        <c:axId val="326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07872"/>
        <c:crosses val="autoZero"/>
        <c:auto val="1"/>
        <c:lblAlgn val="ctr"/>
        <c:lblOffset val="100"/>
        <c:noMultiLvlLbl val="0"/>
      </c:catAx>
      <c:valAx>
        <c:axId val="326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Пересечение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3-BF48-B807-ECAB1D458573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3-BF48-B807-ECAB1D458573}"/>
            </c:ext>
          </c:extLst>
        </c:ser>
        <c:ser>
          <c:idx val="2"/>
          <c:order val="2"/>
          <c:tx>
            <c:strRef>
              <c:f>'Алгебраические и логические '!$E$1</c:f>
              <c:strCache>
                <c:ptCount val="1"/>
                <c:pt idx="0">
                  <c:v>пересечение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3-BF48-B807-ECAB1D45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Дополнение неА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6247-B27D-05854106B29B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6247-B27D-05854106B29B}"/>
            </c:ext>
          </c:extLst>
        </c:ser>
        <c:ser>
          <c:idx val="2"/>
          <c:order val="2"/>
          <c:tx>
            <c:strRef>
              <c:f>'Алгебраические и логические '!$F$1</c:f>
              <c:strCache>
                <c:ptCount val="1"/>
                <c:pt idx="0">
                  <c:v>дополнение не 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0.29999999999999982</c:v>
                </c:pt>
                <c:pt idx="24">
                  <c:v>0.39999999999999991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0.79999999999999982</c:v>
                </c:pt>
                <c:pt idx="29">
                  <c:v>0.89999999999999991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6247-B27D-05854106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Дополнение не </a:t>
            </a: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B-944E-823B-057BD83CD225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944E-823B-057BD83CD225}"/>
            </c:ext>
          </c:extLst>
        </c:ser>
        <c:ser>
          <c:idx val="2"/>
          <c:order val="2"/>
          <c:tx>
            <c:strRef>
              <c:f>'Алгебраические и логические '!$G$1</c:f>
              <c:strCache>
                <c:ptCount val="1"/>
                <c:pt idx="0">
                  <c:v>дополнение не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'!$G$2:$G$102</c:f>
              <c:numCache>
                <c:formatCode>General</c:formatCode>
                <c:ptCount val="101"/>
                <c:pt idx="0">
                  <c:v>0.99995460213129761</c:v>
                </c:pt>
                <c:pt idx="1">
                  <c:v>0.99994455147527717</c:v>
                </c:pt>
                <c:pt idx="2">
                  <c:v>0.99993227585038025</c:v>
                </c:pt>
                <c:pt idx="3">
                  <c:v>0.99991728277714831</c:v>
                </c:pt>
                <c:pt idx="4">
                  <c:v>0.99989897080609225</c:v>
                </c:pt>
                <c:pt idx="5">
                  <c:v>0.9998766054240138</c:v>
                </c:pt>
                <c:pt idx="6">
                  <c:v>0.9998492896419402</c:v>
                </c:pt>
                <c:pt idx="7">
                  <c:v>0.99981592809503661</c:v>
                </c:pt>
                <c:pt idx="8">
                  <c:v>0.99977518322976666</c:v>
                </c:pt>
                <c:pt idx="9">
                  <c:v>0.99972542184389868</c:v>
                </c:pt>
                <c:pt idx="10">
                  <c:v>0.99966464986953352</c:v>
                </c:pt>
                <c:pt idx="11">
                  <c:v>0.99959043283501392</c:v>
                </c:pt>
                <c:pt idx="12">
                  <c:v>0.9994997988929204</c:v>
                </c:pt>
                <c:pt idx="13">
                  <c:v>0.99938912064056562</c:v>
                </c:pt>
                <c:pt idx="14">
                  <c:v>0.99925397116616332</c:v>
                </c:pt>
                <c:pt idx="15">
                  <c:v>0.9990889488055994</c:v>
                </c:pt>
                <c:pt idx="16">
                  <c:v>0.99888746396713968</c:v>
                </c:pt>
                <c:pt idx="17">
                  <c:v>0.9986414800495711</c:v>
                </c:pt>
                <c:pt idx="18">
                  <c:v>0.99834119891982553</c:v>
                </c:pt>
                <c:pt idx="19">
                  <c:v>0.9979746796109501</c:v>
                </c:pt>
                <c:pt idx="20">
                  <c:v>0.99752737684336523</c:v>
                </c:pt>
                <c:pt idx="21">
                  <c:v>0.99698158367529155</c:v>
                </c:pt>
                <c:pt idx="22">
                  <c:v>0.996315760100564</c:v>
                </c:pt>
                <c:pt idx="23">
                  <c:v>0.99550372683905886</c:v>
                </c:pt>
                <c:pt idx="24">
                  <c:v>0.9945137011005496</c:v>
                </c:pt>
                <c:pt idx="25">
                  <c:v>0.99330714907571516</c:v>
                </c:pt>
                <c:pt idx="26">
                  <c:v>0.99183742884684012</c:v>
                </c:pt>
                <c:pt idx="27">
                  <c:v>0.99004819813309564</c:v>
                </c:pt>
                <c:pt idx="28">
                  <c:v>0.98787156501572582</c:v>
                </c:pt>
                <c:pt idx="29">
                  <c:v>0.98522596830672693</c:v>
                </c:pt>
                <c:pt idx="30">
                  <c:v>0.98201379003790845</c:v>
                </c:pt>
                <c:pt idx="31">
                  <c:v>0.97811872906386954</c:v>
                </c:pt>
                <c:pt idx="32">
                  <c:v>0.97340300642313415</c:v>
                </c:pt>
                <c:pt idx="33">
                  <c:v>0.96770453530154954</c:v>
                </c:pt>
                <c:pt idx="34">
                  <c:v>0.96083427720323566</c:v>
                </c:pt>
                <c:pt idx="35">
                  <c:v>0.95257412682243325</c:v>
                </c:pt>
                <c:pt idx="36">
                  <c:v>0.94267582410113127</c:v>
                </c:pt>
                <c:pt idx="37">
                  <c:v>0.93086157965665317</c:v>
                </c:pt>
                <c:pt idx="38">
                  <c:v>0.91682730350607766</c:v>
                </c:pt>
                <c:pt idx="39">
                  <c:v>0.90024951088031491</c:v>
                </c:pt>
                <c:pt idx="40">
                  <c:v>0.88079707797788243</c:v>
                </c:pt>
                <c:pt idx="41">
                  <c:v>0.85814893509951229</c:v>
                </c:pt>
                <c:pt idx="42">
                  <c:v>0.83201838513392445</c:v>
                </c:pt>
                <c:pt idx="43">
                  <c:v>0.8021838885585818</c:v>
                </c:pt>
                <c:pt idx="44">
                  <c:v>0.76852478349901754</c:v>
                </c:pt>
                <c:pt idx="45">
                  <c:v>0.7310585786300049</c:v>
                </c:pt>
                <c:pt idx="46">
                  <c:v>0.68997448112761262</c:v>
                </c:pt>
                <c:pt idx="47">
                  <c:v>0.6456563062257954</c:v>
                </c:pt>
                <c:pt idx="48">
                  <c:v>0.598687660112452</c:v>
                </c:pt>
                <c:pt idx="49">
                  <c:v>0.54983399731247773</c:v>
                </c:pt>
                <c:pt idx="50">
                  <c:v>0.5</c:v>
                </c:pt>
                <c:pt idx="51">
                  <c:v>0.45016600268752227</c:v>
                </c:pt>
                <c:pt idx="52">
                  <c:v>0.40131233988754789</c:v>
                </c:pt>
                <c:pt idx="53">
                  <c:v>0.3543436937742046</c:v>
                </c:pt>
                <c:pt idx="54">
                  <c:v>0.31002551887238738</c:v>
                </c:pt>
                <c:pt idx="55">
                  <c:v>0.2689414213699951</c:v>
                </c:pt>
                <c:pt idx="56">
                  <c:v>0.23147521650098246</c:v>
                </c:pt>
                <c:pt idx="57">
                  <c:v>0.1978161114414182</c:v>
                </c:pt>
                <c:pt idx="58">
                  <c:v>0.16798161486607555</c:v>
                </c:pt>
                <c:pt idx="59">
                  <c:v>0.14185106490048771</c:v>
                </c:pt>
                <c:pt idx="60">
                  <c:v>0.11920292202211769</c:v>
                </c:pt>
                <c:pt idx="61">
                  <c:v>9.9750489119685204E-2</c:v>
                </c:pt>
                <c:pt idx="62">
                  <c:v>8.3172696493922338E-2</c:v>
                </c:pt>
                <c:pt idx="63">
                  <c:v>6.913842034334694E-2</c:v>
                </c:pt>
                <c:pt idx="64">
                  <c:v>5.7324175898868734E-2</c:v>
                </c:pt>
                <c:pt idx="65">
                  <c:v>4.7425873177566635E-2</c:v>
                </c:pt>
                <c:pt idx="66">
                  <c:v>3.9165722796764335E-2</c:v>
                </c:pt>
                <c:pt idx="67">
                  <c:v>3.229546469845046E-2</c:v>
                </c:pt>
                <c:pt idx="68">
                  <c:v>2.6596993576865957E-2</c:v>
                </c:pt>
                <c:pt idx="69">
                  <c:v>2.188127093613057E-2</c:v>
                </c:pt>
                <c:pt idx="70">
                  <c:v>1.7986209962091548E-2</c:v>
                </c:pt>
                <c:pt idx="71">
                  <c:v>1.4774031693273071E-2</c:v>
                </c:pt>
                <c:pt idx="72">
                  <c:v>1.2128434984274294E-2</c:v>
                </c:pt>
                <c:pt idx="73">
                  <c:v>9.9518018669042529E-3</c:v>
                </c:pt>
                <c:pt idx="74">
                  <c:v>8.162571153159881E-3</c:v>
                </c:pt>
                <c:pt idx="75">
                  <c:v>6.6928509242847323E-3</c:v>
                </c:pt>
                <c:pt idx="76">
                  <c:v>5.4862988994505146E-3</c:v>
                </c:pt>
                <c:pt idx="77">
                  <c:v>4.4962731609411444E-3</c:v>
                </c:pt>
                <c:pt idx="78">
                  <c:v>3.6842398994358927E-3</c:v>
                </c:pt>
                <c:pt idx="79">
                  <c:v>3.0184163247083395E-3</c:v>
                </c:pt>
                <c:pt idx="80">
                  <c:v>2.4726231566346568E-3</c:v>
                </c:pt>
                <c:pt idx="81">
                  <c:v>2.0253203890499005E-3</c:v>
                </c:pt>
                <c:pt idx="82">
                  <c:v>1.6588010801744657E-3</c:v>
                </c:pt>
                <c:pt idx="83">
                  <c:v>1.3585199504289047E-3</c:v>
                </c:pt>
                <c:pt idx="84">
                  <c:v>1.1125360328602119E-3</c:v>
                </c:pt>
                <c:pt idx="85">
                  <c:v>9.1105119440060278E-4</c:v>
                </c:pt>
                <c:pt idx="86">
                  <c:v>7.4602883383667606E-4</c:v>
                </c:pt>
                <c:pt idx="87">
                  <c:v>6.1087935943437977E-4</c:v>
                </c:pt>
                <c:pt idx="88">
                  <c:v>5.0020110707948984E-4</c:v>
                </c:pt>
                <c:pt idx="89">
                  <c:v>4.0956716498607992E-4</c:v>
                </c:pt>
                <c:pt idx="90">
                  <c:v>3.3535013046637197E-4</c:v>
                </c:pt>
                <c:pt idx="91">
                  <c:v>2.7457815610143488E-4</c:v>
                </c:pt>
                <c:pt idx="92">
                  <c:v>2.2481677023333813E-4</c:v>
                </c:pt>
                <c:pt idx="93">
                  <c:v>1.8407190496338988E-4</c:v>
                </c:pt>
                <c:pt idx="94">
                  <c:v>1.5071035805969135E-4</c:v>
                </c:pt>
                <c:pt idx="95">
                  <c:v>1.2339457598631309E-4</c:v>
                </c:pt>
                <c:pt idx="96">
                  <c:v>1.0102919390775345E-4</c:v>
                </c:pt>
                <c:pt idx="97">
                  <c:v>8.2717222851580452E-5</c:v>
                </c:pt>
                <c:pt idx="98">
                  <c:v>6.7724149619641238E-5</c:v>
                </c:pt>
                <c:pt idx="99">
                  <c:v>5.5448524722834236E-5</c:v>
                </c:pt>
                <c:pt idx="100">
                  <c:v>4.5397868702390376E-5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944E-823B-057BD83C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Разность</a:t>
            </a:r>
            <a:r>
              <a:rPr lang="ru-RU" baseline="0"/>
              <a:t> </a:t>
            </a:r>
            <a:r>
              <a:rPr lang="en-US" baseline="0"/>
              <a:t>a </a:t>
            </a:r>
            <a:r>
              <a:rPr lang="ru-RU" baseline="0"/>
              <a:t>и </a:t>
            </a:r>
            <a:r>
              <a:rPr lang="en-US" baseline="0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9-324B-865D-00BC66BCA6BA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9-324B-865D-00BC66BCA6BA}"/>
            </c:ext>
          </c:extLst>
        </c:ser>
        <c:ser>
          <c:idx val="2"/>
          <c:order val="2"/>
          <c:tx>
            <c:strRef>
              <c:f>'Алгебраические и логические '!$H$1</c:f>
              <c:strCache>
                <c:ptCount val="1"/>
                <c:pt idx="0">
                  <c:v>разность a и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9.9590432835014037E-2</c:v>
                </c:pt>
                <c:pt idx="12">
                  <c:v>0.19949979889292038</c:v>
                </c:pt>
                <c:pt idx="13">
                  <c:v>0.29938912064056566</c:v>
                </c:pt>
                <c:pt idx="14">
                  <c:v>0.39925397116616324</c:v>
                </c:pt>
                <c:pt idx="15">
                  <c:v>0.49908894880559934</c:v>
                </c:pt>
                <c:pt idx="16">
                  <c:v>0.59888746396713977</c:v>
                </c:pt>
                <c:pt idx="17">
                  <c:v>0.69864148004957105</c:v>
                </c:pt>
                <c:pt idx="18">
                  <c:v>0.79834119891982558</c:v>
                </c:pt>
                <c:pt idx="19">
                  <c:v>0.89797467961095001</c:v>
                </c:pt>
                <c:pt idx="20">
                  <c:v>0.99752737684336523</c:v>
                </c:pt>
                <c:pt idx="21">
                  <c:v>0.89698158367529146</c:v>
                </c:pt>
                <c:pt idx="22">
                  <c:v>0.79631576010056382</c:v>
                </c:pt>
                <c:pt idx="23">
                  <c:v>0.69550372683905903</c:v>
                </c:pt>
                <c:pt idx="24">
                  <c:v>0.59451370110054969</c:v>
                </c:pt>
                <c:pt idx="25">
                  <c:v>0.49330714907571516</c:v>
                </c:pt>
                <c:pt idx="26">
                  <c:v>0.39183742884684003</c:v>
                </c:pt>
                <c:pt idx="27">
                  <c:v>0.29004819813309551</c:v>
                </c:pt>
                <c:pt idx="28">
                  <c:v>0.18787156501572594</c:v>
                </c:pt>
                <c:pt idx="29">
                  <c:v>8.5225968306727032E-2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9-324B-865D-00BC66BC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Дизъюнктивная</a:t>
            </a:r>
            <a:r>
              <a:rPr lang="ru-RU" baseline="0"/>
              <a:t> сумма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B-DE46-9F54-5AD706DA4C13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B-DE46-9F54-5AD706DA4C13}"/>
            </c:ext>
          </c:extLst>
        </c:ser>
        <c:ser>
          <c:idx val="2"/>
          <c:order val="2"/>
          <c:tx>
            <c:strRef>
              <c:f>'Алгебраические и логические '!$I$1</c:f>
              <c:strCache>
                <c:ptCount val="1"/>
                <c:pt idx="0">
                  <c:v> дизъюнктивная сумма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'!$I$2:$I$102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0.99752737684336523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B-DE46-9F54-5AD706D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</a:t>
            </a:r>
            <a:r>
              <a:rPr lang="ru-RU" baseline="0"/>
              <a:t> и неА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0-8042-900C-B7D90A03E9E1}"/>
            </c:ext>
          </c:extLst>
        </c:ser>
        <c:ser>
          <c:idx val="1"/>
          <c:order val="1"/>
          <c:tx>
            <c:strRef>
              <c:f>'Алгебраические и логические '!$J$1</c:f>
              <c:strCache>
                <c:ptCount val="1"/>
                <c:pt idx="0">
                  <c:v>А или неА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0.29999999999999982</c:v>
                </c:pt>
                <c:pt idx="24">
                  <c:v>0.39999999999999991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0-8042-900C-B7D90A03E9E1}"/>
            </c:ext>
          </c:extLst>
        </c:ser>
        <c:ser>
          <c:idx val="2"/>
          <c:order val="2"/>
          <c:tx>
            <c:strRef>
              <c:f>'Алгебраические и логические '!$K$1</c:f>
              <c:strCache>
                <c:ptCount val="1"/>
                <c:pt idx="0">
                  <c:v>А и неА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'!$K$2:$K$102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0.79999999999999982</c:v>
                </c:pt>
                <c:pt idx="29">
                  <c:v>0.89999999999999991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0-8042-900C-B7D90A0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9-6E40-B40F-BBC21ABEE2D1}"/>
            </c:ext>
          </c:extLst>
        </c:ser>
        <c:ser>
          <c:idx val="1"/>
          <c:order val="1"/>
          <c:tx>
            <c:strRef>
              <c:f>'Алгебраические и логические '!$C$1</c:f>
              <c:strCache>
                <c:ptCount val="1"/>
                <c:pt idx="0">
                  <c:v>сигмоида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'!$C$2:$C$102</c:f>
              <c:numCache>
                <c:formatCode>General</c:formatCode>
                <c:ptCount val="101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7.4602883383669699E-4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4.4962731609411782E-3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1.2128434984274237E-2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3.2295464698450495E-2</c:v>
                </c:pt>
                <c:pt idx="34">
                  <c:v>3.9165722796764356E-2</c:v>
                </c:pt>
                <c:pt idx="35">
                  <c:v>4.7425873177566781E-2</c:v>
                </c:pt>
                <c:pt idx="36">
                  <c:v>5.7324175898868755E-2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9.9750489119685135E-2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0.31002551887238738</c:v>
                </c:pt>
                <c:pt idx="47">
                  <c:v>0.35434369377420466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0.76852478349901754</c:v>
                </c:pt>
                <c:pt idx="57">
                  <c:v>0.8021838885585818</c:v>
                </c:pt>
                <c:pt idx="58">
                  <c:v>0.83201838513392445</c:v>
                </c:pt>
                <c:pt idx="59">
                  <c:v>0.85814893509951229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0.97340300642313404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  <c:pt idx="10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9-6E40-B40F-BBC21ABEE2D1}"/>
            </c:ext>
          </c:extLst>
        </c:ser>
        <c:ser>
          <c:idx val="2"/>
          <c:order val="2"/>
          <c:tx>
            <c:strRef>
              <c:f>'Алгебраические и логические '!$L$1</c:f>
              <c:strCache>
                <c:ptCount val="1"/>
                <c:pt idx="0">
                  <c:v>умножение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4.0956716498605081E-5</c:v>
                </c:pt>
                <c:pt idx="12">
                  <c:v>1.0004022141591284E-4</c:v>
                </c:pt>
                <c:pt idx="13">
                  <c:v>1.8326380783032032E-4</c:v>
                </c:pt>
                <c:pt idx="14">
                  <c:v>2.9841153353467873E-4</c:v>
                </c:pt>
                <c:pt idx="15">
                  <c:v>4.555255972003227E-4</c:v>
                </c:pt>
                <c:pt idx="16">
                  <c:v>6.675216197161931E-4</c:v>
                </c:pt>
                <c:pt idx="17">
                  <c:v>9.5096396530027134E-4</c:v>
                </c:pt>
                <c:pt idx="18">
                  <c:v>1.3270408641395373E-3</c:v>
                </c:pt>
                <c:pt idx="19">
                  <c:v>1.8227883501448934E-3</c:v>
                </c:pt>
                <c:pt idx="20">
                  <c:v>2.4726231566347743E-3</c:v>
                </c:pt>
                <c:pt idx="21">
                  <c:v>2.7165746922375813E-3</c:v>
                </c:pt>
                <c:pt idx="22">
                  <c:v>2.9473919195487906E-3</c:v>
                </c:pt>
                <c:pt idx="23">
                  <c:v>3.1473912126588257E-3</c:v>
                </c:pt>
                <c:pt idx="24">
                  <c:v>3.2917793396702428E-3</c:v>
                </c:pt>
                <c:pt idx="25">
                  <c:v>3.3464254621424277E-3</c:v>
                </c:pt>
                <c:pt idx="26">
                  <c:v>3.2650284612639581E-3</c:v>
                </c:pt>
                <c:pt idx="27">
                  <c:v>2.9855405600712954E-3</c:v>
                </c:pt>
                <c:pt idx="28">
                  <c:v>2.4256869968548498E-3</c:v>
                </c:pt>
                <c:pt idx="29">
                  <c:v>1.4774031693273069E-3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9-6E40-B40F-BBC21ABEE2D1}"/>
            </c:ext>
          </c:extLst>
        </c:ser>
        <c:ser>
          <c:idx val="3"/>
          <c:order val="3"/>
          <c:tx>
            <c:strRef>
              <c:f>'Алгебраические и логические '!$M$1</c:f>
              <c:strCache>
                <c:ptCount val="1"/>
                <c:pt idx="0">
                  <c:v>умножение нормированное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'Алгебраические и логические 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1.223894479705041E-2</c:v>
                </c:pt>
                <c:pt idx="12">
                  <c:v>2.9894651038145554E-2</c:v>
                </c:pt>
                <c:pt idx="13">
                  <c:v>5.4764048954191347E-2</c:v>
                </c:pt>
                <c:pt idx="14">
                  <c:v>8.9173219876121659E-2</c:v>
                </c:pt>
                <c:pt idx="15">
                  <c:v>0.13612303705957607</c:v>
                </c:pt>
                <c:pt idx="16">
                  <c:v>0.1994730279421304</c:v>
                </c:pt>
                <c:pt idx="17">
                  <c:v>0.28417306049645313</c:v>
                </c:pt>
                <c:pt idx="18">
                  <c:v>0.39655473553860288</c:v>
                </c:pt>
                <c:pt idx="19">
                  <c:v>0.54469713154104415</c:v>
                </c:pt>
                <c:pt idx="20">
                  <c:v>0.73888487420597349</c:v>
                </c:pt>
                <c:pt idx="21">
                  <c:v>0.81178401341065365</c:v>
                </c:pt>
                <c:pt idx="22">
                  <c:v>0.8807582756263842</c:v>
                </c:pt>
                <c:pt idx="23">
                  <c:v>0.94052332803008931</c:v>
                </c:pt>
                <c:pt idx="24">
                  <c:v>0.98367030041744907</c:v>
                </c:pt>
                <c:pt idx="25">
                  <c:v>1</c:v>
                </c:pt>
                <c:pt idx="26">
                  <c:v>0.97567643391454528</c:v>
                </c:pt>
                <c:pt idx="27">
                  <c:v>0.89215809341825625</c:v>
                </c:pt>
                <c:pt idx="28">
                  <c:v>0.72485911438824979</c:v>
                </c:pt>
                <c:pt idx="29">
                  <c:v>0.44148694959470369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9-6E40-B40F-BBC21ABE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Концентрировани</a:t>
            </a:r>
            <a:r>
              <a:rPr lang="ru-RU" baseline="0"/>
              <a:t>е и растяжение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'Алгебраические и логические '!$B$1</c:f>
              <c:strCache>
                <c:ptCount val="1"/>
                <c:pt idx="0">
                  <c:v>треуг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0.19999999999999996</c:v>
                </c:pt>
                <c:pt idx="13">
                  <c:v>0.30000000000000004</c:v>
                </c:pt>
                <c:pt idx="14">
                  <c:v>0.39999999999999991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</c:v>
                </c:pt>
                <c:pt idx="18">
                  <c:v>0.8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0.79999999999999982</c:v>
                </c:pt>
                <c:pt idx="23">
                  <c:v>0.70000000000000018</c:v>
                </c:pt>
                <c:pt idx="24">
                  <c:v>0.60000000000000009</c:v>
                </c:pt>
                <c:pt idx="25">
                  <c:v>0.5</c:v>
                </c:pt>
                <c:pt idx="26">
                  <c:v>0.39999999999999991</c:v>
                </c:pt>
                <c:pt idx="27">
                  <c:v>0.29999999999999982</c:v>
                </c:pt>
                <c:pt idx="28">
                  <c:v>0.20000000000000018</c:v>
                </c:pt>
                <c:pt idx="29">
                  <c:v>0.10000000000000009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D-A547-A3D2-3531F30223E6}"/>
            </c:ext>
          </c:extLst>
        </c:ser>
        <c:ser>
          <c:idx val="1"/>
          <c:order val="1"/>
          <c:tx>
            <c:strRef>
              <c:f>'Алгебраические и логические '!$O$1</c:f>
              <c:strCache>
                <c:ptCount val="1"/>
                <c:pt idx="0">
                  <c:v>концентрирование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1.0000000000000018E-2</c:v>
                </c:pt>
                <c:pt idx="12">
                  <c:v>3.999999999999998E-2</c:v>
                </c:pt>
                <c:pt idx="13">
                  <c:v>9.0000000000000024E-2</c:v>
                </c:pt>
                <c:pt idx="14">
                  <c:v>0.15999999999999992</c:v>
                </c:pt>
                <c:pt idx="15">
                  <c:v>0.25</c:v>
                </c:pt>
                <c:pt idx="16">
                  <c:v>0.3600000000000001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0.80999999999999983</c:v>
                </c:pt>
                <c:pt idx="20">
                  <c:v>1</c:v>
                </c:pt>
                <c:pt idx="21">
                  <c:v>0.80999999999999983</c:v>
                </c:pt>
                <c:pt idx="22">
                  <c:v>0.63999999999999968</c:v>
                </c:pt>
                <c:pt idx="23">
                  <c:v>0.49000000000000027</c:v>
                </c:pt>
                <c:pt idx="24">
                  <c:v>0.3600000000000001</c:v>
                </c:pt>
                <c:pt idx="25">
                  <c:v>0.25</c:v>
                </c:pt>
                <c:pt idx="26">
                  <c:v>0.15999999999999992</c:v>
                </c:pt>
                <c:pt idx="27">
                  <c:v>8.99999999999999E-2</c:v>
                </c:pt>
                <c:pt idx="28">
                  <c:v>4.000000000000007E-2</c:v>
                </c:pt>
                <c:pt idx="29">
                  <c:v>1.0000000000000018E-2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D-A547-A3D2-3531F30223E6}"/>
            </c:ext>
          </c:extLst>
        </c:ser>
        <c:ser>
          <c:idx val="2"/>
          <c:order val="2"/>
          <c:tx>
            <c:strRef>
              <c:f>'Алгебраические и логические '!$P$1</c:f>
              <c:strCache>
                <c:ptCount val="1"/>
                <c:pt idx="0">
                  <c:v>растяжение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'Алгебраические и логические 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'Алгебраические и логические '!$P$2:$P$102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0.31622776601683805</c:v>
                </c:pt>
                <c:pt idx="12">
                  <c:v>0.44721359549995787</c:v>
                </c:pt>
                <c:pt idx="13">
                  <c:v>0.54772255750516619</c:v>
                </c:pt>
                <c:pt idx="14">
                  <c:v>0.63245553203367577</c:v>
                </c:pt>
                <c:pt idx="15">
                  <c:v>0.70710678118654757</c:v>
                </c:pt>
                <c:pt idx="16">
                  <c:v>0.7745966692414834</c:v>
                </c:pt>
                <c:pt idx="17">
                  <c:v>0.83666002653407556</c:v>
                </c:pt>
                <c:pt idx="18">
                  <c:v>0.89442719099991586</c:v>
                </c:pt>
                <c:pt idx="19">
                  <c:v>0.94868329805051377</c:v>
                </c:pt>
                <c:pt idx="20">
                  <c:v>1</c:v>
                </c:pt>
                <c:pt idx="21">
                  <c:v>0.94868329805051377</c:v>
                </c:pt>
                <c:pt idx="22">
                  <c:v>0.89442719099991574</c:v>
                </c:pt>
                <c:pt idx="23">
                  <c:v>0.83666002653407567</c:v>
                </c:pt>
                <c:pt idx="24">
                  <c:v>0.7745966692414834</c:v>
                </c:pt>
                <c:pt idx="25">
                  <c:v>0.70710678118654757</c:v>
                </c:pt>
                <c:pt idx="26">
                  <c:v>0.63245553203367577</c:v>
                </c:pt>
                <c:pt idx="27">
                  <c:v>0.54772255750516596</c:v>
                </c:pt>
                <c:pt idx="28">
                  <c:v>0.44721359549995815</c:v>
                </c:pt>
                <c:pt idx="29">
                  <c:v>0.31622776601683805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D-A547-A3D2-3531F302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454975"/>
        <c:axId val="1854460303"/>
      </c:lineChart>
      <c:catAx>
        <c:axId val="18544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60303"/>
        <c:crosses val="autoZero"/>
        <c:auto val="1"/>
        <c:lblAlgn val="ctr"/>
        <c:lblOffset val="100"/>
        <c:noMultiLvlLbl val="0"/>
      </c:catAx>
      <c:valAx>
        <c:axId val="1854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4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528038</xdr:colOff>
      <xdr:row>0</xdr:row>
      <xdr:rowOff>137207</xdr:rowOff>
    </xdr:from>
    <xdr:to>
      <xdr:col>22</xdr:col>
      <xdr:colOff>136760</xdr:colOff>
      <xdr:row>14</xdr:row>
      <xdr:rowOff>31323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48E48B1-6542-BE4B-80C3-1635E6BD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708987</xdr:colOff>
      <xdr:row>14</xdr:row>
      <xdr:rowOff>194820</xdr:rowOff>
    </xdr:from>
    <xdr:to>
      <xdr:col>22</xdr:col>
      <xdr:colOff>317709</xdr:colOff>
      <xdr:row>28</xdr:row>
      <xdr:rowOff>88936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DE779E7-709F-BF4C-B8AC-1CFF5937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686935</xdr:colOff>
      <xdr:row>28</xdr:row>
      <xdr:rowOff>70032</xdr:rowOff>
    </xdr:from>
    <xdr:to>
      <xdr:col>22</xdr:col>
      <xdr:colOff>295657</xdr:colOff>
      <xdr:row>41</xdr:row>
      <xdr:rowOff>165108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6C43633-03DF-0744-883F-D6E36839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112061</xdr:colOff>
      <xdr:row>0</xdr:row>
      <xdr:rowOff>78386</xdr:rowOff>
    </xdr:from>
    <xdr:to>
      <xdr:col>27</xdr:col>
      <xdr:colOff>563114</xdr:colOff>
      <xdr:row>13</xdr:row>
      <xdr:rowOff>182228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CD95048-C6B8-3048-B5BE-CC9ACD8A5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371213</xdr:colOff>
      <xdr:row>14</xdr:row>
      <xdr:rowOff>95072</xdr:rowOff>
    </xdr:from>
    <xdr:to>
      <xdr:col>27</xdr:col>
      <xdr:colOff>819856</xdr:colOff>
      <xdr:row>27</xdr:row>
      <xdr:rowOff>192388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BBEB0A0B-47C7-2E4D-9DD3-E162E97D6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349623</xdr:colOff>
      <xdr:row>28</xdr:row>
      <xdr:rowOff>125258</xdr:rowOff>
    </xdr:from>
    <xdr:to>
      <xdr:col>27</xdr:col>
      <xdr:colOff>798266</xdr:colOff>
      <xdr:row>42</xdr:row>
      <xdr:rowOff>17133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5800B2F-2827-4743-83DA-13E409EC8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606010</xdr:colOff>
      <xdr:row>0</xdr:row>
      <xdr:rowOff>38084</xdr:rowOff>
    </xdr:from>
    <xdr:to>
      <xdr:col>33</xdr:col>
      <xdr:colOff>214541</xdr:colOff>
      <xdr:row>13</xdr:row>
      <xdr:rowOff>134797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4E3237A-35D5-EA44-9C8E-A29049C9E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160320</xdr:colOff>
      <xdr:row>14</xdr:row>
      <xdr:rowOff>55171</xdr:rowOff>
    </xdr:from>
    <xdr:to>
      <xdr:col>33</xdr:col>
      <xdr:colOff>617892</xdr:colOff>
      <xdr:row>27</xdr:row>
      <xdr:rowOff>150848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421466D-7349-F040-9F20-C9E410EC2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304800</xdr:colOff>
      <xdr:row>28</xdr:row>
      <xdr:rowOff>152400</xdr:rowOff>
    </xdr:from>
    <xdr:to>
      <xdr:col>33</xdr:col>
      <xdr:colOff>743064</xdr:colOff>
      <xdr:row>42</xdr:row>
      <xdr:rowOff>45913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9D184C5-9F97-4845-A7B8-5E3210D5D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541866</xdr:colOff>
      <xdr:row>0</xdr:row>
      <xdr:rowOff>101600</xdr:rowOff>
    </xdr:from>
    <xdr:to>
      <xdr:col>39</xdr:col>
      <xdr:colOff>150397</xdr:colOff>
      <xdr:row>13</xdr:row>
      <xdr:rowOff>198313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7F62CEEC-E01C-CD4E-A094-936BC221C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0</xdr:row>
      <xdr:rowOff>15240</xdr:rowOff>
    </xdr:from>
    <xdr:to>
      <xdr:col>18</xdr:col>
      <xdr:colOff>584200</xdr:colOff>
      <xdr:row>13</xdr:row>
      <xdr:rowOff>116840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4544A9-AECB-D746-9612-9844C0EF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</xdr:colOff>
      <xdr:row>14</xdr:row>
      <xdr:rowOff>15240</xdr:rowOff>
    </xdr:from>
    <xdr:to>
      <xdr:col>18</xdr:col>
      <xdr:colOff>513080</xdr:colOff>
      <xdr:row>27</xdr:row>
      <xdr:rowOff>116840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526ED5-EB51-5240-A22E-717FA493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</xdr:colOff>
      <xdr:row>27</xdr:row>
      <xdr:rowOff>187960</xdr:rowOff>
    </xdr:from>
    <xdr:to>
      <xdr:col>18</xdr:col>
      <xdr:colOff>502920</xdr:colOff>
      <xdr:row>41</xdr:row>
      <xdr:rowOff>86360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C63E27-9AB8-FF4B-9334-5906DE38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42</xdr:row>
      <xdr:rowOff>86360</xdr:rowOff>
    </xdr:from>
    <xdr:to>
      <xdr:col>18</xdr:col>
      <xdr:colOff>472440</xdr:colOff>
      <xdr:row>55</xdr:row>
      <xdr:rowOff>187960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F6BF564-5720-2543-8070-BE70A6B96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817880</xdr:colOff>
      <xdr:row>56</xdr:row>
      <xdr:rowOff>35560</xdr:rowOff>
    </xdr:from>
    <xdr:to>
      <xdr:col>18</xdr:col>
      <xdr:colOff>452120</xdr:colOff>
      <xdr:row>69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A1E9147-F5E0-624F-ACA8-08E5D511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719667</xdr:colOff>
      <xdr:row>0</xdr:row>
      <xdr:rowOff>99906</xdr:rowOff>
    </xdr:from>
    <xdr:to>
      <xdr:col>24</xdr:col>
      <xdr:colOff>347133</xdr:colOff>
      <xdr:row>13</xdr:row>
      <xdr:rowOff>201506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430B6DD-3AF7-8F4A-85AF-898A09409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87910</xdr:colOff>
      <xdr:row>14</xdr:row>
      <xdr:rowOff>130422</xdr:rowOff>
    </xdr:from>
    <xdr:to>
      <xdr:col>24</xdr:col>
      <xdr:colOff>517728</xdr:colOff>
      <xdr:row>27</xdr:row>
      <xdr:rowOff>180502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CD61F0A-33E0-F244-B66F-7CEA9F19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F27C-3E47-464A-9D7F-B029C7A83A3D}">
  <dimension ref="A1:U152"/>
  <sheetViews>
    <sheetView tabSelected="1" topLeftCell="N1" zoomScale="75" zoomScaleNormal="125" workbookViewId="0">
      <selection activeCell="AE44" sqref="AE44"/>
    </sheetView>
  </sheetViews>
  <sheetFormatPr baseColWidth="10" defaultRowHeight="16" x14ac:dyDescent="0.2"/>
  <cols>
    <col min="3" max="3" width="13.33203125" bestFit="1" customWidth="1"/>
    <col min="4" max="4" width="13.6640625" customWidth="1"/>
    <col min="5" max="16" width="16.6640625" customWidth="1"/>
  </cols>
  <sheetData>
    <row r="1" spans="1:21" x14ac:dyDescent="0.2">
      <c r="A1" t="s">
        <v>0</v>
      </c>
      <c r="B1" t="s">
        <v>6</v>
      </c>
      <c r="C1" t="s">
        <v>9</v>
      </c>
      <c r="D1" t="s">
        <v>16</v>
      </c>
      <c r="E1" t="s">
        <v>24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37</v>
      </c>
      <c r="N1" t="s">
        <v>21</v>
      </c>
      <c r="O1" t="s">
        <v>36</v>
      </c>
      <c r="P1" t="s">
        <v>23</v>
      </c>
      <c r="R1" t="s">
        <v>1</v>
      </c>
      <c r="S1" t="s">
        <v>2</v>
      </c>
      <c r="T1" t="s">
        <v>3</v>
      </c>
      <c r="U1" t="s">
        <v>4</v>
      </c>
    </row>
    <row r="2" spans="1:21" x14ac:dyDescent="0.2">
      <c r="A2">
        <v>0</v>
      </c>
      <c r="B2">
        <f>IF(A2&lt;$R$3,0,IF(AND($R$3&lt;=A2,A2&lt;=$S$3),(A2-$R$3)/($S$3-$R$3),IF(AND($S$3&lt;A2,A2&lt;=$T$3),($T$3-A2)/($T$3-$S$3),0)))</f>
        <v>0</v>
      </c>
      <c r="C2">
        <f>1/(1+EXP(-$R$6*(A2-$T$6)))</f>
        <v>4.5397868702434395E-5</v>
      </c>
      <c r="D2">
        <f>MAX(B2,C2)</f>
        <v>4.5397868702434395E-5</v>
      </c>
      <c r="E2">
        <f>MIN(B2:C2)</f>
        <v>0</v>
      </c>
      <c r="F2">
        <f>1-B2</f>
        <v>1</v>
      </c>
      <c r="G2">
        <f>1-C2</f>
        <v>0.99995460213129761</v>
      </c>
      <c r="H2">
        <f>IF(B2&gt;C2,B2-C2,0)</f>
        <v>0</v>
      </c>
      <c r="I2">
        <f xml:space="preserve"> MAX(MIN(B2,1-C2),MIN(1-B2,C2))</f>
        <v>4.5397868702434395E-5</v>
      </c>
      <c r="J2">
        <f>MIN(B2,F2)</f>
        <v>0</v>
      </c>
      <c r="K2">
        <f>MAX(B2,F2)</f>
        <v>1</v>
      </c>
      <c r="L2">
        <f>B2*C2</f>
        <v>0</v>
      </c>
      <c r="M2">
        <f>L2/MAX($L$2:$L$102)</f>
        <v>0</v>
      </c>
      <c r="N2">
        <f>B2+C2-B2*C2</f>
        <v>4.5397868702434395E-5</v>
      </c>
      <c r="O2">
        <f>B2^$R$9</f>
        <v>0</v>
      </c>
      <c r="P2">
        <f>B2^$R$10</f>
        <v>0</v>
      </c>
      <c r="Q2" t="s">
        <v>5</v>
      </c>
      <c r="R2">
        <v>2</v>
      </c>
      <c r="S2">
        <v>4</v>
      </c>
      <c r="T2">
        <v>6</v>
      </c>
      <c r="U2">
        <v>8</v>
      </c>
    </row>
    <row r="3" spans="1:21" x14ac:dyDescent="0.2">
      <c r="A3">
        <v>0.2</v>
      </c>
      <c r="B3">
        <f>IF(A3&lt;$R$3,0,IF(AND($R$3&lt;=A3,A3&lt;=$S$3),(A3-$R$3)/($S$3-$R$3),IF(AND($S$3&lt;A3,A3&lt;=$T$3),($T$3-A3)/($T$3-$S$3),0)))</f>
        <v>0</v>
      </c>
      <c r="C3">
        <f>1/(1+EXP(-$R$6*(A3-$T$6)))</f>
        <v>5.5448524722794907E-5</v>
      </c>
      <c r="D3">
        <f t="shared" ref="D3:D66" si="0">MAX(B3,C3)</f>
        <v>5.5448524722794907E-5</v>
      </c>
      <c r="E3">
        <f t="shared" ref="E3:E66" si="1">MIN(B3:C3)</f>
        <v>0</v>
      </c>
      <c r="F3">
        <f t="shared" ref="F3:F66" si="2">1-B3</f>
        <v>1</v>
      </c>
      <c r="G3">
        <f t="shared" ref="G3:G66" si="3">1-C3</f>
        <v>0.99994455147527717</v>
      </c>
      <c r="H3">
        <f t="shared" ref="H3:H66" si="4">IF(B3&gt;C3,B3-C3,0)</f>
        <v>0</v>
      </c>
      <c r="I3">
        <f t="shared" ref="I3:I66" si="5" xml:space="preserve"> MAX(MIN(B3,1-C3),MIN(1-B3,C3))</f>
        <v>5.5448524722794907E-5</v>
      </c>
      <c r="J3">
        <f t="shared" ref="J3:J66" si="6">MIN(B3,F3)</f>
        <v>0</v>
      </c>
      <c r="K3">
        <f t="shared" ref="K3:K66" si="7">MAX(B3,F3)</f>
        <v>1</v>
      </c>
      <c r="L3">
        <f t="shared" ref="L3:L66" si="8">B3*C3</f>
        <v>0</v>
      </c>
      <c r="M3">
        <f t="shared" ref="M3:M66" si="9">L3/MAX($L$2:$L$102)</f>
        <v>0</v>
      </c>
      <c r="N3">
        <f t="shared" ref="N3:N66" si="10">B3+C3-B3*C3</f>
        <v>5.5448524722794907E-5</v>
      </c>
      <c r="O3">
        <f t="shared" ref="O3:O66" si="11">B3^$R$9</f>
        <v>0</v>
      </c>
      <c r="P3">
        <f t="shared" ref="P3:P66" si="12">B3^$R$10</f>
        <v>0</v>
      </c>
      <c r="Q3" t="s">
        <v>6</v>
      </c>
      <c r="R3">
        <v>2</v>
      </c>
      <c r="S3">
        <v>4</v>
      </c>
      <c r="T3">
        <v>6</v>
      </c>
    </row>
    <row r="4" spans="1:21" x14ac:dyDescent="0.2">
      <c r="A4">
        <v>0.4</v>
      </c>
      <c r="B4">
        <f>IF(A4&lt;$R$3,0,IF(AND($R$3&lt;=A4,A4&lt;=$S$3),(A4-$R$3)/($S$3-$R$3),IF(AND($S$3&lt;A4,A4&lt;=$T$3),($T$3-A4)/($T$3-$S$3),0)))</f>
        <v>0</v>
      </c>
      <c r="C4">
        <f>1/(1+EXP(-$R$6*(A4-$T$6)))</f>
        <v>6.7724149619770231E-5</v>
      </c>
      <c r="D4">
        <f t="shared" si="0"/>
        <v>6.7724149619770231E-5</v>
      </c>
      <c r="E4">
        <f t="shared" si="1"/>
        <v>0</v>
      </c>
      <c r="F4">
        <f t="shared" si="2"/>
        <v>1</v>
      </c>
      <c r="G4">
        <f t="shared" si="3"/>
        <v>0.99993227585038025</v>
      </c>
      <c r="H4">
        <f t="shared" si="4"/>
        <v>0</v>
      </c>
      <c r="I4">
        <f t="shared" si="5"/>
        <v>6.7724149619770231E-5</v>
      </c>
      <c r="J4">
        <f t="shared" si="6"/>
        <v>0</v>
      </c>
      <c r="K4">
        <f t="shared" si="7"/>
        <v>1</v>
      </c>
      <c r="L4">
        <f t="shared" si="8"/>
        <v>0</v>
      </c>
      <c r="M4">
        <f t="shared" si="9"/>
        <v>0</v>
      </c>
      <c r="N4">
        <f t="shared" si="10"/>
        <v>6.7724149619770231E-5</v>
      </c>
      <c r="O4">
        <f t="shared" si="11"/>
        <v>0</v>
      </c>
      <c r="P4">
        <f t="shared" si="12"/>
        <v>0</v>
      </c>
      <c r="Q4" t="s">
        <v>8</v>
      </c>
      <c r="R4">
        <v>10</v>
      </c>
      <c r="S4">
        <v>1</v>
      </c>
    </row>
    <row r="5" spans="1:21" x14ac:dyDescent="0.2">
      <c r="A5">
        <v>0.6</v>
      </c>
      <c r="B5">
        <f>IF(A5&lt;$R$3,0,IF(AND($R$3&lt;=A5,A5&lt;=$S$3),(A5-$R$3)/($S$3-$R$3),IF(AND($S$3&lt;A5,A5&lt;=$T$3),($T$3-A5)/($T$3-$S$3),0)))</f>
        <v>0</v>
      </c>
      <c r="C5">
        <f>1/(1+EXP(-$R$6*(A5-$T$6)))</f>
        <v>8.2717222851666389E-5</v>
      </c>
      <c r="D5">
        <f t="shared" si="0"/>
        <v>8.2717222851666389E-5</v>
      </c>
      <c r="E5">
        <f t="shared" si="1"/>
        <v>0</v>
      </c>
      <c r="F5">
        <f t="shared" si="2"/>
        <v>1</v>
      </c>
      <c r="G5">
        <f t="shared" si="3"/>
        <v>0.99991728277714831</v>
      </c>
      <c r="H5">
        <f t="shared" si="4"/>
        <v>0</v>
      </c>
      <c r="I5">
        <f t="shared" si="5"/>
        <v>8.2717222851666389E-5</v>
      </c>
      <c r="J5">
        <f t="shared" si="6"/>
        <v>0</v>
      </c>
      <c r="K5">
        <f t="shared" si="7"/>
        <v>1</v>
      </c>
      <c r="L5">
        <f t="shared" si="8"/>
        <v>0</v>
      </c>
      <c r="M5">
        <f t="shared" si="9"/>
        <v>0</v>
      </c>
      <c r="N5">
        <f t="shared" si="10"/>
        <v>8.2717222851666389E-5</v>
      </c>
      <c r="O5">
        <f t="shared" si="11"/>
        <v>0</v>
      </c>
      <c r="P5">
        <f t="shared" si="12"/>
        <v>0</v>
      </c>
      <c r="Q5" t="s">
        <v>7</v>
      </c>
      <c r="R5">
        <v>2</v>
      </c>
      <c r="S5">
        <v>2</v>
      </c>
      <c r="T5">
        <v>10</v>
      </c>
    </row>
    <row r="6" spans="1:21" x14ac:dyDescent="0.2">
      <c r="A6">
        <v>0.8</v>
      </c>
      <c r="B6">
        <f>IF(A6&lt;$R$3,0,IF(AND($R$3&lt;=A6,A6&lt;=$S$3),(A6-$R$3)/($S$3-$R$3),IF(AND($S$3&lt;A6,A6&lt;=$T$3),($T$3-A6)/($T$3-$S$3),0)))</f>
        <v>0</v>
      </c>
      <c r="C6">
        <f>1/(1+EXP(-$R$6*(A6-$T$6)))</f>
        <v>1.0102919390777289E-4</v>
      </c>
      <c r="D6">
        <f t="shared" si="0"/>
        <v>1.0102919390777289E-4</v>
      </c>
      <c r="E6">
        <f t="shared" si="1"/>
        <v>0</v>
      </c>
      <c r="F6">
        <f t="shared" si="2"/>
        <v>1</v>
      </c>
      <c r="G6">
        <f t="shared" si="3"/>
        <v>0.99989897080609225</v>
      </c>
      <c r="H6">
        <f t="shared" si="4"/>
        <v>0</v>
      </c>
      <c r="I6">
        <f t="shared" si="5"/>
        <v>1.0102919390777289E-4</v>
      </c>
      <c r="J6">
        <f t="shared" si="6"/>
        <v>0</v>
      </c>
      <c r="K6">
        <f t="shared" si="7"/>
        <v>1</v>
      </c>
      <c r="L6">
        <f t="shared" si="8"/>
        <v>0</v>
      </c>
      <c r="M6">
        <f t="shared" si="9"/>
        <v>0</v>
      </c>
      <c r="N6">
        <f t="shared" si="10"/>
        <v>1.0102919390777289E-4</v>
      </c>
      <c r="O6">
        <f t="shared" si="11"/>
        <v>0</v>
      </c>
      <c r="P6">
        <f t="shared" si="12"/>
        <v>0</v>
      </c>
      <c r="Q6" t="s">
        <v>9</v>
      </c>
      <c r="R6">
        <v>1</v>
      </c>
      <c r="T6">
        <v>10</v>
      </c>
    </row>
    <row r="7" spans="1:21" x14ac:dyDescent="0.2">
      <c r="A7">
        <v>1</v>
      </c>
      <c r="B7">
        <f>IF(A7&lt;$R$3,0,IF(AND($R$3&lt;=A7,A7&lt;=$S$3),(A7-$R$3)/($S$3-$R$3),IF(AND($S$3&lt;A7,A7&lt;=$T$3),($T$3-A7)/($T$3-$S$3),0)))</f>
        <v>0</v>
      </c>
      <c r="C7">
        <f>1/(1+EXP(-$R$6*(A7-$T$6)))</f>
        <v>1.2339457598623172E-4</v>
      </c>
      <c r="D7">
        <f t="shared" si="0"/>
        <v>1.2339457598623172E-4</v>
      </c>
      <c r="E7">
        <f t="shared" si="1"/>
        <v>0</v>
      </c>
      <c r="F7">
        <f t="shared" si="2"/>
        <v>1</v>
      </c>
      <c r="G7">
        <f t="shared" si="3"/>
        <v>0.9998766054240138</v>
      </c>
      <c r="H7">
        <f t="shared" si="4"/>
        <v>0</v>
      </c>
      <c r="I7">
        <f t="shared" si="5"/>
        <v>1.2339457598623172E-4</v>
      </c>
      <c r="J7">
        <f t="shared" si="6"/>
        <v>0</v>
      </c>
      <c r="K7">
        <f t="shared" si="7"/>
        <v>1</v>
      </c>
      <c r="L7">
        <f t="shared" si="8"/>
        <v>0</v>
      </c>
      <c r="M7">
        <f t="shared" si="9"/>
        <v>0</v>
      </c>
      <c r="N7">
        <f t="shared" si="10"/>
        <v>1.2339457598623172E-4</v>
      </c>
      <c r="O7">
        <f t="shared" si="11"/>
        <v>0</v>
      </c>
      <c r="P7">
        <f t="shared" si="12"/>
        <v>0</v>
      </c>
      <c r="Q7" t="s">
        <v>10</v>
      </c>
      <c r="R7">
        <v>5</v>
      </c>
      <c r="S7">
        <v>10</v>
      </c>
      <c r="T7">
        <v>15</v>
      </c>
    </row>
    <row r="8" spans="1:21" x14ac:dyDescent="0.2">
      <c r="A8">
        <v>1.2</v>
      </c>
      <c r="B8">
        <f>IF(A8&lt;$R$3,0,IF(AND($R$3&lt;=A8,A8&lt;=$S$3),(A8-$R$3)/($S$3-$R$3),IF(AND($S$3&lt;A8,A8&lt;=$T$3),($T$3-A8)/($T$3-$S$3),0)))</f>
        <v>0</v>
      </c>
      <c r="C8">
        <f>1/(1+EXP(-$R$6*(A8-$T$6)))</f>
        <v>1.5071035805975741E-4</v>
      </c>
      <c r="D8">
        <f t="shared" si="0"/>
        <v>1.5071035805975741E-4</v>
      </c>
      <c r="E8">
        <f t="shared" si="1"/>
        <v>0</v>
      </c>
      <c r="F8">
        <f t="shared" si="2"/>
        <v>1</v>
      </c>
      <c r="G8">
        <f t="shared" si="3"/>
        <v>0.9998492896419402</v>
      </c>
      <c r="H8">
        <f t="shared" si="4"/>
        <v>0</v>
      </c>
      <c r="I8">
        <f t="shared" si="5"/>
        <v>1.5071035805975741E-4</v>
      </c>
      <c r="J8">
        <f t="shared" si="6"/>
        <v>0</v>
      </c>
      <c r="K8">
        <f t="shared" si="7"/>
        <v>1</v>
      </c>
      <c r="L8">
        <f t="shared" si="8"/>
        <v>0</v>
      </c>
      <c r="M8">
        <f t="shared" si="9"/>
        <v>0</v>
      </c>
      <c r="N8">
        <f t="shared" si="10"/>
        <v>1.5071035805975741E-4</v>
      </c>
      <c r="O8">
        <f t="shared" si="11"/>
        <v>0</v>
      </c>
      <c r="P8">
        <f t="shared" si="12"/>
        <v>0</v>
      </c>
      <c r="Q8" t="s">
        <v>11</v>
      </c>
      <c r="R8">
        <v>5</v>
      </c>
      <c r="S8">
        <v>10</v>
      </c>
      <c r="T8">
        <v>15</v>
      </c>
    </row>
    <row r="9" spans="1:21" x14ac:dyDescent="0.2">
      <c r="A9">
        <v>1.4</v>
      </c>
      <c r="B9">
        <f>IF(A9&lt;$R$3,0,IF(AND($R$3&lt;=A9,A9&lt;=$S$3),(A9-$R$3)/($S$3-$R$3),IF(AND($S$3&lt;A9,A9&lt;=$T$3),($T$3-A9)/($T$3-$S$3),0)))</f>
        <v>0</v>
      </c>
      <c r="C9">
        <f>1/(1+EXP(-$R$6*(A9-$T$6)))</f>
        <v>1.84071904963424E-4</v>
      </c>
      <c r="D9">
        <f t="shared" si="0"/>
        <v>1.84071904963424E-4</v>
      </c>
      <c r="E9">
        <f t="shared" si="1"/>
        <v>0</v>
      </c>
      <c r="F9">
        <f t="shared" si="2"/>
        <v>1</v>
      </c>
      <c r="G9">
        <f t="shared" si="3"/>
        <v>0.99981592809503661</v>
      </c>
      <c r="H9">
        <f t="shared" si="4"/>
        <v>0</v>
      </c>
      <c r="I9">
        <f t="shared" si="5"/>
        <v>1.84071904963424E-4</v>
      </c>
      <c r="J9">
        <f t="shared" si="6"/>
        <v>0</v>
      </c>
      <c r="K9">
        <f t="shared" si="7"/>
        <v>1</v>
      </c>
      <c r="L9">
        <f t="shared" si="8"/>
        <v>0</v>
      </c>
      <c r="M9">
        <f t="shared" si="9"/>
        <v>0</v>
      </c>
      <c r="N9">
        <f t="shared" si="10"/>
        <v>1.84071904963424E-4</v>
      </c>
      <c r="O9">
        <f t="shared" si="11"/>
        <v>0</v>
      </c>
      <c r="P9">
        <f t="shared" si="12"/>
        <v>0</v>
      </c>
      <c r="Q9" t="s">
        <v>36</v>
      </c>
      <c r="R9">
        <v>2</v>
      </c>
    </row>
    <row r="10" spans="1:21" x14ac:dyDescent="0.2">
      <c r="A10">
        <v>1.6</v>
      </c>
      <c r="B10">
        <f>IF(A10&lt;$R$3,0,IF(AND($R$3&lt;=A10,A10&lt;=$S$3),(A10-$R$3)/($S$3-$R$3),IF(AND($S$3&lt;A10,A10&lt;=$T$3),($T$3-A10)/($T$3-$S$3),0)))</f>
        <v>0</v>
      </c>
      <c r="C10">
        <f>1/(1+EXP(-$R$6*(A10-$T$6)))</f>
        <v>2.248167702332953E-4</v>
      </c>
      <c r="D10">
        <f t="shared" si="0"/>
        <v>2.248167702332953E-4</v>
      </c>
      <c r="E10">
        <f t="shared" si="1"/>
        <v>0</v>
      </c>
      <c r="F10">
        <f t="shared" si="2"/>
        <v>1</v>
      </c>
      <c r="G10">
        <f t="shared" si="3"/>
        <v>0.99977518322976666</v>
      </c>
      <c r="H10">
        <f t="shared" si="4"/>
        <v>0</v>
      </c>
      <c r="I10">
        <f t="shared" si="5"/>
        <v>2.248167702332953E-4</v>
      </c>
      <c r="J10">
        <f t="shared" si="6"/>
        <v>0</v>
      </c>
      <c r="K10">
        <f t="shared" si="7"/>
        <v>1</v>
      </c>
      <c r="L10">
        <f t="shared" si="8"/>
        <v>0</v>
      </c>
      <c r="M10">
        <f t="shared" si="9"/>
        <v>0</v>
      </c>
      <c r="N10">
        <f t="shared" si="10"/>
        <v>2.248167702332953E-4</v>
      </c>
      <c r="O10">
        <f t="shared" si="11"/>
        <v>0</v>
      </c>
      <c r="P10">
        <f t="shared" si="12"/>
        <v>0</v>
      </c>
      <c r="Q10" t="s">
        <v>23</v>
      </c>
      <c r="R10">
        <v>0.5</v>
      </c>
    </row>
    <row r="11" spans="1:21" x14ac:dyDescent="0.2">
      <c r="A11">
        <v>1.8</v>
      </c>
      <c r="B11">
        <f>IF(A11&lt;$R$3,0,IF(AND($R$3&lt;=A11,A11&lt;=$S$3),(A11-$R$3)/($S$3-$R$3),IF(AND($S$3&lt;A11,A11&lt;=$T$3),($T$3-A11)/($T$3-$S$3),0)))</f>
        <v>0</v>
      </c>
      <c r="C11">
        <f>1/(1+EXP(-$R$6*(A11-$T$6)))</f>
        <v>2.7457815610133291E-4</v>
      </c>
      <c r="D11">
        <f t="shared" si="0"/>
        <v>2.7457815610133291E-4</v>
      </c>
      <c r="E11">
        <f t="shared" si="1"/>
        <v>0</v>
      </c>
      <c r="F11">
        <f t="shared" si="2"/>
        <v>1</v>
      </c>
      <c r="G11">
        <f t="shared" si="3"/>
        <v>0.99972542184389868</v>
      </c>
      <c r="H11">
        <f t="shared" si="4"/>
        <v>0</v>
      </c>
      <c r="I11">
        <f t="shared" si="5"/>
        <v>2.7457815610133291E-4</v>
      </c>
      <c r="J11">
        <f t="shared" si="6"/>
        <v>0</v>
      </c>
      <c r="K11">
        <f t="shared" si="7"/>
        <v>1</v>
      </c>
      <c r="L11">
        <f t="shared" si="8"/>
        <v>0</v>
      </c>
      <c r="M11">
        <f t="shared" si="9"/>
        <v>0</v>
      </c>
      <c r="N11">
        <f t="shared" si="10"/>
        <v>2.7457815610133291E-4</v>
      </c>
      <c r="O11">
        <f t="shared" si="11"/>
        <v>0</v>
      </c>
      <c r="P11">
        <f t="shared" si="12"/>
        <v>0</v>
      </c>
    </row>
    <row r="12" spans="1:21" x14ac:dyDescent="0.2">
      <c r="A12">
        <v>2</v>
      </c>
      <c r="B12">
        <f>IF(A12&lt;$R$3,0,IF(AND($R$3&lt;=A12,A12&lt;=$S$3),(A12-$R$3)/($S$3-$R$3),IF(AND($S$3&lt;A12,A12&lt;=$T$3),($T$3-A12)/($T$3-$S$3),0)))</f>
        <v>0</v>
      </c>
      <c r="C12">
        <f>1/(1+EXP(-$R$6*(A12-$T$6)))</f>
        <v>3.3535013046647811E-4</v>
      </c>
      <c r="D12">
        <f t="shared" si="0"/>
        <v>3.3535013046647811E-4</v>
      </c>
      <c r="E12">
        <f t="shared" si="1"/>
        <v>0</v>
      </c>
      <c r="F12">
        <f t="shared" si="2"/>
        <v>1</v>
      </c>
      <c r="G12">
        <f t="shared" si="3"/>
        <v>0.99966464986953352</v>
      </c>
      <c r="H12">
        <f t="shared" si="4"/>
        <v>0</v>
      </c>
      <c r="I12">
        <f t="shared" si="5"/>
        <v>3.3535013046647811E-4</v>
      </c>
      <c r="J12">
        <f t="shared" si="6"/>
        <v>0</v>
      </c>
      <c r="K12">
        <f t="shared" si="7"/>
        <v>1</v>
      </c>
      <c r="L12">
        <f t="shared" si="8"/>
        <v>0</v>
      </c>
      <c r="M12">
        <f t="shared" si="9"/>
        <v>0</v>
      </c>
      <c r="N12">
        <f t="shared" si="10"/>
        <v>3.3535013046647811E-4</v>
      </c>
      <c r="O12">
        <f t="shared" si="11"/>
        <v>0</v>
      </c>
      <c r="P12">
        <f t="shared" si="12"/>
        <v>0</v>
      </c>
    </row>
    <row r="13" spans="1:21" x14ac:dyDescent="0.2">
      <c r="A13">
        <v>2.2000000000000002</v>
      </c>
      <c r="B13">
        <f>IF(A13&lt;$R$3,0,IF(AND($R$3&lt;=A13,A13&lt;=$S$3),(A13-$R$3)/($S$3-$R$3),IF(AND($S$3&lt;A13,A13&lt;=$T$3),($T$3-A13)/($T$3-$S$3),0)))</f>
        <v>0.10000000000000009</v>
      </c>
      <c r="C13">
        <f>1/(1+EXP(-$R$6*(A13-$T$6)))</f>
        <v>4.0956716498605043E-4</v>
      </c>
      <c r="D13">
        <f t="shared" si="0"/>
        <v>0.10000000000000009</v>
      </c>
      <c r="E13">
        <f t="shared" si="1"/>
        <v>4.0956716498605043E-4</v>
      </c>
      <c r="F13">
        <f t="shared" si="2"/>
        <v>0.89999999999999991</v>
      </c>
      <c r="G13">
        <f t="shared" si="3"/>
        <v>0.99959043283501392</v>
      </c>
      <c r="H13">
        <f t="shared" si="4"/>
        <v>9.9590432835014037E-2</v>
      </c>
      <c r="I13">
        <f t="shared" si="5"/>
        <v>0.10000000000000009</v>
      </c>
      <c r="J13">
        <f t="shared" si="6"/>
        <v>0.10000000000000009</v>
      </c>
      <c r="K13">
        <f t="shared" si="7"/>
        <v>0.89999999999999991</v>
      </c>
      <c r="L13">
        <f t="shared" si="8"/>
        <v>4.0956716498605081E-5</v>
      </c>
      <c r="M13">
        <f t="shared" si="9"/>
        <v>1.223894479705041E-2</v>
      </c>
      <c r="N13">
        <f t="shared" si="10"/>
        <v>0.10036861044848754</v>
      </c>
      <c r="O13">
        <f t="shared" si="11"/>
        <v>1.0000000000000018E-2</v>
      </c>
      <c r="P13">
        <f t="shared" si="12"/>
        <v>0.31622776601683805</v>
      </c>
    </row>
    <row r="14" spans="1:21" x14ac:dyDescent="0.2">
      <c r="A14">
        <v>2.4</v>
      </c>
      <c r="B14">
        <f>IF(A14&lt;$R$3,0,IF(AND($R$3&lt;=A14,A14&lt;=$S$3),(A14-$R$3)/($S$3-$R$3),IF(AND($S$3&lt;A14,A14&lt;=$T$3),($T$3-A14)/($T$3-$S$3),0)))</f>
        <v>0.19999999999999996</v>
      </c>
      <c r="C14">
        <f>1/(1+EXP(-$R$6*(A14-$T$6)))</f>
        <v>5.0020110707956432E-4</v>
      </c>
      <c r="D14">
        <f t="shared" si="0"/>
        <v>0.19999999999999996</v>
      </c>
      <c r="E14">
        <f t="shared" si="1"/>
        <v>5.0020110707956432E-4</v>
      </c>
      <c r="F14">
        <f t="shared" si="2"/>
        <v>0.8</v>
      </c>
      <c r="G14">
        <f t="shared" si="3"/>
        <v>0.9994997988929204</v>
      </c>
      <c r="H14">
        <f t="shared" si="4"/>
        <v>0.19949979889292038</v>
      </c>
      <c r="I14">
        <f t="shared" si="5"/>
        <v>0.19999999999999996</v>
      </c>
      <c r="J14">
        <f t="shared" si="6"/>
        <v>0.19999999999999996</v>
      </c>
      <c r="K14">
        <f t="shared" si="7"/>
        <v>0.8</v>
      </c>
      <c r="L14">
        <f t="shared" si="8"/>
        <v>1.0004022141591284E-4</v>
      </c>
      <c r="M14">
        <f t="shared" si="9"/>
        <v>2.9894651038145554E-2</v>
      </c>
      <c r="N14">
        <f t="shared" si="10"/>
        <v>0.20040016088566362</v>
      </c>
      <c r="O14">
        <f t="shared" si="11"/>
        <v>3.999999999999998E-2</v>
      </c>
      <c r="P14">
        <f t="shared" si="12"/>
        <v>0.44721359549995787</v>
      </c>
    </row>
    <row r="15" spans="1:21" x14ac:dyDescent="0.2">
      <c r="A15">
        <v>2.6</v>
      </c>
      <c r="B15">
        <f>IF(A15&lt;$R$3,0,IF(AND($R$3&lt;=A15,A15&lt;=$S$3),(A15-$R$3)/($S$3-$R$3),IF(AND($S$3&lt;A15,A15&lt;=$T$3),($T$3-A15)/($T$3-$S$3),0)))</f>
        <v>0.30000000000000004</v>
      </c>
      <c r="C15">
        <f>1/(1+EXP(-$R$6*(A15-$T$6)))</f>
        <v>6.1087935943440102E-4</v>
      </c>
      <c r="D15">
        <f t="shared" si="0"/>
        <v>0.30000000000000004</v>
      </c>
      <c r="E15">
        <f t="shared" si="1"/>
        <v>6.1087935943440102E-4</v>
      </c>
      <c r="F15">
        <f t="shared" si="2"/>
        <v>0.7</v>
      </c>
      <c r="G15">
        <f t="shared" si="3"/>
        <v>0.99938912064056562</v>
      </c>
      <c r="H15">
        <f t="shared" si="4"/>
        <v>0.29938912064056566</v>
      </c>
      <c r="I15">
        <f t="shared" si="5"/>
        <v>0.30000000000000004</v>
      </c>
      <c r="J15">
        <f t="shared" si="6"/>
        <v>0.30000000000000004</v>
      </c>
      <c r="K15">
        <f t="shared" si="7"/>
        <v>0.7</v>
      </c>
      <c r="L15">
        <f t="shared" si="8"/>
        <v>1.8326380783032032E-4</v>
      </c>
      <c r="M15">
        <f t="shared" si="9"/>
        <v>5.4764048954191347E-2</v>
      </c>
      <c r="N15">
        <f t="shared" si="10"/>
        <v>0.30042761555160408</v>
      </c>
      <c r="O15">
        <f t="shared" si="11"/>
        <v>9.0000000000000024E-2</v>
      </c>
      <c r="P15">
        <f t="shared" si="12"/>
        <v>0.54772255750516619</v>
      </c>
    </row>
    <row r="16" spans="1:21" x14ac:dyDescent="0.2">
      <c r="A16">
        <v>2.8</v>
      </c>
      <c r="B16">
        <f>IF(A16&lt;$R$3,0,IF(AND($R$3&lt;=A16,A16&lt;=$S$3),(A16-$R$3)/($S$3-$R$3),IF(AND($S$3&lt;A16,A16&lt;=$T$3),($T$3-A16)/($T$3-$S$3),0)))</f>
        <v>0.39999999999999991</v>
      </c>
      <c r="C16">
        <f>1/(1+EXP(-$R$6*(A16-$T$6)))</f>
        <v>7.4602883383669699E-4</v>
      </c>
      <c r="D16">
        <f t="shared" si="0"/>
        <v>0.39999999999999991</v>
      </c>
      <c r="E16">
        <f t="shared" si="1"/>
        <v>7.4602883383669699E-4</v>
      </c>
      <c r="F16">
        <f t="shared" si="2"/>
        <v>0.60000000000000009</v>
      </c>
      <c r="G16">
        <f t="shared" si="3"/>
        <v>0.99925397116616332</v>
      </c>
      <c r="H16">
        <f t="shared" si="4"/>
        <v>0.39925397116616324</v>
      </c>
      <c r="I16">
        <f t="shared" si="5"/>
        <v>0.39999999999999991</v>
      </c>
      <c r="J16">
        <f t="shared" si="6"/>
        <v>0.39999999999999991</v>
      </c>
      <c r="K16">
        <f t="shared" si="7"/>
        <v>0.60000000000000009</v>
      </c>
      <c r="L16">
        <f t="shared" si="8"/>
        <v>2.9841153353467873E-4</v>
      </c>
      <c r="M16">
        <f t="shared" si="9"/>
        <v>8.9173219876121659E-2</v>
      </c>
      <c r="N16">
        <f t="shared" si="10"/>
        <v>0.40044761730030193</v>
      </c>
      <c r="O16">
        <f t="shared" si="11"/>
        <v>0.15999999999999992</v>
      </c>
      <c r="P16">
        <f t="shared" si="12"/>
        <v>0.63245553203367577</v>
      </c>
    </row>
    <row r="17" spans="1:20" x14ac:dyDescent="0.2">
      <c r="A17">
        <v>3</v>
      </c>
      <c r="B17">
        <f>IF(A17&lt;$R$3,0,IF(AND($R$3&lt;=A17,A17&lt;=$S$3),(A17-$R$3)/($S$3-$R$3),IF(AND($S$3&lt;A17,A17&lt;=$T$3),($T$3-A17)/($T$3-$S$3),0)))</f>
        <v>0.5</v>
      </c>
      <c r="C17">
        <f>1/(1+EXP(-$R$6*(A17-$T$6)))</f>
        <v>9.1105119440064539E-4</v>
      </c>
      <c r="D17">
        <f t="shared" si="0"/>
        <v>0.5</v>
      </c>
      <c r="E17">
        <f t="shared" si="1"/>
        <v>9.1105119440064539E-4</v>
      </c>
      <c r="F17">
        <f t="shared" si="2"/>
        <v>0.5</v>
      </c>
      <c r="G17">
        <f t="shared" si="3"/>
        <v>0.9990889488055994</v>
      </c>
      <c r="H17">
        <f t="shared" si="4"/>
        <v>0.49908894880559934</v>
      </c>
      <c r="I17">
        <f t="shared" si="5"/>
        <v>0.5</v>
      </c>
      <c r="J17">
        <f t="shared" si="6"/>
        <v>0.5</v>
      </c>
      <c r="K17">
        <f t="shared" si="7"/>
        <v>0.5</v>
      </c>
      <c r="L17">
        <f t="shared" si="8"/>
        <v>4.555255972003227E-4</v>
      </c>
      <c r="M17">
        <f t="shared" si="9"/>
        <v>0.13612303705957607</v>
      </c>
      <c r="N17">
        <f t="shared" si="10"/>
        <v>0.5004555255972003</v>
      </c>
      <c r="O17">
        <f t="shared" si="11"/>
        <v>0.25</v>
      </c>
      <c r="P17">
        <f t="shared" si="12"/>
        <v>0.70710678118654757</v>
      </c>
    </row>
    <row r="18" spans="1:20" x14ac:dyDescent="0.2">
      <c r="A18">
        <v>3.2</v>
      </c>
      <c r="B18">
        <f>IF(A18&lt;$R$3,0,IF(AND($R$3&lt;=A18,A18&lt;=$S$3),(A18-$R$3)/($S$3-$R$3),IF(AND($S$3&lt;A18,A18&lt;=$T$3),($T$3-A18)/($T$3-$S$3),0)))</f>
        <v>0.60000000000000009</v>
      </c>
      <c r="C18">
        <f>1/(1+EXP(-$R$6*(A18-$T$6)))</f>
        <v>1.1125360328603216E-3</v>
      </c>
      <c r="D18">
        <f t="shared" si="0"/>
        <v>0.60000000000000009</v>
      </c>
      <c r="E18">
        <f t="shared" si="1"/>
        <v>1.1125360328603216E-3</v>
      </c>
      <c r="F18">
        <f t="shared" si="2"/>
        <v>0.39999999999999991</v>
      </c>
      <c r="G18">
        <f t="shared" si="3"/>
        <v>0.99888746396713968</v>
      </c>
      <c r="H18">
        <f t="shared" si="4"/>
        <v>0.59888746396713977</v>
      </c>
      <c r="I18">
        <f t="shared" si="5"/>
        <v>0.60000000000000009</v>
      </c>
      <c r="J18">
        <f t="shared" si="6"/>
        <v>0.39999999999999991</v>
      </c>
      <c r="K18">
        <f t="shared" si="7"/>
        <v>0.60000000000000009</v>
      </c>
      <c r="L18">
        <f t="shared" si="8"/>
        <v>6.675216197161931E-4</v>
      </c>
      <c r="M18">
        <f t="shared" si="9"/>
        <v>0.1994730279421304</v>
      </c>
      <c r="N18">
        <f t="shared" si="10"/>
        <v>0.60044501441314424</v>
      </c>
      <c r="O18">
        <f t="shared" si="11"/>
        <v>0.3600000000000001</v>
      </c>
      <c r="P18">
        <f t="shared" si="12"/>
        <v>0.7745966692414834</v>
      </c>
    </row>
    <row r="19" spans="1:20" x14ac:dyDescent="0.2">
      <c r="A19">
        <v>3.4</v>
      </c>
      <c r="B19">
        <f>IF(A19&lt;$R$3,0,IF(AND($R$3&lt;=A19,A19&lt;=$S$3),(A19-$R$3)/($S$3-$R$3),IF(AND($S$3&lt;A19,A19&lt;=$T$3),($T$3-A19)/($T$3-$S$3),0)))</f>
        <v>0.7</v>
      </c>
      <c r="C19">
        <f>1/(1+EXP(-$R$6*(A19-$T$6)))</f>
        <v>1.3585199504289591E-3</v>
      </c>
      <c r="D19">
        <f t="shared" si="0"/>
        <v>0.7</v>
      </c>
      <c r="E19">
        <f t="shared" si="1"/>
        <v>1.3585199504289591E-3</v>
      </c>
      <c r="F19">
        <f t="shared" si="2"/>
        <v>0.30000000000000004</v>
      </c>
      <c r="G19">
        <f t="shared" si="3"/>
        <v>0.9986414800495711</v>
      </c>
      <c r="H19">
        <f t="shared" si="4"/>
        <v>0.69864148004957105</v>
      </c>
      <c r="I19">
        <f t="shared" si="5"/>
        <v>0.7</v>
      </c>
      <c r="J19">
        <f t="shared" si="6"/>
        <v>0.30000000000000004</v>
      </c>
      <c r="K19">
        <f t="shared" si="7"/>
        <v>0.7</v>
      </c>
      <c r="L19">
        <f t="shared" si="8"/>
        <v>9.5096396530027134E-4</v>
      </c>
      <c r="M19">
        <f t="shared" si="9"/>
        <v>0.28417306049645313</v>
      </c>
      <c r="N19">
        <f t="shared" si="10"/>
        <v>0.7004075559851286</v>
      </c>
      <c r="O19">
        <f t="shared" si="11"/>
        <v>0.48999999999999994</v>
      </c>
      <c r="P19">
        <f t="shared" si="12"/>
        <v>0.83666002653407556</v>
      </c>
    </row>
    <row r="20" spans="1:20" x14ac:dyDescent="0.2">
      <c r="A20">
        <v>3.6</v>
      </c>
      <c r="B20">
        <f>IF(A20&lt;$R$3,0,IF(AND($R$3&lt;=A20,A20&lt;=$S$3),(A20-$R$3)/($S$3-$R$3),IF(AND($S$3&lt;A20,A20&lt;=$T$3),($T$3-A20)/($T$3-$S$3),0)))</f>
        <v>0.8</v>
      </c>
      <c r="C20">
        <f>1/(1+EXP(-$R$6*(A20-$T$6)))</f>
        <v>1.6588010801744215E-3</v>
      </c>
      <c r="D20">
        <f t="shared" si="0"/>
        <v>0.8</v>
      </c>
      <c r="E20">
        <f t="shared" si="1"/>
        <v>1.6588010801744215E-3</v>
      </c>
      <c r="F20">
        <f t="shared" si="2"/>
        <v>0.19999999999999996</v>
      </c>
      <c r="G20">
        <f t="shared" si="3"/>
        <v>0.99834119891982553</v>
      </c>
      <c r="H20">
        <f t="shared" si="4"/>
        <v>0.79834119891982558</v>
      </c>
      <c r="I20">
        <f t="shared" si="5"/>
        <v>0.8</v>
      </c>
      <c r="J20">
        <f t="shared" si="6"/>
        <v>0.19999999999999996</v>
      </c>
      <c r="K20">
        <f t="shared" si="7"/>
        <v>0.8</v>
      </c>
      <c r="L20">
        <f t="shared" si="8"/>
        <v>1.3270408641395373E-3</v>
      </c>
      <c r="M20">
        <f t="shared" si="9"/>
        <v>0.39655473553860288</v>
      </c>
      <c r="N20">
        <f t="shared" si="10"/>
        <v>0.80033176021603503</v>
      </c>
      <c r="O20">
        <f t="shared" si="11"/>
        <v>0.64000000000000012</v>
      </c>
      <c r="P20">
        <f t="shared" si="12"/>
        <v>0.89442719099991586</v>
      </c>
    </row>
    <row r="21" spans="1:20" x14ac:dyDescent="0.2">
      <c r="A21">
        <v>3.8</v>
      </c>
      <c r="B21">
        <f>IF(A21&lt;$R$3,0,IF(AND($R$3&lt;=A21,A21&lt;=$S$3),(A21-$R$3)/($S$3-$R$3),IF(AND($S$3&lt;A21,A21&lt;=$T$3),($T$3-A21)/($T$3-$S$3),0)))</f>
        <v>0.89999999999999991</v>
      </c>
      <c r="C21">
        <f>1/(1+EXP(-$R$6*(A21-$T$6)))</f>
        <v>2.0253203890498819E-3</v>
      </c>
      <c r="D21">
        <f t="shared" si="0"/>
        <v>0.89999999999999991</v>
      </c>
      <c r="E21">
        <f t="shared" si="1"/>
        <v>2.0253203890498819E-3</v>
      </c>
      <c r="F21">
        <f t="shared" si="2"/>
        <v>0.10000000000000009</v>
      </c>
      <c r="G21">
        <f t="shared" si="3"/>
        <v>0.9979746796109501</v>
      </c>
      <c r="H21">
        <f t="shared" si="4"/>
        <v>0.89797467961095001</v>
      </c>
      <c r="I21">
        <f t="shared" si="5"/>
        <v>0.89999999999999991</v>
      </c>
      <c r="J21">
        <f t="shared" si="6"/>
        <v>0.10000000000000009</v>
      </c>
      <c r="K21">
        <f t="shared" si="7"/>
        <v>0.89999999999999991</v>
      </c>
      <c r="L21">
        <f t="shared" si="8"/>
        <v>1.8227883501448934E-3</v>
      </c>
      <c r="M21">
        <f t="shared" si="9"/>
        <v>0.54469713154104415</v>
      </c>
      <c r="N21">
        <f t="shared" si="10"/>
        <v>0.90020253203890488</v>
      </c>
      <c r="O21">
        <f t="shared" si="11"/>
        <v>0.80999999999999983</v>
      </c>
      <c r="P21">
        <f t="shared" si="12"/>
        <v>0.94868329805051377</v>
      </c>
    </row>
    <row r="22" spans="1:20" x14ac:dyDescent="0.2">
      <c r="A22">
        <v>4</v>
      </c>
      <c r="B22">
        <f>IF(A22&lt;$R$3,0,IF(AND($R$3&lt;=A22,A22&lt;=$S$3),(A22-$R$3)/($S$3-$R$3),IF(AND($S$3&lt;A22,A22&lt;=$T$3),($T$3-A22)/($T$3-$S$3),0)))</f>
        <v>1</v>
      </c>
      <c r="C22">
        <f>1/(1+EXP(-$R$6*(A22-$T$6)))</f>
        <v>2.4726231566347743E-3</v>
      </c>
      <c r="D22">
        <f t="shared" si="0"/>
        <v>1</v>
      </c>
      <c r="E22">
        <f t="shared" si="1"/>
        <v>2.4726231566347743E-3</v>
      </c>
      <c r="F22">
        <f t="shared" si="2"/>
        <v>0</v>
      </c>
      <c r="G22">
        <f t="shared" si="3"/>
        <v>0.99752737684336523</v>
      </c>
      <c r="H22">
        <f t="shared" si="4"/>
        <v>0.99752737684336523</v>
      </c>
      <c r="I22">
        <f t="shared" si="5"/>
        <v>0.99752737684336523</v>
      </c>
      <c r="J22">
        <f t="shared" si="6"/>
        <v>0</v>
      </c>
      <c r="K22">
        <f t="shared" si="7"/>
        <v>1</v>
      </c>
      <c r="L22">
        <f t="shared" si="8"/>
        <v>2.4726231566347743E-3</v>
      </c>
      <c r="M22">
        <f t="shared" si="9"/>
        <v>0.73888487420597349</v>
      </c>
      <c r="N22">
        <f t="shared" si="10"/>
        <v>1</v>
      </c>
      <c r="O22">
        <f t="shared" si="11"/>
        <v>1</v>
      </c>
      <c r="P22">
        <f t="shared" si="12"/>
        <v>1</v>
      </c>
    </row>
    <row r="23" spans="1:20" x14ac:dyDescent="0.2">
      <c r="A23">
        <v>4.2</v>
      </c>
      <c r="B23">
        <f>IF(A23&lt;$R$3,0,IF(AND($R$3&lt;=A23,A23&lt;=$S$3),(A23-$R$3)/($S$3-$R$3),IF(AND($S$3&lt;A23,A23&lt;=$T$3),($T$3-A23)/($T$3-$S$3),0)))</f>
        <v>0.89999999999999991</v>
      </c>
      <c r="C23">
        <f>1/(1+EXP(-$R$6*(A23-$T$6)))</f>
        <v>3.0184163247084241E-3</v>
      </c>
      <c r="D23">
        <f t="shared" si="0"/>
        <v>0.89999999999999991</v>
      </c>
      <c r="E23">
        <f t="shared" si="1"/>
        <v>3.0184163247084241E-3</v>
      </c>
      <c r="F23">
        <f t="shared" si="2"/>
        <v>0.10000000000000009</v>
      </c>
      <c r="G23">
        <f t="shared" si="3"/>
        <v>0.99698158367529155</v>
      </c>
      <c r="H23">
        <f t="shared" si="4"/>
        <v>0.89698158367529146</v>
      </c>
      <c r="I23">
        <f t="shared" si="5"/>
        <v>0.89999999999999991</v>
      </c>
      <c r="J23">
        <f t="shared" si="6"/>
        <v>0.10000000000000009</v>
      </c>
      <c r="K23">
        <f t="shared" si="7"/>
        <v>0.89999999999999991</v>
      </c>
      <c r="L23">
        <f t="shared" si="8"/>
        <v>2.7165746922375813E-3</v>
      </c>
      <c r="M23">
        <f t="shared" si="9"/>
        <v>0.81178401341065365</v>
      </c>
      <c r="N23">
        <f t="shared" si="10"/>
        <v>0.90030184163247073</v>
      </c>
      <c r="O23">
        <f t="shared" si="11"/>
        <v>0.80999999999999983</v>
      </c>
      <c r="P23">
        <f t="shared" si="12"/>
        <v>0.94868329805051377</v>
      </c>
    </row>
    <row r="24" spans="1:20" x14ac:dyDescent="0.2">
      <c r="A24">
        <v>4.4000000000000004</v>
      </c>
      <c r="B24">
        <f>IF(A24&lt;$R$3,0,IF(AND($R$3&lt;=A24,A24&lt;=$S$3),(A24-$R$3)/($S$3-$R$3),IF(AND($S$3&lt;A24,A24&lt;=$T$3),($T$3-A24)/($T$3-$S$3),0)))</f>
        <v>0.79999999999999982</v>
      </c>
      <c r="C24">
        <f>1/(1+EXP(-$R$6*(A24-$T$6)))</f>
        <v>3.684239899435989E-3</v>
      </c>
      <c r="D24">
        <f t="shared" si="0"/>
        <v>0.79999999999999982</v>
      </c>
      <c r="E24">
        <f t="shared" si="1"/>
        <v>3.684239899435989E-3</v>
      </c>
      <c r="F24">
        <f t="shared" si="2"/>
        <v>0.20000000000000018</v>
      </c>
      <c r="G24">
        <f t="shared" si="3"/>
        <v>0.996315760100564</v>
      </c>
      <c r="H24">
        <f t="shared" si="4"/>
        <v>0.79631576010056382</v>
      </c>
      <c r="I24">
        <f t="shared" si="5"/>
        <v>0.79999999999999982</v>
      </c>
      <c r="J24">
        <f t="shared" si="6"/>
        <v>0.20000000000000018</v>
      </c>
      <c r="K24">
        <f t="shared" si="7"/>
        <v>0.79999999999999982</v>
      </c>
      <c r="L24">
        <f t="shared" si="8"/>
        <v>2.9473919195487906E-3</v>
      </c>
      <c r="M24">
        <f t="shared" si="9"/>
        <v>0.8807582756263842</v>
      </c>
      <c r="N24">
        <f t="shared" si="10"/>
        <v>0.80073684797988709</v>
      </c>
      <c r="O24">
        <f t="shared" si="11"/>
        <v>0.63999999999999968</v>
      </c>
      <c r="P24">
        <f t="shared" si="12"/>
        <v>0.89442719099991574</v>
      </c>
      <c r="T24" t="s">
        <v>12</v>
      </c>
    </row>
    <row r="25" spans="1:20" x14ac:dyDescent="0.2">
      <c r="A25">
        <v>4.5999999999999996</v>
      </c>
      <c r="B25">
        <f>IF(A25&lt;$R$3,0,IF(AND($R$3&lt;=A25,A25&lt;=$S$3),(A25-$R$3)/($S$3-$R$3),IF(AND($S$3&lt;A25,A25&lt;=$T$3),($T$3-A25)/($T$3-$S$3),0)))</f>
        <v>0.70000000000000018</v>
      </c>
      <c r="C25">
        <f>1/(1+EXP(-$R$6*(A25-$T$6)))</f>
        <v>4.4962731609411782E-3</v>
      </c>
      <c r="D25">
        <f t="shared" si="0"/>
        <v>0.70000000000000018</v>
      </c>
      <c r="E25">
        <f t="shared" si="1"/>
        <v>4.4962731609411782E-3</v>
      </c>
      <c r="F25">
        <f t="shared" si="2"/>
        <v>0.29999999999999982</v>
      </c>
      <c r="G25">
        <f t="shared" si="3"/>
        <v>0.99550372683905886</v>
      </c>
      <c r="H25">
        <f t="shared" si="4"/>
        <v>0.69550372683905903</v>
      </c>
      <c r="I25">
        <f t="shared" si="5"/>
        <v>0.70000000000000018</v>
      </c>
      <c r="J25">
        <f t="shared" si="6"/>
        <v>0.29999999999999982</v>
      </c>
      <c r="K25">
        <f t="shared" si="7"/>
        <v>0.70000000000000018</v>
      </c>
      <c r="L25">
        <f t="shared" si="8"/>
        <v>3.1473912126588257E-3</v>
      </c>
      <c r="M25">
        <f t="shared" si="9"/>
        <v>0.94052332803008931</v>
      </c>
      <c r="N25">
        <f t="shared" si="10"/>
        <v>0.70134888194828249</v>
      </c>
      <c r="O25">
        <f t="shared" si="11"/>
        <v>0.49000000000000027</v>
      </c>
      <c r="P25">
        <f t="shared" si="12"/>
        <v>0.83666002653407567</v>
      </c>
    </row>
    <row r="26" spans="1:20" x14ac:dyDescent="0.2">
      <c r="A26">
        <v>4.8</v>
      </c>
      <c r="B26">
        <f>IF(A26&lt;$R$3,0,IF(AND($R$3&lt;=A26,A26&lt;=$S$3),(A26-$R$3)/($S$3-$R$3),IF(AND($S$3&lt;A26,A26&lt;=$T$3),($T$3-A26)/($T$3-$S$3),0)))</f>
        <v>0.60000000000000009</v>
      </c>
      <c r="C26">
        <f>1/(1+EXP(-$R$6*(A26-$T$6)))</f>
        <v>5.4862988994504036E-3</v>
      </c>
      <c r="D26">
        <f t="shared" si="0"/>
        <v>0.60000000000000009</v>
      </c>
      <c r="E26">
        <f t="shared" si="1"/>
        <v>5.4862988994504036E-3</v>
      </c>
      <c r="F26">
        <f t="shared" si="2"/>
        <v>0.39999999999999991</v>
      </c>
      <c r="G26">
        <f t="shared" si="3"/>
        <v>0.9945137011005496</v>
      </c>
      <c r="H26">
        <f t="shared" si="4"/>
        <v>0.59451370110054969</v>
      </c>
      <c r="I26">
        <f t="shared" si="5"/>
        <v>0.60000000000000009</v>
      </c>
      <c r="J26">
        <f t="shared" si="6"/>
        <v>0.39999999999999991</v>
      </c>
      <c r="K26">
        <f t="shared" si="7"/>
        <v>0.60000000000000009</v>
      </c>
      <c r="L26">
        <f t="shared" si="8"/>
        <v>3.2917793396702428E-3</v>
      </c>
      <c r="M26">
        <f t="shared" si="9"/>
        <v>0.98367030041744907</v>
      </c>
      <c r="N26">
        <f t="shared" si="10"/>
        <v>0.60219451955978021</v>
      </c>
      <c r="O26">
        <f t="shared" si="11"/>
        <v>0.3600000000000001</v>
      </c>
      <c r="P26">
        <f t="shared" si="12"/>
        <v>0.7745966692414834</v>
      </c>
    </row>
    <row r="27" spans="1:20" x14ac:dyDescent="0.2">
      <c r="A27">
        <v>5</v>
      </c>
      <c r="B27">
        <f>IF(A27&lt;$R$3,0,IF(AND($R$3&lt;=A27,A27&lt;=$S$3),(A27-$R$3)/($S$3-$R$3),IF(AND($S$3&lt;A27,A27&lt;=$T$3),($T$3-A27)/($T$3-$S$3),0)))</f>
        <v>0.5</v>
      </c>
      <c r="C27">
        <f>1/(1+EXP(-$R$6*(A27-$T$6)))</f>
        <v>6.6928509242848554E-3</v>
      </c>
      <c r="D27">
        <f t="shared" si="0"/>
        <v>0.5</v>
      </c>
      <c r="E27">
        <f t="shared" si="1"/>
        <v>6.6928509242848554E-3</v>
      </c>
      <c r="F27">
        <f t="shared" si="2"/>
        <v>0.5</v>
      </c>
      <c r="G27">
        <f t="shared" si="3"/>
        <v>0.99330714907571516</v>
      </c>
      <c r="H27">
        <f t="shared" si="4"/>
        <v>0.49330714907571516</v>
      </c>
      <c r="I27">
        <f t="shared" si="5"/>
        <v>0.5</v>
      </c>
      <c r="J27">
        <f t="shared" si="6"/>
        <v>0.5</v>
      </c>
      <c r="K27">
        <f t="shared" si="7"/>
        <v>0.5</v>
      </c>
      <c r="L27">
        <f t="shared" si="8"/>
        <v>3.3464254621424277E-3</v>
      </c>
      <c r="M27">
        <f t="shared" si="9"/>
        <v>1</v>
      </c>
      <c r="N27">
        <f t="shared" si="10"/>
        <v>0.50334642546214237</v>
      </c>
      <c r="O27">
        <f t="shared" si="11"/>
        <v>0.25</v>
      </c>
      <c r="P27">
        <f t="shared" si="12"/>
        <v>0.70710678118654757</v>
      </c>
    </row>
    <row r="28" spans="1:20" x14ac:dyDescent="0.2">
      <c r="A28">
        <v>5.2</v>
      </c>
      <c r="B28">
        <f>IF(A28&lt;$R$3,0,IF(AND($R$3&lt;=A28,A28&lt;=$S$3),(A28-$R$3)/($S$3-$R$3),IF(AND($S$3&lt;A28,A28&lt;=$T$3),($T$3-A28)/($T$3-$S$3),0)))</f>
        <v>0.39999999999999991</v>
      </c>
      <c r="C28">
        <f>1/(1+EXP(-$R$6*(A28-$T$6)))</f>
        <v>8.1625711531598966E-3</v>
      </c>
      <c r="D28">
        <f t="shared" si="0"/>
        <v>0.39999999999999991</v>
      </c>
      <c r="E28">
        <f t="shared" si="1"/>
        <v>8.1625711531598966E-3</v>
      </c>
      <c r="F28">
        <f t="shared" si="2"/>
        <v>0.60000000000000009</v>
      </c>
      <c r="G28">
        <f t="shared" si="3"/>
        <v>0.99183742884684012</v>
      </c>
      <c r="H28">
        <f t="shared" si="4"/>
        <v>0.39183742884684003</v>
      </c>
      <c r="I28">
        <f t="shared" si="5"/>
        <v>0.39999999999999991</v>
      </c>
      <c r="J28">
        <f t="shared" si="6"/>
        <v>0.39999999999999991</v>
      </c>
      <c r="K28">
        <f t="shared" si="7"/>
        <v>0.60000000000000009</v>
      </c>
      <c r="L28">
        <f t="shared" si="8"/>
        <v>3.2650284612639581E-3</v>
      </c>
      <c r="M28">
        <f t="shared" si="9"/>
        <v>0.97567643391454528</v>
      </c>
      <c r="N28">
        <f t="shared" si="10"/>
        <v>0.40489754269189582</v>
      </c>
      <c r="O28">
        <f t="shared" si="11"/>
        <v>0.15999999999999992</v>
      </c>
      <c r="P28">
        <f t="shared" si="12"/>
        <v>0.63245553203367577</v>
      </c>
    </row>
    <row r="29" spans="1:20" x14ac:dyDescent="0.2">
      <c r="A29">
        <v>5.4</v>
      </c>
      <c r="B29">
        <f>IF(A29&lt;$R$3,0,IF(AND($R$3&lt;=A29,A29&lt;=$S$3),(A29-$R$3)/($S$3-$R$3),IF(AND($S$3&lt;A29,A29&lt;=$T$3),($T$3-A29)/($T$3-$S$3),0)))</f>
        <v>0.29999999999999982</v>
      </c>
      <c r="C29">
        <f>1/(1+EXP(-$R$6*(A29-$T$6)))</f>
        <v>9.9518018669043241E-3</v>
      </c>
      <c r="D29">
        <f t="shared" si="0"/>
        <v>0.29999999999999982</v>
      </c>
      <c r="E29">
        <f t="shared" si="1"/>
        <v>9.9518018669043241E-3</v>
      </c>
      <c r="F29">
        <f t="shared" si="2"/>
        <v>0.70000000000000018</v>
      </c>
      <c r="G29">
        <f t="shared" si="3"/>
        <v>0.99004819813309564</v>
      </c>
      <c r="H29">
        <f t="shared" si="4"/>
        <v>0.29004819813309551</v>
      </c>
      <c r="I29">
        <f t="shared" si="5"/>
        <v>0.29999999999999982</v>
      </c>
      <c r="J29">
        <f t="shared" si="6"/>
        <v>0.29999999999999982</v>
      </c>
      <c r="K29">
        <f t="shared" si="7"/>
        <v>0.70000000000000018</v>
      </c>
      <c r="L29">
        <f t="shared" si="8"/>
        <v>2.9855405600712954E-3</v>
      </c>
      <c r="M29">
        <f t="shared" si="9"/>
        <v>0.89215809341825625</v>
      </c>
      <c r="N29">
        <f t="shared" si="10"/>
        <v>0.30696626130683285</v>
      </c>
      <c r="O29">
        <f t="shared" si="11"/>
        <v>8.99999999999999E-2</v>
      </c>
      <c r="P29">
        <f t="shared" si="12"/>
        <v>0.54772255750516596</v>
      </c>
    </row>
    <row r="30" spans="1:20" x14ac:dyDescent="0.2">
      <c r="A30">
        <v>5.6</v>
      </c>
      <c r="B30">
        <f>IF(A30&lt;$R$3,0,IF(AND($R$3&lt;=A30,A30&lt;=$S$3),(A30-$R$3)/($S$3-$R$3),IF(AND($S$3&lt;A30,A30&lt;=$T$3),($T$3-A30)/($T$3-$S$3),0)))</f>
        <v>0.20000000000000018</v>
      </c>
      <c r="C30">
        <f>1/(1+EXP(-$R$6*(A30-$T$6)))</f>
        <v>1.2128434984274237E-2</v>
      </c>
      <c r="D30">
        <f t="shared" si="0"/>
        <v>0.20000000000000018</v>
      </c>
      <c r="E30">
        <f t="shared" si="1"/>
        <v>1.2128434984274237E-2</v>
      </c>
      <c r="F30">
        <f t="shared" si="2"/>
        <v>0.79999999999999982</v>
      </c>
      <c r="G30">
        <f t="shared" si="3"/>
        <v>0.98787156501572582</v>
      </c>
      <c r="H30">
        <f t="shared" si="4"/>
        <v>0.18787156501572594</v>
      </c>
      <c r="I30">
        <f t="shared" si="5"/>
        <v>0.20000000000000018</v>
      </c>
      <c r="J30">
        <f t="shared" si="6"/>
        <v>0.20000000000000018</v>
      </c>
      <c r="K30">
        <f t="shared" si="7"/>
        <v>0.79999999999999982</v>
      </c>
      <c r="L30">
        <f t="shared" si="8"/>
        <v>2.4256869968548498E-3</v>
      </c>
      <c r="M30">
        <f t="shared" si="9"/>
        <v>0.72485911438824979</v>
      </c>
      <c r="N30">
        <f t="shared" si="10"/>
        <v>0.20970274798741956</v>
      </c>
      <c r="O30">
        <f t="shared" si="11"/>
        <v>4.000000000000007E-2</v>
      </c>
      <c r="P30">
        <f t="shared" si="12"/>
        <v>0.44721359549995815</v>
      </c>
    </row>
    <row r="31" spans="1:20" x14ac:dyDescent="0.2">
      <c r="A31">
        <v>5.8</v>
      </c>
      <c r="B31">
        <f>IF(A31&lt;$R$3,0,IF(AND($R$3&lt;=A31,A31&lt;=$S$3),(A31-$R$3)/($S$3-$R$3),IF(AND($S$3&lt;A31,A31&lt;=$T$3),($T$3-A31)/($T$3-$S$3),0)))</f>
        <v>0.10000000000000009</v>
      </c>
      <c r="C31">
        <f>1/(1+EXP(-$R$6*(A31-$T$6)))</f>
        <v>1.4774031693273055E-2</v>
      </c>
      <c r="D31">
        <f t="shared" si="0"/>
        <v>0.10000000000000009</v>
      </c>
      <c r="E31">
        <f t="shared" si="1"/>
        <v>1.4774031693273055E-2</v>
      </c>
      <c r="F31">
        <f t="shared" si="2"/>
        <v>0.89999999999999991</v>
      </c>
      <c r="G31">
        <f t="shared" si="3"/>
        <v>0.98522596830672693</v>
      </c>
      <c r="H31">
        <f t="shared" si="4"/>
        <v>8.5225968306727032E-2</v>
      </c>
      <c r="I31">
        <f t="shared" si="5"/>
        <v>0.10000000000000009</v>
      </c>
      <c r="J31">
        <f t="shared" si="6"/>
        <v>0.10000000000000009</v>
      </c>
      <c r="K31">
        <f t="shared" si="7"/>
        <v>0.89999999999999991</v>
      </c>
      <c r="L31">
        <f t="shared" si="8"/>
        <v>1.4774031693273069E-3</v>
      </c>
      <c r="M31">
        <f t="shared" si="9"/>
        <v>0.44148694959470369</v>
      </c>
      <c r="N31">
        <f t="shared" si="10"/>
        <v>0.11329662852394584</v>
      </c>
      <c r="O31">
        <f t="shared" si="11"/>
        <v>1.0000000000000018E-2</v>
      </c>
      <c r="P31">
        <f t="shared" si="12"/>
        <v>0.31622776601683805</v>
      </c>
    </row>
    <row r="32" spans="1:20" x14ac:dyDescent="0.2">
      <c r="A32">
        <v>6</v>
      </c>
      <c r="B32">
        <f>IF(A32&lt;$R$3,0,IF(AND($R$3&lt;=A32,A32&lt;=$S$3),(A32-$R$3)/($S$3-$R$3),IF(AND($S$3&lt;A32,A32&lt;=$T$3),($T$3-A32)/($T$3-$S$3),0)))</f>
        <v>0</v>
      </c>
      <c r="C32">
        <f>1/(1+EXP(-$R$6*(A32-$T$6)))</f>
        <v>1.7986209962091559E-2</v>
      </c>
      <c r="D32">
        <f t="shared" si="0"/>
        <v>1.7986209962091559E-2</v>
      </c>
      <c r="E32">
        <f t="shared" si="1"/>
        <v>0</v>
      </c>
      <c r="F32">
        <f t="shared" si="2"/>
        <v>1</v>
      </c>
      <c r="G32">
        <f t="shared" si="3"/>
        <v>0.98201379003790845</v>
      </c>
      <c r="H32">
        <f t="shared" si="4"/>
        <v>0</v>
      </c>
      <c r="I32">
        <f t="shared" si="5"/>
        <v>1.7986209962091559E-2</v>
      </c>
      <c r="J32">
        <f t="shared" si="6"/>
        <v>0</v>
      </c>
      <c r="K32">
        <f t="shared" si="7"/>
        <v>1</v>
      </c>
      <c r="L32">
        <f t="shared" si="8"/>
        <v>0</v>
      </c>
      <c r="M32">
        <f t="shared" si="9"/>
        <v>0</v>
      </c>
      <c r="N32">
        <f t="shared" si="10"/>
        <v>1.7986209962091559E-2</v>
      </c>
      <c r="O32">
        <f t="shared" si="11"/>
        <v>0</v>
      </c>
      <c r="P32">
        <f t="shared" si="12"/>
        <v>0</v>
      </c>
    </row>
    <row r="33" spans="1:16" x14ac:dyDescent="0.2">
      <c r="A33">
        <v>6.2</v>
      </c>
      <c r="B33">
        <f>IF(A33&lt;$R$3,0,IF(AND($R$3&lt;=A33,A33&lt;=$S$3),(A33-$R$3)/($S$3-$R$3),IF(AND($S$3&lt;A33,A33&lt;=$T$3),($T$3-A33)/($T$3-$S$3),0)))</f>
        <v>0</v>
      </c>
      <c r="C33">
        <f>1/(1+EXP(-$R$6*(A33-$T$6)))</f>
        <v>2.1881270936130476E-2</v>
      </c>
      <c r="D33">
        <f t="shared" si="0"/>
        <v>2.1881270936130476E-2</v>
      </c>
      <c r="E33">
        <f t="shared" si="1"/>
        <v>0</v>
      </c>
      <c r="F33">
        <f t="shared" si="2"/>
        <v>1</v>
      </c>
      <c r="G33">
        <f t="shared" si="3"/>
        <v>0.97811872906386954</v>
      </c>
      <c r="H33">
        <f t="shared" si="4"/>
        <v>0</v>
      </c>
      <c r="I33">
        <f t="shared" si="5"/>
        <v>2.1881270936130476E-2</v>
      </c>
      <c r="J33">
        <f t="shared" si="6"/>
        <v>0</v>
      </c>
      <c r="K33">
        <f t="shared" si="7"/>
        <v>1</v>
      </c>
      <c r="L33">
        <f t="shared" si="8"/>
        <v>0</v>
      </c>
      <c r="M33">
        <f t="shared" si="9"/>
        <v>0</v>
      </c>
      <c r="N33">
        <f t="shared" si="10"/>
        <v>2.1881270936130476E-2</v>
      </c>
      <c r="O33">
        <f t="shared" si="11"/>
        <v>0</v>
      </c>
      <c r="P33">
        <f t="shared" si="12"/>
        <v>0</v>
      </c>
    </row>
    <row r="34" spans="1:16" x14ac:dyDescent="0.2">
      <c r="A34">
        <v>6.4</v>
      </c>
      <c r="B34">
        <f>IF(A34&lt;$R$3,0,IF(AND($R$3&lt;=A34,A34&lt;=$S$3),(A34-$R$3)/($S$3-$R$3),IF(AND($S$3&lt;A34,A34&lt;=$T$3),($T$3-A34)/($T$3-$S$3),0)))</f>
        <v>0</v>
      </c>
      <c r="C34">
        <f>1/(1+EXP(-$R$6*(A34-$T$6)))</f>
        <v>2.6596993576865863E-2</v>
      </c>
      <c r="D34">
        <f t="shared" si="0"/>
        <v>2.6596993576865863E-2</v>
      </c>
      <c r="E34">
        <f t="shared" si="1"/>
        <v>0</v>
      </c>
      <c r="F34">
        <f t="shared" si="2"/>
        <v>1</v>
      </c>
      <c r="G34">
        <f t="shared" si="3"/>
        <v>0.97340300642313415</v>
      </c>
      <c r="H34">
        <f t="shared" si="4"/>
        <v>0</v>
      </c>
      <c r="I34">
        <f t="shared" si="5"/>
        <v>2.6596993576865863E-2</v>
      </c>
      <c r="J34">
        <f t="shared" si="6"/>
        <v>0</v>
      </c>
      <c r="K34">
        <f t="shared" si="7"/>
        <v>1</v>
      </c>
      <c r="L34">
        <f t="shared" si="8"/>
        <v>0</v>
      </c>
      <c r="M34">
        <f t="shared" si="9"/>
        <v>0</v>
      </c>
      <c r="N34">
        <f t="shared" si="10"/>
        <v>2.6596993576865863E-2</v>
      </c>
      <c r="O34">
        <f t="shared" si="11"/>
        <v>0</v>
      </c>
      <c r="P34">
        <f t="shared" si="12"/>
        <v>0</v>
      </c>
    </row>
    <row r="35" spans="1:16" x14ac:dyDescent="0.2">
      <c r="A35">
        <v>6.6</v>
      </c>
      <c r="B35">
        <f>IF(A35&lt;$R$3,0,IF(AND($R$3&lt;=A35,A35&lt;=$S$3),(A35-$R$3)/($S$3-$R$3),IF(AND($S$3&lt;A35,A35&lt;=$T$3),($T$3-A35)/($T$3-$S$3),0)))</f>
        <v>0</v>
      </c>
      <c r="C35">
        <f>1/(1+EXP(-$R$6*(A35-$T$6)))</f>
        <v>3.2295464698450495E-2</v>
      </c>
      <c r="D35">
        <f t="shared" si="0"/>
        <v>3.2295464698450495E-2</v>
      </c>
      <c r="E35">
        <f t="shared" si="1"/>
        <v>0</v>
      </c>
      <c r="F35">
        <f t="shared" si="2"/>
        <v>1</v>
      </c>
      <c r="G35">
        <f t="shared" si="3"/>
        <v>0.96770453530154954</v>
      </c>
      <c r="H35">
        <f t="shared" si="4"/>
        <v>0</v>
      </c>
      <c r="I35">
        <f t="shared" si="5"/>
        <v>3.2295464698450495E-2</v>
      </c>
      <c r="J35">
        <f t="shared" si="6"/>
        <v>0</v>
      </c>
      <c r="K35">
        <f t="shared" si="7"/>
        <v>1</v>
      </c>
      <c r="L35">
        <f t="shared" si="8"/>
        <v>0</v>
      </c>
      <c r="M35">
        <f t="shared" si="9"/>
        <v>0</v>
      </c>
      <c r="N35">
        <f t="shared" si="10"/>
        <v>3.2295464698450495E-2</v>
      </c>
      <c r="O35">
        <f t="shared" si="11"/>
        <v>0</v>
      </c>
      <c r="P35">
        <f t="shared" si="12"/>
        <v>0</v>
      </c>
    </row>
    <row r="36" spans="1:16" x14ac:dyDescent="0.2">
      <c r="A36">
        <v>6.8</v>
      </c>
      <c r="B36">
        <f>IF(A36&lt;$R$3,0,IF(AND($R$3&lt;=A36,A36&lt;=$S$3),(A36-$R$3)/($S$3-$R$3),IF(AND($S$3&lt;A36,A36&lt;=$T$3),($T$3-A36)/($T$3-$S$3),0)))</f>
        <v>0</v>
      </c>
      <c r="C36">
        <f>1/(1+EXP(-$R$6*(A36-$T$6)))</f>
        <v>3.9165722796764356E-2</v>
      </c>
      <c r="D36">
        <f t="shared" si="0"/>
        <v>3.9165722796764356E-2</v>
      </c>
      <c r="E36">
        <f t="shared" si="1"/>
        <v>0</v>
      </c>
      <c r="F36">
        <f t="shared" si="2"/>
        <v>1</v>
      </c>
      <c r="G36">
        <f t="shared" si="3"/>
        <v>0.96083427720323566</v>
      </c>
      <c r="H36">
        <f t="shared" si="4"/>
        <v>0</v>
      </c>
      <c r="I36">
        <f t="shared" si="5"/>
        <v>3.9165722796764356E-2</v>
      </c>
      <c r="J36">
        <f t="shared" si="6"/>
        <v>0</v>
      </c>
      <c r="K36">
        <f t="shared" si="7"/>
        <v>1</v>
      </c>
      <c r="L36">
        <f t="shared" si="8"/>
        <v>0</v>
      </c>
      <c r="M36">
        <f t="shared" si="9"/>
        <v>0</v>
      </c>
      <c r="N36">
        <f t="shared" si="10"/>
        <v>3.9165722796764356E-2</v>
      </c>
      <c r="O36">
        <f t="shared" si="11"/>
        <v>0</v>
      </c>
      <c r="P36">
        <f t="shared" si="12"/>
        <v>0</v>
      </c>
    </row>
    <row r="37" spans="1:16" x14ac:dyDescent="0.2">
      <c r="A37">
        <v>7</v>
      </c>
      <c r="B37">
        <f>IF(A37&lt;$R$3,0,IF(AND($R$3&lt;=A37,A37&lt;=$S$3),(A37-$R$3)/($S$3-$R$3),IF(AND($S$3&lt;A37,A37&lt;=$T$3),($T$3-A37)/($T$3-$S$3),0)))</f>
        <v>0</v>
      </c>
      <c r="C37">
        <f>1/(1+EXP(-$R$6*(A37-$T$6)))</f>
        <v>4.7425873177566781E-2</v>
      </c>
      <c r="D37">
        <f t="shared" si="0"/>
        <v>4.7425873177566781E-2</v>
      </c>
      <c r="E37">
        <f t="shared" si="1"/>
        <v>0</v>
      </c>
      <c r="F37">
        <f t="shared" si="2"/>
        <v>1</v>
      </c>
      <c r="G37">
        <f t="shared" si="3"/>
        <v>0.95257412682243325</v>
      </c>
      <c r="H37">
        <f t="shared" si="4"/>
        <v>0</v>
      </c>
      <c r="I37">
        <f t="shared" si="5"/>
        <v>4.7425873177566781E-2</v>
      </c>
      <c r="J37">
        <f t="shared" si="6"/>
        <v>0</v>
      </c>
      <c r="K37">
        <f t="shared" si="7"/>
        <v>1</v>
      </c>
      <c r="L37">
        <f t="shared" si="8"/>
        <v>0</v>
      </c>
      <c r="M37">
        <f t="shared" si="9"/>
        <v>0</v>
      </c>
      <c r="N37">
        <f t="shared" si="10"/>
        <v>4.7425873177566781E-2</v>
      </c>
      <c r="O37">
        <f t="shared" si="11"/>
        <v>0</v>
      </c>
      <c r="P37">
        <f t="shared" si="12"/>
        <v>0</v>
      </c>
    </row>
    <row r="38" spans="1:16" x14ac:dyDescent="0.2">
      <c r="A38">
        <v>7.2</v>
      </c>
      <c r="B38">
        <f>IF(A38&lt;$R$3,0,IF(AND($R$3&lt;=A38,A38&lt;=$S$3),(A38-$R$3)/($S$3-$R$3),IF(AND($S$3&lt;A38,A38&lt;=$T$3),($T$3-A38)/($T$3-$S$3),0)))</f>
        <v>0</v>
      </c>
      <c r="C38">
        <f>1/(1+EXP(-$R$6*(A38-$T$6)))</f>
        <v>5.7324175898868755E-2</v>
      </c>
      <c r="D38">
        <f t="shared" si="0"/>
        <v>5.7324175898868755E-2</v>
      </c>
      <c r="E38">
        <f t="shared" si="1"/>
        <v>0</v>
      </c>
      <c r="F38">
        <f t="shared" si="2"/>
        <v>1</v>
      </c>
      <c r="G38">
        <f t="shared" si="3"/>
        <v>0.94267582410113127</v>
      </c>
      <c r="H38">
        <f t="shared" si="4"/>
        <v>0</v>
      </c>
      <c r="I38">
        <f t="shared" si="5"/>
        <v>5.7324175898868755E-2</v>
      </c>
      <c r="J38">
        <f t="shared" si="6"/>
        <v>0</v>
      </c>
      <c r="K38">
        <f t="shared" si="7"/>
        <v>1</v>
      </c>
      <c r="L38">
        <f t="shared" si="8"/>
        <v>0</v>
      </c>
      <c r="M38">
        <f t="shared" si="9"/>
        <v>0</v>
      </c>
      <c r="N38">
        <f t="shared" si="10"/>
        <v>5.7324175898868755E-2</v>
      </c>
      <c r="O38">
        <f t="shared" si="11"/>
        <v>0</v>
      </c>
      <c r="P38">
        <f t="shared" si="12"/>
        <v>0</v>
      </c>
    </row>
    <row r="39" spans="1:16" x14ac:dyDescent="0.2">
      <c r="A39">
        <v>7.4</v>
      </c>
      <c r="B39">
        <f>IF(A39&lt;$R$3,0,IF(AND($R$3&lt;=A39,A39&lt;=$S$3),(A39-$R$3)/($S$3-$R$3),IF(AND($S$3&lt;A39,A39&lt;=$T$3),($T$3-A39)/($T$3-$S$3),0)))</f>
        <v>0</v>
      </c>
      <c r="C39">
        <f>1/(1+EXP(-$R$6*(A39-$T$6)))</f>
        <v>6.9138420343346843E-2</v>
      </c>
      <c r="D39">
        <f t="shared" si="0"/>
        <v>6.9138420343346843E-2</v>
      </c>
      <c r="E39">
        <f t="shared" si="1"/>
        <v>0</v>
      </c>
      <c r="F39">
        <f t="shared" si="2"/>
        <v>1</v>
      </c>
      <c r="G39">
        <f t="shared" si="3"/>
        <v>0.93086157965665317</v>
      </c>
      <c r="H39">
        <f t="shared" si="4"/>
        <v>0</v>
      </c>
      <c r="I39">
        <f t="shared" si="5"/>
        <v>6.9138420343346843E-2</v>
      </c>
      <c r="J39">
        <f t="shared" si="6"/>
        <v>0</v>
      </c>
      <c r="K39">
        <f t="shared" si="7"/>
        <v>1</v>
      </c>
      <c r="L39">
        <f t="shared" si="8"/>
        <v>0</v>
      </c>
      <c r="M39">
        <f t="shared" si="9"/>
        <v>0</v>
      </c>
      <c r="N39">
        <f t="shared" si="10"/>
        <v>6.9138420343346843E-2</v>
      </c>
      <c r="O39">
        <f t="shared" si="11"/>
        <v>0</v>
      </c>
      <c r="P39">
        <f t="shared" si="12"/>
        <v>0</v>
      </c>
    </row>
    <row r="40" spans="1:16" x14ac:dyDescent="0.2">
      <c r="A40">
        <v>7.6</v>
      </c>
      <c r="B40">
        <f>IF(A40&lt;$R$3,0,IF(AND($R$3&lt;=A40,A40&lt;=$S$3),(A40-$R$3)/($S$3-$R$3),IF(AND($S$3&lt;A40,A40&lt;=$T$3),($T$3-A40)/($T$3-$S$3),0)))</f>
        <v>0</v>
      </c>
      <c r="C40">
        <f>1/(1+EXP(-$R$6*(A40-$T$6)))</f>
        <v>8.3172696493922352E-2</v>
      </c>
      <c r="D40">
        <f t="shared" si="0"/>
        <v>8.3172696493922352E-2</v>
      </c>
      <c r="E40">
        <f t="shared" si="1"/>
        <v>0</v>
      </c>
      <c r="F40">
        <f t="shared" si="2"/>
        <v>1</v>
      </c>
      <c r="G40">
        <f t="shared" si="3"/>
        <v>0.91682730350607766</v>
      </c>
      <c r="H40">
        <f t="shared" si="4"/>
        <v>0</v>
      </c>
      <c r="I40">
        <f t="shared" si="5"/>
        <v>8.3172696493922352E-2</v>
      </c>
      <c r="J40">
        <f t="shared" si="6"/>
        <v>0</v>
      </c>
      <c r="K40">
        <f t="shared" si="7"/>
        <v>1</v>
      </c>
      <c r="L40">
        <f t="shared" si="8"/>
        <v>0</v>
      </c>
      <c r="M40">
        <f t="shared" si="9"/>
        <v>0</v>
      </c>
      <c r="N40">
        <f t="shared" si="10"/>
        <v>8.3172696493922352E-2</v>
      </c>
      <c r="O40">
        <f t="shared" si="11"/>
        <v>0</v>
      </c>
      <c r="P40">
        <f t="shared" si="12"/>
        <v>0</v>
      </c>
    </row>
    <row r="41" spans="1:16" x14ac:dyDescent="0.2">
      <c r="A41">
        <v>7.8</v>
      </c>
      <c r="B41">
        <f>IF(A41&lt;$R$3,0,IF(AND($R$3&lt;=A41,A41&lt;=$S$3),(A41-$R$3)/($S$3-$R$3),IF(AND($S$3&lt;A41,A41&lt;=$T$3),($T$3-A41)/($T$3-$S$3),0)))</f>
        <v>0</v>
      </c>
      <c r="C41">
        <f>1/(1+EXP(-$R$6*(A41-$T$6)))</f>
        <v>9.9750489119685135E-2</v>
      </c>
      <c r="D41">
        <f t="shared" si="0"/>
        <v>9.9750489119685135E-2</v>
      </c>
      <c r="E41">
        <f t="shared" si="1"/>
        <v>0</v>
      </c>
      <c r="F41">
        <f t="shared" si="2"/>
        <v>1</v>
      </c>
      <c r="G41">
        <f t="shared" si="3"/>
        <v>0.90024951088031491</v>
      </c>
      <c r="H41">
        <f t="shared" si="4"/>
        <v>0</v>
      </c>
      <c r="I41">
        <f t="shared" si="5"/>
        <v>9.9750489119685135E-2</v>
      </c>
      <c r="J41">
        <f t="shared" si="6"/>
        <v>0</v>
      </c>
      <c r="K41">
        <f t="shared" si="7"/>
        <v>1</v>
      </c>
      <c r="L41">
        <f t="shared" si="8"/>
        <v>0</v>
      </c>
      <c r="M41">
        <f t="shared" si="9"/>
        <v>0</v>
      </c>
      <c r="N41">
        <f t="shared" si="10"/>
        <v>9.9750489119685135E-2</v>
      </c>
      <c r="O41">
        <f t="shared" si="11"/>
        <v>0</v>
      </c>
      <c r="P41">
        <f t="shared" si="12"/>
        <v>0</v>
      </c>
    </row>
    <row r="42" spans="1:16" x14ac:dyDescent="0.2">
      <c r="A42">
        <v>8</v>
      </c>
      <c r="B42">
        <f>IF(A42&lt;$R$3,0,IF(AND($R$3&lt;=A42,A42&lt;=$S$3),(A42-$R$3)/($S$3-$R$3),IF(AND($S$3&lt;A42,A42&lt;=$T$3),($T$3-A42)/($T$3-$S$3),0)))</f>
        <v>0</v>
      </c>
      <c r="C42">
        <f>1/(1+EXP(-$R$6*(A42-$T$6)))</f>
        <v>0.11920292202211755</v>
      </c>
      <c r="D42">
        <f t="shared" si="0"/>
        <v>0.11920292202211755</v>
      </c>
      <c r="E42">
        <f t="shared" si="1"/>
        <v>0</v>
      </c>
      <c r="F42">
        <f t="shared" si="2"/>
        <v>1</v>
      </c>
      <c r="G42">
        <f t="shared" si="3"/>
        <v>0.88079707797788243</v>
      </c>
      <c r="H42">
        <f t="shared" si="4"/>
        <v>0</v>
      </c>
      <c r="I42">
        <f t="shared" si="5"/>
        <v>0.11920292202211755</v>
      </c>
      <c r="J42">
        <f t="shared" si="6"/>
        <v>0</v>
      </c>
      <c r="K42">
        <f t="shared" si="7"/>
        <v>1</v>
      </c>
      <c r="L42">
        <f t="shared" si="8"/>
        <v>0</v>
      </c>
      <c r="M42">
        <f t="shared" si="9"/>
        <v>0</v>
      </c>
      <c r="N42">
        <f t="shared" si="10"/>
        <v>0.11920292202211755</v>
      </c>
      <c r="O42">
        <f t="shared" si="11"/>
        <v>0</v>
      </c>
      <c r="P42">
        <f t="shared" si="12"/>
        <v>0</v>
      </c>
    </row>
    <row r="43" spans="1:16" x14ac:dyDescent="0.2">
      <c r="A43">
        <v>8.1999999999999993</v>
      </c>
      <c r="B43">
        <f>IF(A43&lt;$R$3,0,IF(AND($R$3&lt;=A43,A43&lt;=$S$3),(A43-$R$3)/($S$3-$R$3),IF(AND($S$3&lt;A43,A43&lt;=$T$3),($T$3-A43)/($T$3-$S$3),0)))</f>
        <v>0</v>
      </c>
      <c r="C43">
        <f>1/(1+EXP(-$R$6*(A43-$T$6)))</f>
        <v>0.14185106490048771</v>
      </c>
      <c r="D43">
        <f t="shared" si="0"/>
        <v>0.14185106490048771</v>
      </c>
      <c r="E43">
        <f t="shared" si="1"/>
        <v>0</v>
      </c>
      <c r="F43">
        <f t="shared" si="2"/>
        <v>1</v>
      </c>
      <c r="G43">
        <f t="shared" si="3"/>
        <v>0.85814893509951229</v>
      </c>
      <c r="H43">
        <f t="shared" si="4"/>
        <v>0</v>
      </c>
      <c r="I43">
        <f t="shared" si="5"/>
        <v>0.14185106490048771</v>
      </c>
      <c r="J43">
        <f t="shared" si="6"/>
        <v>0</v>
      </c>
      <c r="K43">
        <f t="shared" si="7"/>
        <v>1</v>
      </c>
      <c r="L43">
        <f t="shared" si="8"/>
        <v>0</v>
      </c>
      <c r="M43">
        <f t="shared" si="9"/>
        <v>0</v>
      </c>
      <c r="N43">
        <f t="shared" si="10"/>
        <v>0.14185106490048771</v>
      </c>
      <c r="O43">
        <f t="shared" si="11"/>
        <v>0</v>
      </c>
      <c r="P43">
        <f t="shared" si="12"/>
        <v>0</v>
      </c>
    </row>
    <row r="44" spans="1:16" x14ac:dyDescent="0.2">
      <c r="A44">
        <v>8.4</v>
      </c>
      <c r="B44">
        <f>IF(A44&lt;$R$3,0,IF(AND($R$3&lt;=A44,A44&lt;=$S$3),(A44-$R$3)/($S$3-$R$3),IF(AND($S$3&lt;A44,A44&lt;=$T$3),($T$3-A44)/($T$3-$S$3),0)))</f>
        <v>0</v>
      </c>
      <c r="C44">
        <f>1/(1+EXP(-$R$6*(A44-$T$6)))</f>
        <v>0.16798161486607557</v>
      </c>
      <c r="D44">
        <f t="shared" si="0"/>
        <v>0.16798161486607557</v>
      </c>
      <c r="E44">
        <f t="shared" si="1"/>
        <v>0</v>
      </c>
      <c r="F44">
        <f t="shared" si="2"/>
        <v>1</v>
      </c>
      <c r="G44">
        <f t="shared" si="3"/>
        <v>0.83201838513392445</v>
      </c>
      <c r="H44">
        <f t="shared" si="4"/>
        <v>0</v>
      </c>
      <c r="I44">
        <f t="shared" si="5"/>
        <v>0.16798161486607557</v>
      </c>
      <c r="J44">
        <f t="shared" si="6"/>
        <v>0</v>
      </c>
      <c r="K44">
        <f t="shared" si="7"/>
        <v>1</v>
      </c>
      <c r="L44">
        <f t="shared" si="8"/>
        <v>0</v>
      </c>
      <c r="M44">
        <f t="shared" si="9"/>
        <v>0</v>
      </c>
      <c r="N44">
        <f t="shared" si="10"/>
        <v>0.16798161486607557</v>
      </c>
      <c r="O44">
        <f t="shared" si="11"/>
        <v>0</v>
      </c>
      <c r="P44">
        <f t="shared" si="12"/>
        <v>0</v>
      </c>
    </row>
    <row r="45" spans="1:16" x14ac:dyDescent="0.2">
      <c r="A45">
        <v>8.6</v>
      </c>
      <c r="B45">
        <f>IF(A45&lt;$R$3,0,IF(AND($R$3&lt;=A45,A45&lt;=$S$3),(A45-$R$3)/($S$3-$R$3),IF(AND($S$3&lt;A45,A45&lt;=$T$3),($T$3-A45)/($T$3-$S$3),0)))</f>
        <v>0</v>
      </c>
      <c r="C45">
        <f>1/(1+EXP(-$R$6*(A45-$T$6)))</f>
        <v>0.1978161114414182</v>
      </c>
      <c r="D45">
        <f t="shared" si="0"/>
        <v>0.1978161114414182</v>
      </c>
      <c r="E45">
        <f t="shared" si="1"/>
        <v>0</v>
      </c>
      <c r="F45">
        <f t="shared" si="2"/>
        <v>1</v>
      </c>
      <c r="G45">
        <f t="shared" si="3"/>
        <v>0.8021838885585818</v>
      </c>
      <c r="H45">
        <f t="shared" si="4"/>
        <v>0</v>
      </c>
      <c r="I45">
        <f t="shared" si="5"/>
        <v>0.1978161114414182</v>
      </c>
      <c r="J45">
        <f t="shared" si="6"/>
        <v>0</v>
      </c>
      <c r="K45">
        <f t="shared" si="7"/>
        <v>1</v>
      </c>
      <c r="L45">
        <f t="shared" si="8"/>
        <v>0</v>
      </c>
      <c r="M45">
        <f t="shared" si="9"/>
        <v>0</v>
      </c>
      <c r="N45">
        <f t="shared" si="10"/>
        <v>0.1978161114414182</v>
      </c>
      <c r="O45">
        <f t="shared" si="11"/>
        <v>0</v>
      </c>
      <c r="P45">
        <f t="shared" si="12"/>
        <v>0</v>
      </c>
    </row>
    <row r="46" spans="1:16" x14ac:dyDescent="0.2">
      <c r="A46">
        <v>8.8000000000000007</v>
      </c>
      <c r="B46">
        <f>IF(A46&lt;$R$3,0,IF(AND($R$3&lt;=A46,A46&lt;=$S$3),(A46-$R$3)/($S$3-$R$3),IF(AND($S$3&lt;A46,A46&lt;=$T$3),($T$3-A46)/($T$3-$S$3),0)))</f>
        <v>0</v>
      </c>
      <c r="C46">
        <f>1/(1+EXP(-$R$6*(A46-$T$6)))</f>
        <v>0.23147521650098246</v>
      </c>
      <c r="D46">
        <f t="shared" si="0"/>
        <v>0.23147521650098246</v>
      </c>
      <c r="E46">
        <f t="shared" si="1"/>
        <v>0</v>
      </c>
      <c r="F46">
        <f t="shared" si="2"/>
        <v>1</v>
      </c>
      <c r="G46">
        <f t="shared" si="3"/>
        <v>0.76852478349901754</v>
      </c>
      <c r="H46">
        <f t="shared" si="4"/>
        <v>0</v>
      </c>
      <c r="I46">
        <f t="shared" si="5"/>
        <v>0.23147521650098246</v>
      </c>
      <c r="J46">
        <f t="shared" si="6"/>
        <v>0</v>
      </c>
      <c r="K46">
        <f t="shared" si="7"/>
        <v>1</v>
      </c>
      <c r="L46">
        <f t="shared" si="8"/>
        <v>0</v>
      </c>
      <c r="M46">
        <f t="shared" si="9"/>
        <v>0</v>
      </c>
      <c r="N46">
        <f t="shared" si="10"/>
        <v>0.23147521650098246</v>
      </c>
      <c r="O46">
        <f t="shared" si="11"/>
        <v>0</v>
      </c>
      <c r="P46">
        <f t="shared" si="12"/>
        <v>0</v>
      </c>
    </row>
    <row r="47" spans="1:16" x14ac:dyDescent="0.2">
      <c r="A47">
        <v>9</v>
      </c>
      <c r="B47">
        <f>IF(A47&lt;$R$3,0,IF(AND($R$3&lt;=A47,A47&lt;=$S$3),(A47-$R$3)/($S$3-$R$3),IF(AND($S$3&lt;A47,A47&lt;=$T$3),($T$3-A47)/($T$3-$S$3),0)))</f>
        <v>0</v>
      </c>
      <c r="C47">
        <f>1/(1+EXP(-$R$6*(A47-$T$6)))</f>
        <v>0.2689414213699951</v>
      </c>
      <c r="D47">
        <f t="shared" si="0"/>
        <v>0.2689414213699951</v>
      </c>
      <c r="E47">
        <f t="shared" si="1"/>
        <v>0</v>
      </c>
      <c r="F47">
        <f t="shared" si="2"/>
        <v>1</v>
      </c>
      <c r="G47">
        <f t="shared" si="3"/>
        <v>0.7310585786300049</v>
      </c>
      <c r="H47">
        <f t="shared" si="4"/>
        <v>0</v>
      </c>
      <c r="I47">
        <f t="shared" si="5"/>
        <v>0.2689414213699951</v>
      </c>
      <c r="J47">
        <f t="shared" si="6"/>
        <v>0</v>
      </c>
      <c r="K47">
        <f t="shared" si="7"/>
        <v>1</v>
      </c>
      <c r="L47">
        <f t="shared" si="8"/>
        <v>0</v>
      </c>
      <c r="M47">
        <f t="shared" si="9"/>
        <v>0</v>
      </c>
      <c r="N47">
        <f t="shared" si="10"/>
        <v>0.2689414213699951</v>
      </c>
      <c r="O47">
        <f t="shared" si="11"/>
        <v>0</v>
      </c>
      <c r="P47">
        <f t="shared" si="12"/>
        <v>0</v>
      </c>
    </row>
    <row r="48" spans="1:16" x14ac:dyDescent="0.2">
      <c r="A48">
        <v>9.1999999999999993</v>
      </c>
      <c r="B48">
        <f>IF(A48&lt;$R$3,0,IF(AND($R$3&lt;=A48,A48&lt;=$S$3),(A48-$R$3)/($S$3-$R$3),IF(AND($S$3&lt;A48,A48&lt;=$T$3),($T$3-A48)/($T$3-$S$3),0)))</f>
        <v>0</v>
      </c>
      <c r="C48">
        <f>1/(1+EXP(-$R$6*(A48-$T$6)))</f>
        <v>0.31002551887238738</v>
      </c>
      <c r="D48">
        <f t="shared" si="0"/>
        <v>0.31002551887238738</v>
      </c>
      <c r="E48">
        <f t="shared" si="1"/>
        <v>0</v>
      </c>
      <c r="F48">
        <f t="shared" si="2"/>
        <v>1</v>
      </c>
      <c r="G48">
        <f t="shared" si="3"/>
        <v>0.68997448112761262</v>
      </c>
      <c r="H48">
        <f t="shared" si="4"/>
        <v>0</v>
      </c>
      <c r="I48">
        <f t="shared" si="5"/>
        <v>0.31002551887238738</v>
      </c>
      <c r="J48">
        <f t="shared" si="6"/>
        <v>0</v>
      </c>
      <c r="K48">
        <f t="shared" si="7"/>
        <v>1</v>
      </c>
      <c r="L48">
        <f t="shared" si="8"/>
        <v>0</v>
      </c>
      <c r="M48">
        <f t="shared" si="9"/>
        <v>0</v>
      </c>
      <c r="N48">
        <f t="shared" si="10"/>
        <v>0.31002551887238738</v>
      </c>
      <c r="O48">
        <f t="shared" si="11"/>
        <v>0</v>
      </c>
      <c r="P48">
        <f t="shared" si="12"/>
        <v>0</v>
      </c>
    </row>
    <row r="49" spans="1:16" x14ac:dyDescent="0.2">
      <c r="A49">
        <v>9.4</v>
      </c>
      <c r="B49">
        <f>IF(A49&lt;$R$3,0,IF(AND($R$3&lt;=A49,A49&lt;=$S$3),(A49-$R$3)/($S$3-$R$3),IF(AND($S$3&lt;A49,A49&lt;=$T$3),($T$3-A49)/($T$3-$S$3),0)))</f>
        <v>0</v>
      </c>
      <c r="C49">
        <f>1/(1+EXP(-$R$6*(A49-$T$6)))</f>
        <v>0.35434369377420466</v>
      </c>
      <c r="D49">
        <f t="shared" si="0"/>
        <v>0.35434369377420466</v>
      </c>
      <c r="E49">
        <f t="shared" si="1"/>
        <v>0</v>
      </c>
      <c r="F49">
        <f t="shared" si="2"/>
        <v>1</v>
      </c>
      <c r="G49">
        <f t="shared" si="3"/>
        <v>0.6456563062257954</v>
      </c>
      <c r="H49">
        <f t="shared" si="4"/>
        <v>0</v>
      </c>
      <c r="I49">
        <f t="shared" si="5"/>
        <v>0.35434369377420466</v>
      </c>
      <c r="J49">
        <f t="shared" si="6"/>
        <v>0</v>
      </c>
      <c r="K49">
        <f t="shared" si="7"/>
        <v>1</v>
      </c>
      <c r="L49">
        <f t="shared" si="8"/>
        <v>0</v>
      </c>
      <c r="M49">
        <f t="shared" si="9"/>
        <v>0</v>
      </c>
      <c r="N49">
        <f t="shared" si="10"/>
        <v>0.35434369377420466</v>
      </c>
      <c r="O49">
        <f t="shared" si="11"/>
        <v>0</v>
      </c>
      <c r="P49">
        <f t="shared" si="12"/>
        <v>0</v>
      </c>
    </row>
    <row r="50" spans="1:16" x14ac:dyDescent="0.2">
      <c r="A50">
        <v>9.6</v>
      </c>
      <c r="B50">
        <f>IF(A50&lt;$R$3,0,IF(AND($R$3&lt;=A50,A50&lt;=$S$3),(A50-$R$3)/($S$3-$R$3),IF(AND($S$3&lt;A50,A50&lt;=$T$3),($T$3-A50)/($T$3-$S$3),0)))</f>
        <v>0</v>
      </c>
      <c r="C50">
        <f>1/(1+EXP(-$R$6*(A50-$T$6)))</f>
        <v>0.40131233988754794</v>
      </c>
      <c r="D50">
        <f t="shared" si="0"/>
        <v>0.40131233988754794</v>
      </c>
      <c r="E50">
        <f t="shared" si="1"/>
        <v>0</v>
      </c>
      <c r="F50">
        <f t="shared" si="2"/>
        <v>1</v>
      </c>
      <c r="G50">
        <f t="shared" si="3"/>
        <v>0.598687660112452</v>
      </c>
      <c r="H50">
        <f t="shared" si="4"/>
        <v>0</v>
      </c>
      <c r="I50">
        <f t="shared" si="5"/>
        <v>0.40131233988754794</v>
      </c>
      <c r="J50">
        <f t="shared" si="6"/>
        <v>0</v>
      </c>
      <c r="K50">
        <f t="shared" si="7"/>
        <v>1</v>
      </c>
      <c r="L50">
        <f t="shared" si="8"/>
        <v>0</v>
      </c>
      <c r="M50">
        <f t="shared" si="9"/>
        <v>0</v>
      </c>
      <c r="N50">
        <f t="shared" si="10"/>
        <v>0.40131233988754794</v>
      </c>
      <c r="O50">
        <f t="shared" si="11"/>
        <v>0</v>
      </c>
      <c r="P50">
        <f t="shared" si="12"/>
        <v>0</v>
      </c>
    </row>
    <row r="51" spans="1:16" x14ac:dyDescent="0.2">
      <c r="A51">
        <v>9.8000000000000007</v>
      </c>
      <c r="B51">
        <f>IF(A51&lt;$R$3,0,IF(AND($R$3&lt;=A51,A51&lt;=$S$3),(A51-$R$3)/($S$3-$R$3),IF(AND($S$3&lt;A51,A51&lt;=$T$3),($T$3-A51)/($T$3-$S$3),0)))</f>
        <v>0</v>
      </c>
      <c r="C51">
        <f>1/(1+EXP(-$R$6*(A51-$T$6)))</f>
        <v>0.45016600268752233</v>
      </c>
      <c r="D51">
        <f t="shared" si="0"/>
        <v>0.45016600268752233</v>
      </c>
      <c r="E51">
        <f t="shared" si="1"/>
        <v>0</v>
      </c>
      <c r="F51">
        <f t="shared" si="2"/>
        <v>1</v>
      </c>
      <c r="G51">
        <f t="shared" si="3"/>
        <v>0.54983399731247773</v>
      </c>
      <c r="H51">
        <f t="shared" si="4"/>
        <v>0</v>
      </c>
      <c r="I51">
        <f t="shared" si="5"/>
        <v>0.45016600268752233</v>
      </c>
      <c r="J51">
        <f t="shared" si="6"/>
        <v>0</v>
      </c>
      <c r="K51">
        <f t="shared" si="7"/>
        <v>1</v>
      </c>
      <c r="L51">
        <f t="shared" si="8"/>
        <v>0</v>
      </c>
      <c r="M51">
        <f t="shared" si="9"/>
        <v>0</v>
      </c>
      <c r="N51">
        <f t="shared" si="10"/>
        <v>0.45016600268752233</v>
      </c>
      <c r="O51">
        <f t="shared" si="11"/>
        <v>0</v>
      </c>
      <c r="P51">
        <f t="shared" si="12"/>
        <v>0</v>
      </c>
    </row>
    <row r="52" spans="1:16" x14ac:dyDescent="0.2">
      <c r="A52">
        <v>10</v>
      </c>
      <c r="B52">
        <f>IF(A52&lt;$R$3,0,IF(AND($R$3&lt;=A52,A52&lt;=$S$3),(A52-$R$3)/($S$3-$R$3),IF(AND($S$3&lt;A52,A52&lt;=$T$3),($T$3-A52)/($T$3-$S$3),0)))</f>
        <v>0</v>
      </c>
      <c r="C52">
        <f>1/(1+EXP(-$R$6*(A52-$T$6)))</f>
        <v>0.5</v>
      </c>
      <c r="D52">
        <f t="shared" si="0"/>
        <v>0.5</v>
      </c>
      <c r="E52">
        <f t="shared" si="1"/>
        <v>0</v>
      </c>
      <c r="F52">
        <f t="shared" si="2"/>
        <v>1</v>
      </c>
      <c r="G52">
        <f t="shared" si="3"/>
        <v>0.5</v>
      </c>
      <c r="H52">
        <f t="shared" si="4"/>
        <v>0</v>
      </c>
      <c r="I52">
        <f t="shared" si="5"/>
        <v>0.5</v>
      </c>
      <c r="J52">
        <f t="shared" si="6"/>
        <v>0</v>
      </c>
      <c r="K52">
        <f t="shared" si="7"/>
        <v>1</v>
      </c>
      <c r="L52">
        <f t="shared" si="8"/>
        <v>0</v>
      </c>
      <c r="M52">
        <f t="shared" si="9"/>
        <v>0</v>
      </c>
      <c r="N52">
        <f t="shared" si="10"/>
        <v>0.5</v>
      </c>
      <c r="O52">
        <f t="shared" si="11"/>
        <v>0</v>
      </c>
      <c r="P52">
        <f t="shared" si="12"/>
        <v>0</v>
      </c>
    </row>
    <row r="53" spans="1:16" x14ac:dyDescent="0.2">
      <c r="A53">
        <v>10.199999999999999</v>
      </c>
      <c r="B53">
        <f>IF(A53&lt;$R$3,0,IF(AND($R$3&lt;=A53,A53&lt;=$S$3),(A53-$R$3)/($S$3-$R$3),IF(AND($S$3&lt;A53,A53&lt;=$T$3),($T$3-A53)/($T$3-$S$3),0)))</f>
        <v>0</v>
      </c>
      <c r="C53">
        <f>1/(1+EXP(-$R$6*(A53-$T$6)))</f>
        <v>0.54983399731247773</v>
      </c>
      <c r="D53">
        <f t="shared" si="0"/>
        <v>0.54983399731247773</v>
      </c>
      <c r="E53">
        <f t="shared" si="1"/>
        <v>0</v>
      </c>
      <c r="F53">
        <f t="shared" si="2"/>
        <v>1</v>
      </c>
      <c r="G53">
        <f t="shared" si="3"/>
        <v>0.45016600268752227</v>
      </c>
      <c r="H53">
        <f t="shared" si="4"/>
        <v>0</v>
      </c>
      <c r="I53">
        <f t="shared" si="5"/>
        <v>0.54983399731247773</v>
      </c>
      <c r="J53">
        <f t="shared" si="6"/>
        <v>0</v>
      </c>
      <c r="K53">
        <f t="shared" si="7"/>
        <v>1</v>
      </c>
      <c r="L53">
        <f t="shared" si="8"/>
        <v>0</v>
      </c>
      <c r="M53">
        <f t="shared" si="9"/>
        <v>0</v>
      </c>
      <c r="N53">
        <f t="shared" si="10"/>
        <v>0.54983399731247773</v>
      </c>
      <c r="O53">
        <f t="shared" si="11"/>
        <v>0</v>
      </c>
      <c r="P53">
        <f t="shared" si="12"/>
        <v>0</v>
      </c>
    </row>
    <row r="54" spans="1:16" x14ac:dyDescent="0.2">
      <c r="A54">
        <v>10.4</v>
      </c>
      <c r="B54">
        <f>IF(A54&lt;$R$3,0,IF(AND($R$3&lt;=A54,A54&lt;=$S$3),(A54-$R$3)/($S$3-$R$3),IF(AND($S$3&lt;A54,A54&lt;=$T$3),($T$3-A54)/($T$3-$S$3),0)))</f>
        <v>0</v>
      </c>
      <c r="C54">
        <f>1/(1+EXP(-$R$6*(A54-$T$6)))</f>
        <v>0.59868766011245211</v>
      </c>
      <c r="D54">
        <f t="shared" si="0"/>
        <v>0.59868766011245211</v>
      </c>
      <c r="E54">
        <f t="shared" si="1"/>
        <v>0</v>
      </c>
      <c r="F54">
        <f t="shared" si="2"/>
        <v>1</v>
      </c>
      <c r="G54">
        <f t="shared" si="3"/>
        <v>0.40131233988754789</v>
      </c>
      <c r="H54">
        <f t="shared" si="4"/>
        <v>0</v>
      </c>
      <c r="I54">
        <f t="shared" si="5"/>
        <v>0.59868766011245211</v>
      </c>
      <c r="J54">
        <f t="shared" si="6"/>
        <v>0</v>
      </c>
      <c r="K54">
        <f t="shared" si="7"/>
        <v>1</v>
      </c>
      <c r="L54">
        <f t="shared" si="8"/>
        <v>0</v>
      </c>
      <c r="M54">
        <f t="shared" si="9"/>
        <v>0</v>
      </c>
      <c r="N54">
        <f t="shared" si="10"/>
        <v>0.59868766011245211</v>
      </c>
      <c r="O54">
        <f t="shared" si="11"/>
        <v>0</v>
      </c>
      <c r="P54">
        <f t="shared" si="12"/>
        <v>0</v>
      </c>
    </row>
    <row r="55" spans="1:16" x14ac:dyDescent="0.2">
      <c r="A55">
        <v>10.6</v>
      </c>
      <c r="B55">
        <f>IF(A55&lt;$R$3,0,IF(AND($R$3&lt;=A55,A55&lt;=$S$3),(A55-$R$3)/($S$3-$R$3),IF(AND($S$3&lt;A55,A55&lt;=$T$3),($T$3-A55)/($T$3-$S$3),0)))</f>
        <v>0</v>
      </c>
      <c r="C55">
        <f>1/(1+EXP(-$R$6*(A55-$T$6)))</f>
        <v>0.6456563062257954</v>
      </c>
      <c r="D55">
        <f t="shared" si="0"/>
        <v>0.6456563062257954</v>
      </c>
      <c r="E55">
        <f t="shared" si="1"/>
        <v>0</v>
      </c>
      <c r="F55">
        <f t="shared" si="2"/>
        <v>1</v>
      </c>
      <c r="G55">
        <f t="shared" si="3"/>
        <v>0.3543436937742046</v>
      </c>
      <c r="H55">
        <f t="shared" si="4"/>
        <v>0</v>
      </c>
      <c r="I55">
        <f t="shared" si="5"/>
        <v>0.6456563062257954</v>
      </c>
      <c r="J55">
        <f t="shared" si="6"/>
        <v>0</v>
      </c>
      <c r="K55">
        <f t="shared" si="7"/>
        <v>1</v>
      </c>
      <c r="L55">
        <f t="shared" si="8"/>
        <v>0</v>
      </c>
      <c r="M55">
        <f t="shared" si="9"/>
        <v>0</v>
      </c>
      <c r="N55">
        <f t="shared" si="10"/>
        <v>0.6456563062257954</v>
      </c>
      <c r="O55">
        <f t="shared" si="11"/>
        <v>0</v>
      </c>
      <c r="P55">
        <f t="shared" si="12"/>
        <v>0</v>
      </c>
    </row>
    <row r="56" spans="1:16" x14ac:dyDescent="0.2">
      <c r="A56">
        <v>10.8</v>
      </c>
      <c r="B56">
        <f>IF(A56&lt;$R$3,0,IF(AND($R$3&lt;=A56,A56&lt;=$S$3),(A56-$R$3)/($S$3-$R$3),IF(AND($S$3&lt;A56,A56&lt;=$T$3),($T$3-A56)/($T$3-$S$3),0)))</f>
        <v>0</v>
      </c>
      <c r="C56">
        <f>1/(1+EXP(-$R$6*(A56-$T$6)))</f>
        <v>0.68997448112761262</v>
      </c>
      <c r="D56">
        <f t="shared" si="0"/>
        <v>0.68997448112761262</v>
      </c>
      <c r="E56">
        <f t="shared" si="1"/>
        <v>0</v>
      </c>
      <c r="F56">
        <f t="shared" si="2"/>
        <v>1</v>
      </c>
      <c r="G56">
        <f t="shared" si="3"/>
        <v>0.31002551887238738</v>
      </c>
      <c r="H56">
        <f t="shared" si="4"/>
        <v>0</v>
      </c>
      <c r="I56">
        <f t="shared" si="5"/>
        <v>0.68997448112761262</v>
      </c>
      <c r="J56">
        <f t="shared" si="6"/>
        <v>0</v>
      </c>
      <c r="K56">
        <f t="shared" si="7"/>
        <v>1</v>
      </c>
      <c r="L56">
        <f t="shared" si="8"/>
        <v>0</v>
      </c>
      <c r="M56">
        <f t="shared" si="9"/>
        <v>0</v>
      </c>
      <c r="N56">
        <f t="shared" si="10"/>
        <v>0.68997448112761262</v>
      </c>
      <c r="O56">
        <f t="shared" si="11"/>
        <v>0</v>
      </c>
      <c r="P56">
        <f t="shared" si="12"/>
        <v>0</v>
      </c>
    </row>
    <row r="57" spans="1:16" x14ac:dyDescent="0.2">
      <c r="A57">
        <v>11</v>
      </c>
      <c r="B57">
        <f>IF(A57&lt;$R$3,0,IF(AND($R$3&lt;=A57,A57&lt;=$S$3),(A57-$R$3)/($S$3-$R$3),IF(AND($S$3&lt;A57,A57&lt;=$T$3),($T$3-A57)/($T$3-$S$3),0)))</f>
        <v>0</v>
      </c>
      <c r="C57">
        <f>1/(1+EXP(-$R$6*(A57-$T$6)))</f>
        <v>0.7310585786300049</v>
      </c>
      <c r="D57">
        <f t="shared" si="0"/>
        <v>0.7310585786300049</v>
      </c>
      <c r="E57">
        <f t="shared" si="1"/>
        <v>0</v>
      </c>
      <c r="F57">
        <f t="shared" si="2"/>
        <v>1</v>
      </c>
      <c r="G57">
        <f t="shared" si="3"/>
        <v>0.2689414213699951</v>
      </c>
      <c r="H57">
        <f t="shared" si="4"/>
        <v>0</v>
      </c>
      <c r="I57">
        <f t="shared" si="5"/>
        <v>0.7310585786300049</v>
      </c>
      <c r="J57">
        <f t="shared" si="6"/>
        <v>0</v>
      </c>
      <c r="K57">
        <f t="shared" si="7"/>
        <v>1</v>
      </c>
      <c r="L57">
        <f t="shared" si="8"/>
        <v>0</v>
      </c>
      <c r="M57">
        <f t="shared" si="9"/>
        <v>0</v>
      </c>
      <c r="N57">
        <f t="shared" si="10"/>
        <v>0.7310585786300049</v>
      </c>
      <c r="O57">
        <f t="shared" si="11"/>
        <v>0</v>
      </c>
      <c r="P57">
        <f t="shared" si="12"/>
        <v>0</v>
      </c>
    </row>
    <row r="58" spans="1:16" x14ac:dyDescent="0.2">
      <c r="A58">
        <v>11.2</v>
      </c>
      <c r="B58">
        <f>IF(A58&lt;$R$3,0,IF(AND($R$3&lt;=A58,A58&lt;=$S$3),(A58-$R$3)/($S$3-$R$3),IF(AND($S$3&lt;A58,A58&lt;=$T$3),($T$3-A58)/($T$3-$S$3),0)))</f>
        <v>0</v>
      </c>
      <c r="C58">
        <f>1/(1+EXP(-$R$6*(A58-$T$6)))</f>
        <v>0.76852478349901754</v>
      </c>
      <c r="D58">
        <f t="shared" si="0"/>
        <v>0.76852478349901754</v>
      </c>
      <c r="E58">
        <f t="shared" si="1"/>
        <v>0</v>
      </c>
      <c r="F58">
        <f t="shared" si="2"/>
        <v>1</v>
      </c>
      <c r="G58">
        <f t="shared" si="3"/>
        <v>0.23147521650098246</v>
      </c>
      <c r="H58">
        <f t="shared" si="4"/>
        <v>0</v>
      </c>
      <c r="I58">
        <f t="shared" si="5"/>
        <v>0.76852478349901754</v>
      </c>
      <c r="J58">
        <f t="shared" si="6"/>
        <v>0</v>
      </c>
      <c r="K58">
        <f t="shared" si="7"/>
        <v>1</v>
      </c>
      <c r="L58">
        <f t="shared" si="8"/>
        <v>0</v>
      </c>
      <c r="M58">
        <f t="shared" si="9"/>
        <v>0</v>
      </c>
      <c r="N58">
        <f t="shared" si="10"/>
        <v>0.76852478349901754</v>
      </c>
      <c r="O58">
        <f t="shared" si="11"/>
        <v>0</v>
      </c>
      <c r="P58">
        <f t="shared" si="12"/>
        <v>0</v>
      </c>
    </row>
    <row r="59" spans="1:16" x14ac:dyDescent="0.2">
      <c r="A59">
        <v>11.4</v>
      </c>
      <c r="B59">
        <f>IF(A59&lt;$R$3,0,IF(AND($R$3&lt;=A59,A59&lt;=$S$3),(A59-$R$3)/($S$3-$R$3),IF(AND($S$3&lt;A59,A59&lt;=$T$3),($T$3-A59)/($T$3-$S$3),0)))</f>
        <v>0</v>
      </c>
      <c r="C59">
        <f>1/(1+EXP(-$R$6*(A59-$T$6)))</f>
        <v>0.8021838885585818</v>
      </c>
      <c r="D59">
        <f t="shared" si="0"/>
        <v>0.8021838885585818</v>
      </c>
      <c r="E59">
        <f t="shared" si="1"/>
        <v>0</v>
      </c>
      <c r="F59">
        <f t="shared" si="2"/>
        <v>1</v>
      </c>
      <c r="G59">
        <f t="shared" si="3"/>
        <v>0.1978161114414182</v>
      </c>
      <c r="H59">
        <f t="shared" si="4"/>
        <v>0</v>
      </c>
      <c r="I59">
        <f t="shared" si="5"/>
        <v>0.8021838885585818</v>
      </c>
      <c r="J59">
        <f t="shared" si="6"/>
        <v>0</v>
      </c>
      <c r="K59">
        <f t="shared" si="7"/>
        <v>1</v>
      </c>
      <c r="L59">
        <f t="shared" si="8"/>
        <v>0</v>
      </c>
      <c r="M59">
        <f t="shared" si="9"/>
        <v>0</v>
      </c>
      <c r="N59">
        <f t="shared" si="10"/>
        <v>0.8021838885585818</v>
      </c>
      <c r="O59">
        <f t="shared" si="11"/>
        <v>0</v>
      </c>
      <c r="P59">
        <f t="shared" si="12"/>
        <v>0</v>
      </c>
    </row>
    <row r="60" spans="1:16" x14ac:dyDescent="0.2">
      <c r="A60">
        <v>11.6</v>
      </c>
      <c r="B60">
        <f>IF(A60&lt;$R$3,0,IF(AND($R$3&lt;=A60,A60&lt;=$S$3),(A60-$R$3)/($S$3-$R$3),IF(AND($S$3&lt;A60,A60&lt;=$T$3),($T$3-A60)/($T$3-$S$3),0)))</f>
        <v>0</v>
      </c>
      <c r="C60">
        <f>1/(1+EXP(-$R$6*(A60-$T$6)))</f>
        <v>0.83201838513392445</v>
      </c>
      <c r="D60">
        <f t="shared" si="0"/>
        <v>0.83201838513392445</v>
      </c>
      <c r="E60">
        <f t="shared" si="1"/>
        <v>0</v>
      </c>
      <c r="F60">
        <f t="shared" si="2"/>
        <v>1</v>
      </c>
      <c r="G60">
        <f t="shared" si="3"/>
        <v>0.16798161486607555</v>
      </c>
      <c r="H60">
        <f t="shared" si="4"/>
        <v>0</v>
      </c>
      <c r="I60">
        <f t="shared" si="5"/>
        <v>0.83201838513392445</v>
      </c>
      <c r="J60">
        <f t="shared" si="6"/>
        <v>0</v>
      </c>
      <c r="K60">
        <f t="shared" si="7"/>
        <v>1</v>
      </c>
      <c r="L60">
        <f t="shared" si="8"/>
        <v>0</v>
      </c>
      <c r="M60">
        <f t="shared" si="9"/>
        <v>0</v>
      </c>
      <c r="N60">
        <f t="shared" si="10"/>
        <v>0.83201838513392445</v>
      </c>
      <c r="O60">
        <f t="shared" si="11"/>
        <v>0</v>
      </c>
      <c r="P60">
        <f t="shared" si="12"/>
        <v>0</v>
      </c>
    </row>
    <row r="61" spans="1:16" x14ac:dyDescent="0.2">
      <c r="A61">
        <v>11.8</v>
      </c>
      <c r="B61">
        <f>IF(A61&lt;$R$3,0,IF(AND($R$3&lt;=A61,A61&lt;=$S$3),(A61-$R$3)/($S$3-$R$3),IF(AND($S$3&lt;A61,A61&lt;=$T$3),($T$3-A61)/($T$3-$S$3),0)))</f>
        <v>0</v>
      </c>
      <c r="C61">
        <f>1/(1+EXP(-$R$6*(A61-$T$6)))</f>
        <v>0.85814893509951229</v>
      </c>
      <c r="D61">
        <f t="shared" si="0"/>
        <v>0.85814893509951229</v>
      </c>
      <c r="E61">
        <f t="shared" si="1"/>
        <v>0</v>
      </c>
      <c r="F61">
        <f t="shared" si="2"/>
        <v>1</v>
      </c>
      <c r="G61">
        <f t="shared" si="3"/>
        <v>0.14185106490048771</v>
      </c>
      <c r="H61">
        <f t="shared" si="4"/>
        <v>0</v>
      </c>
      <c r="I61">
        <f t="shared" si="5"/>
        <v>0.85814893509951229</v>
      </c>
      <c r="J61">
        <f t="shared" si="6"/>
        <v>0</v>
      </c>
      <c r="K61">
        <f t="shared" si="7"/>
        <v>1</v>
      </c>
      <c r="L61">
        <f t="shared" si="8"/>
        <v>0</v>
      </c>
      <c r="M61">
        <f t="shared" si="9"/>
        <v>0</v>
      </c>
      <c r="N61">
        <f t="shared" si="10"/>
        <v>0.85814893509951229</v>
      </c>
      <c r="O61">
        <f t="shared" si="11"/>
        <v>0</v>
      </c>
      <c r="P61">
        <f t="shared" si="12"/>
        <v>0</v>
      </c>
    </row>
    <row r="62" spans="1:16" x14ac:dyDescent="0.2">
      <c r="A62">
        <v>12</v>
      </c>
      <c r="B62">
        <f>IF(A62&lt;$R$3,0,IF(AND($R$3&lt;=A62,A62&lt;=$S$3),(A62-$R$3)/($S$3-$R$3),IF(AND($S$3&lt;A62,A62&lt;=$T$3),($T$3-A62)/($T$3-$S$3),0)))</f>
        <v>0</v>
      </c>
      <c r="C62">
        <f>1/(1+EXP(-$R$6*(A62-$T$6)))</f>
        <v>0.88079707797788231</v>
      </c>
      <c r="D62">
        <f t="shared" si="0"/>
        <v>0.88079707797788231</v>
      </c>
      <c r="E62">
        <f t="shared" si="1"/>
        <v>0</v>
      </c>
      <c r="F62">
        <f t="shared" si="2"/>
        <v>1</v>
      </c>
      <c r="G62">
        <f t="shared" si="3"/>
        <v>0.11920292202211769</v>
      </c>
      <c r="H62">
        <f t="shared" si="4"/>
        <v>0</v>
      </c>
      <c r="I62">
        <f t="shared" si="5"/>
        <v>0.88079707797788231</v>
      </c>
      <c r="J62">
        <f t="shared" si="6"/>
        <v>0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0.88079707797788231</v>
      </c>
      <c r="O62">
        <f t="shared" si="11"/>
        <v>0</v>
      </c>
      <c r="P62">
        <f t="shared" si="12"/>
        <v>0</v>
      </c>
    </row>
    <row r="63" spans="1:16" x14ac:dyDescent="0.2">
      <c r="A63">
        <v>12.2</v>
      </c>
      <c r="B63">
        <f>IF(A63&lt;$R$3,0,IF(AND($R$3&lt;=A63,A63&lt;=$S$3),(A63-$R$3)/($S$3-$R$3),IF(AND($S$3&lt;A63,A63&lt;=$T$3),($T$3-A63)/($T$3-$S$3),0)))</f>
        <v>0</v>
      </c>
      <c r="C63">
        <f>1/(1+EXP(-$R$6*(A63-$T$6)))</f>
        <v>0.9002495108803148</v>
      </c>
      <c r="D63">
        <f t="shared" si="0"/>
        <v>0.9002495108803148</v>
      </c>
      <c r="E63">
        <f t="shared" si="1"/>
        <v>0</v>
      </c>
      <c r="F63">
        <f t="shared" si="2"/>
        <v>1</v>
      </c>
      <c r="G63">
        <f t="shared" si="3"/>
        <v>9.9750489119685204E-2</v>
      </c>
      <c r="H63">
        <f t="shared" si="4"/>
        <v>0</v>
      </c>
      <c r="I63">
        <f t="shared" si="5"/>
        <v>0.9002495108803148</v>
      </c>
      <c r="J63">
        <f t="shared" si="6"/>
        <v>0</v>
      </c>
      <c r="K63">
        <f t="shared" si="7"/>
        <v>1</v>
      </c>
      <c r="L63">
        <f t="shared" si="8"/>
        <v>0</v>
      </c>
      <c r="M63">
        <f t="shared" si="9"/>
        <v>0</v>
      </c>
      <c r="N63">
        <f t="shared" si="10"/>
        <v>0.9002495108803148</v>
      </c>
      <c r="O63">
        <f t="shared" si="11"/>
        <v>0</v>
      </c>
      <c r="P63">
        <f t="shared" si="12"/>
        <v>0</v>
      </c>
    </row>
    <row r="64" spans="1:16" x14ac:dyDescent="0.2">
      <c r="A64">
        <v>12.4</v>
      </c>
      <c r="B64">
        <f>IF(A64&lt;$R$3,0,IF(AND($R$3&lt;=A64,A64&lt;=$S$3),(A64-$R$3)/($S$3-$R$3),IF(AND($S$3&lt;A64,A64&lt;=$T$3),($T$3-A64)/($T$3-$S$3),0)))</f>
        <v>0</v>
      </c>
      <c r="C64">
        <f>1/(1+EXP(-$R$6*(A64-$T$6)))</f>
        <v>0.91682730350607766</v>
      </c>
      <c r="D64">
        <f t="shared" si="0"/>
        <v>0.91682730350607766</v>
      </c>
      <c r="E64">
        <f t="shared" si="1"/>
        <v>0</v>
      </c>
      <c r="F64">
        <f t="shared" si="2"/>
        <v>1</v>
      </c>
      <c r="G64">
        <f t="shared" si="3"/>
        <v>8.3172696493922338E-2</v>
      </c>
      <c r="H64">
        <f t="shared" si="4"/>
        <v>0</v>
      </c>
      <c r="I64">
        <f t="shared" si="5"/>
        <v>0.91682730350607766</v>
      </c>
      <c r="J64">
        <f t="shared" si="6"/>
        <v>0</v>
      </c>
      <c r="K64">
        <f t="shared" si="7"/>
        <v>1</v>
      </c>
      <c r="L64">
        <f t="shared" si="8"/>
        <v>0</v>
      </c>
      <c r="M64">
        <f t="shared" si="9"/>
        <v>0</v>
      </c>
      <c r="N64">
        <f t="shared" si="10"/>
        <v>0.91682730350607766</v>
      </c>
      <c r="O64">
        <f t="shared" si="11"/>
        <v>0</v>
      </c>
      <c r="P64">
        <f t="shared" si="12"/>
        <v>0</v>
      </c>
    </row>
    <row r="65" spans="1:16" x14ac:dyDescent="0.2">
      <c r="A65">
        <v>12.6</v>
      </c>
      <c r="B65">
        <f>IF(A65&lt;$R$3,0,IF(AND($R$3&lt;=A65,A65&lt;=$S$3),(A65-$R$3)/($S$3-$R$3),IF(AND($S$3&lt;A65,A65&lt;=$T$3),($T$3-A65)/($T$3-$S$3),0)))</f>
        <v>0</v>
      </c>
      <c r="C65">
        <f>1/(1+EXP(-$R$6*(A65-$T$6)))</f>
        <v>0.93086157965665306</v>
      </c>
      <c r="D65">
        <f t="shared" si="0"/>
        <v>0.93086157965665306</v>
      </c>
      <c r="E65">
        <f t="shared" si="1"/>
        <v>0</v>
      </c>
      <c r="F65">
        <f t="shared" si="2"/>
        <v>1</v>
      </c>
      <c r="G65">
        <f t="shared" si="3"/>
        <v>6.913842034334694E-2</v>
      </c>
      <c r="H65">
        <f t="shared" si="4"/>
        <v>0</v>
      </c>
      <c r="I65">
        <f t="shared" si="5"/>
        <v>0.93086157965665306</v>
      </c>
      <c r="J65">
        <f t="shared" si="6"/>
        <v>0</v>
      </c>
      <c r="K65">
        <f t="shared" si="7"/>
        <v>1</v>
      </c>
      <c r="L65">
        <f t="shared" si="8"/>
        <v>0</v>
      </c>
      <c r="M65">
        <f t="shared" si="9"/>
        <v>0</v>
      </c>
      <c r="N65">
        <f t="shared" si="10"/>
        <v>0.93086157965665306</v>
      </c>
      <c r="O65">
        <f t="shared" si="11"/>
        <v>0</v>
      </c>
      <c r="P65">
        <f t="shared" si="12"/>
        <v>0</v>
      </c>
    </row>
    <row r="66" spans="1:16" x14ac:dyDescent="0.2">
      <c r="A66">
        <v>12.8</v>
      </c>
      <c r="B66">
        <f>IF(A66&lt;$R$3,0,IF(AND($R$3&lt;=A66,A66&lt;=$S$3),(A66-$R$3)/($S$3-$R$3),IF(AND($S$3&lt;A66,A66&lt;=$T$3),($T$3-A66)/($T$3-$S$3),0)))</f>
        <v>0</v>
      </c>
      <c r="C66">
        <f>1/(1+EXP(-$R$6*(A66-$T$6)))</f>
        <v>0.94267582410113127</v>
      </c>
      <c r="D66">
        <f t="shared" si="0"/>
        <v>0.94267582410113127</v>
      </c>
      <c r="E66">
        <f t="shared" si="1"/>
        <v>0</v>
      </c>
      <c r="F66">
        <f t="shared" si="2"/>
        <v>1</v>
      </c>
      <c r="G66">
        <f t="shared" si="3"/>
        <v>5.7324175898868734E-2</v>
      </c>
      <c r="H66">
        <f t="shared" si="4"/>
        <v>0</v>
      </c>
      <c r="I66">
        <f t="shared" si="5"/>
        <v>0.94267582410113127</v>
      </c>
      <c r="J66">
        <f t="shared" si="6"/>
        <v>0</v>
      </c>
      <c r="K66">
        <f t="shared" si="7"/>
        <v>1</v>
      </c>
      <c r="L66">
        <f t="shared" si="8"/>
        <v>0</v>
      </c>
      <c r="M66">
        <f t="shared" si="9"/>
        <v>0</v>
      </c>
      <c r="N66">
        <f t="shared" si="10"/>
        <v>0.94267582410113127</v>
      </c>
      <c r="O66">
        <f t="shared" si="11"/>
        <v>0</v>
      </c>
      <c r="P66">
        <f t="shared" si="12"/>
        <v>0</v>
      </c>
    </row>
    <row r="67" spans="1:16" x14ac:dyDescent="0.2">
      <c r="A67">
        <v>13</v>
      </c>
      <c r="B67">
        <f>IF(A67&lt;$R$3,0,IF(AND($R$3&lt;=A67,A67&lt;=$S$3),(A67-$R$3)/($S$3-$R$3),IF(AND($S$3&lt;A67,A67&lt;=$T$3),($T$3-A67)/($T$3-$S$3),0)))</f>
        <v>0</v>
      </c>
      <c r="C67">
        <f>1/(1+EXP(-$R$6*(A67-$T$6)))</f>
        <v>0.95257412682243336</v>
      </c>
      <c r="D67">
        <f t="shared" ref="D67:D130" si="13">MAX(B67,C67)</f>
        <v>0.95257412682243336</v>
      </c>
      <c r="E67">
        <f t="shared" ref="E67:E130" si="14">MIN(B67:C67)</f>
        <v>0</v>
      </c>
      <c r="F67">
        <f t="shared" ref="F67:F130" si="15">1-B67</f>
        <v>1</v>
      </c>
      <c r="G67">
        <f t="shared" ref="G67:G130" si="16">1-C67</f>
        <v>4.7425873177566635E-2</v>
      </c>
      <c r="H67">
        <f t="shared" ref="H67:H130" si="17">IF(B67&gt;C67,B67-C67,0)</f>
        <v>0</v>
      </c>
      <c r="I67">
        <f t="shared" ref="I67:I130" si="18" xml:space="preserve"> MAX(MIN(B67,1-C67),MIN(1-B67,C67))</f>
        <v>0.95257412682243336</v>
      </c>
      <c r="J67">
        <f t="shared" ref="J67:J130" si="19">MIN(B67,F67)</f>
        <v>0</v>
      </c>
      <c r="K67">
        <f t="shared" ref="K67:K130" si="20">MAX(B67,F67)</f>
        <v>1</v>
      </c>
      <c r="L67">
        <f t="shared" ref="L67:L130" si="21">B67*C67</f>
        <v>0</v>
      </c>
      <c r="M67">
        <f t="shared" ref="M67:M130" si="22">L67/MAX($L$2:$L$102)</f>
        <v>0</v>
      </c>
      <c r="N67">
        <f t="shared" ref="N67:N130" si="23">B67+C67-B67*C67</f>
        <v>0.95257412682243336</v>
      </c>
      <c r="O67">
        <f t="shared" ref="O67:O130" si="24">B67^$R$9</f>
        <v>0</v>
      </c>
      <c r="P67">
        <f t="shared" ref="P67:P130" si="25">B67^$R$10</f>
        <v>0</v>
      </c>
    </row>
    <row r="68" spans="1:16" x14ac:dyDescent="0.2">
      <c r="A68">
        <v>13.2</v>
      </c>
      <c r="B68">
        <f>IF(A68&lt;$R$3,0,IF(AND($R$3&lt;=A68,A68&lt;=$S$3),(A68-$R$3)/($S$3-$R$3),IF(AND($S$3&lt;A68,A68&lt;=$T$3),($T$3-A68)/($T$3-$S$3),0)))</f>
        <v>0</v>
      </c>
      <c r="C68">
        <f>1/(1+EXP(-$R$6*(A68-$T$6)))</f>
        <v>0.96083427720323566</v>
      </c>
      <c r="D68">
        <f t="shared" si="13"/>
        <v>0.96083427720323566</v>
      </c>
      <c r="E68">
        <f t="shared" si="14"/>
        <v>0</v>
      </c>
      <c r="F68">
        <f t="shared" si="15"/>
        <v>1</v>
      </c>
      <c r="G68">
        <f t="shared" si="16"/>
        <v>3.9165722796764335E-2</v>
      </c>
      <c r="H68">
        <f t="shared" si="17"/>
        <v>0</v>
      </c>
      <c r="I68">
        <f t="shared" si="18"/>
        <v>0.96083427720323566</v>
      </c>
      <c r="J68">
        <f t="shared" si="19"/>
        <v>0</v>
      </c>
      <c r="K68">
        <f t="shared" si="20"/>
        <v>1</v>
      </c>
      <c r="L68">
        <f t="shared" si="21"/>
        <v>0</v>
      </c>
      <c r="M68">
        <f t="shared" si="22"/>
        <v>0</v>
      </c>
      <c r="N68">
        <f t="shared" si="23"/>
        <v>0.96083427720323566</v>
      </c>
      <c r="O68">
        <f t="shared" si="24"/>
        <v>0</v>
      </c>
      <c r="P68">
        <f t="shared" si="25"/>
        <v>0</v>
      </c>
    </row>
    <row r="69" spans="1:16" x14ac:dyDescent="0.2">
      <c r="A69">
        <v>13.4</v>
      </c>
      <c r="B69">
        <f>IF(A69&lt;$R$3,0,IF(AND($R$3&lt;=A69,A69&lt;=$S$3),(A69-$R$3)/($S$3-$R$3),IF(AND($S$3&lt;A69,A69&lt;=$T$3),($T$3-A69)/($T$3-$S$3),0)))</f>
        <v>0</v>
      </c>
      <c r="C69">
        <f>1/(1+EXP(-$R$6*(A69-$T$6)))</f>
        <v>0.96770453530154954</v>
      </c>
      <c r="D69">
        <f t="shared" si="13"/>
        <v>0.96770453530154954</v>
      </c>
      <c r="E69">
        <f t="shared" si="14"/>
        <v>0</v>
      </c>
      <c r="F69">
        <f t="shared" si="15"/>
        <v>1</v>
      </c>
      <c r="G69">
        <f t="shared" si="16"/>
        <v>3.229546469845046E-2</v>
      </c>
      <c r="H69">
        <f t="shared" si="17"/>
        <v>0</v>
      </c>
      <c r="I69">
        <f t="shared" si="18"/>
        <v>0.96770453530154954</v>
      </c>
      <c r="J69">
        <f t="shared" si="19"/>
        <v>0</v>
      </c>
      <c r="K69">
        <f t="shared" si="20"/>
        <v>1</v>
      </c>
      <c r="L69">
        <f t="shared" si="21"/>
        <v>0</v>
      </c>
      <c r="M69">
        <f t="shared" si="22"/>
        <v>0</v>
      </c>
      <c r="N69">
        <f t="shared" si="23"/>
        <v>0.96770453530154954</v>
      </c>
      <c r="O69">
        <f t="shared" si="24"/>
        <v>0</v>
      </c>
      <c r="P69">
        <f t="shared" si="25"/>
        <v>0</v>
      </c>
    </row>
    <row r="70" spans="1:16" x14ac:dyDescent="0.2">
      <c r="A70">
        <v>13.6</v>
      </c>
      <c r="B70">
        <f>IF(A70&lt;$R$3,0,IF(AND($R$3&lt;=A70,A70&lt;=$S$3),(A70-$R$3)/($S$3-$R$3),IF(AND($S$3&lt;A70,A70&lt;=$T$3),($T$3-A70)/($T$3-$S$3),0)))</f>
        <v>0</v>
      </c>
      <c r="C70">
        <f>1/(1+EXP(-$R$6*(A70-$T$6)))</f>
        <v>0.97340300642313404</v>
      </c>
      <c r="D70">
        <f t="shared" si="13"/>
        <v>0.97340300642313404</v>
      </c>
      <c r="E70">
        <f t="shared" si="14"/>
        <v>0</v>
      </c>
      <c r="F70">
        <f t="shared" si="15"/>
        <v>1</v>
      </c>
      <c r="G70">
        <f t="shared" si="16"/>
        <v>2.6596993576865957E-2</v>
      </c>
      <c r="H70">
        <f t="shared" si="17"/>
        <v>0</v>
      </c>
      <c r="I70">
        <f t="shared" si="18"/>
        <v>0.97340300642313404</v>
      </c>
      <c r="J70">
        <f t="shared" si="19"/>
        <v>0</v>
      </c>
      <c r="K70">
        <f t="shared" si="20"/>
        <v>1</v>
      </c>
      <c r="L70">
        <f t="shared" si="21"/>
        <v>0</v>
      </c>
      <c r="M70">
        <f t="shared" si="22"/>
        <v>0</v>
      </c>
      <c r="N70">
        <f t="shared" si="23"/>
        <v>0.97340300642313404</v>
      </c>
      <c r="O70">
        <f t="shared" si="24"/>
        <v>0</v>
      </c>
      <c r="P70">
        <f t="shared" si="25"/>
        <v>0</v>
      </c>
    </row>
    <row r="71" spans="1:16" x14ac:dyDescent="0.2">
      <c r="A71">
        <v>13.8</v>
      </c>
      <c r="B71">
        <f>IF(A71&lt;$R$3,0,IF(AND($R$3&lt;=A71,A71&lt;=$S$3),(A71-$R$3)/($S$3-$R$3),IF(AND($S$3&lt;A71,A71&lt;=$T$3),($T$3-A71)/($T$3-$S$3),0)))</f>
        <v>0</v>
      </c>
      <c r="C71">
        <f>1/(1+EXP(-$R$6*(A71-$T$6)))</f>
        <v>0.97811872906386943</v>
      </c>
      <c r="D71">
        <f t="shared" si="13"/>
        <v>0.97811872906386943</v>
      </c>
      <c r="E71">
        <f t="shared" si="14"/>
        <v>0</v>
      </c>
      <c r="F71">
        <f t="shared" si="15"/>
        <v>1</v>
      </c>
      <c r="G71">
        <f t="shared" si="16"/>
        <v>2.188127093613057E-2</v>
      </c>
      <c r="H71">
        <f t="shared" si="17"/>
        <v>0</v>
      </c>
      <c r="I71">
        <f t="shared" si="18"/>
        <v>0.97811872906386943</v>
      </c>
      <c r="J71">
        <f t="shared" si="19"/>
        <v>0</v>
      </c>
      <c r="K71">
        <f t="shared" si="20"/>
        <v>1</v>
      </c>
      <c r="L71">
        <f t="shared" si="21"/>
        <v>0</v>
      </c>
      <c r="M71">
        <f t="shared" si="22"/>
        <v>0</v>
      </c>
      <c r="N71">
        <f t="shared" si="23"/>
        <v>0.97811872906386943</v>
      </c>
      <c r="O71">
        <f t="shared" si="24"/>
        <v>0</v>
      </c>
      <c r="P71">
        <f t="shared" si="25"/>
        <v>0</v>
      </c>
    </row>
    <row r="72" spans="1:16" x14ac:dyDescent="0.2">
      <c r="A72">
        <v>14</v>
      </c>
      <c r="B72">
        <f>IF(A72&lt;$R$3,0,IF(AND($R$3&lt;=A72,A72&lt;=$S$3),(A72-$R$3)/($S$3-$R$3),IF(AND($S$3&lt;A72,A72&lt;=$T$3),($T$3-A72)/($T$3-$S$3),0)))</f>
        <v>0</v>
      </c>
      <c r="C72">
        <f>1/(1+EXP(-$R$6*(A72-$T$6)))</f>
        <v>0.98201379003790845</v>
      </c>
      <c r="D72">
        <f t="shared" si="13"/>
        <v>0.98201379003790845</v>
      </c>
      <c r="E72">
        <f t="shared" si="14"/>
        <v>0</v>
      </c>
      <c r="F72">
        <f t="shared" si="15"/>
        <v>1</v>
      </c>
      <c r="G72">
        <f t="shared" si="16"/>
        <v>1.7986209962091548E-2</v>
      </c>
      <c r="H72">
        <f t="shared" si="17"/>
        <v>0</v>
      </c>
      <c r="I72">
        <f t="shared" si="18"/>
        <v>0.98201379003790845</v>
      </c>
      <c r="J72">
        <f t="shared" si="19"/>
        <v>0</v>
      </c>
      <c r="K72">
        <f t="shared" si="20"/>
        <v>1</v>
      </c>
      <c r="L72">
        <f t="shared" si="21"/>
        <v>0</v>
      </c>
      <c r="M72">
        <f t="shared" si="22"/>
        <v>0</v>
      </c>
      <c r="N72">
        <f t="shared" si="23"/>
        <v>0.98201379003790845</v>
      </c>
      <c r="O72">
        <f t="shared" si="24"/>
        <v>0</v>
      </c>
      <c r="P72">
        <f t="shared" si="25"/>
        <v>0</v>
      </c>
    </row>
    <row r="73" spans="1:16" x14ac:dyDescent="0.2">
      <c r="A73">
        <v>14.2</v>
      </c>
      <c r="B73">
        <f>IF(A73&lt;$R$3,0,IF(AND($R$3&lt;=A73,A73&lt;=$S$3),(A73-$R$3)/($S$3-$R$3),IF(AND($S$3&lt;A73,A73&lt;=$T$3),($T$3-A73)/($T$3-$S$3),0)))</f>
        <v>0</v>
      </c>
      <c r="C73">
        <f>1/(1+EXP(-$R$6*(A73-$T$6)))</f>
        <v>0.98522596830672693</v>
      </c>
      <c r="D73">
        <f t="shared" si="13"/>
        <v>0.98522596830672693</v>
      </c>
      <c r="E73">
        <f t="shared" si="14"/>
        <v>0</v>
      </c>
      <c r="F73">
        <f t="shared" si="15"/>
        <v>1</v>
      </c>
      <c r="G73">
        <f t="shared" si="16"/>
        <v>1.4774031693273071E-2</v>
      </c>
      <c r="H73">
        <f t="shared" si="17"/>
        <v>0</v>
      </c>
      <c r="I73">
        <f t="shared" si="18"/>
        <v>0.98522596830672693</v>
      </c>
      <c r="J73">
        <f t="shared" si="19"/>
        <v>0</v>
      </c>
      <c r="K73">
        <f t="shared" si="20"/>
        <v>1</v>
      </c>
      <c r="L73">
        <f t="shared" si="21"/>
        <v>0</v>
      </c>
      <c r="M73">
        <f t="shared" si="22"/>
        <v>0</v>
      </c>
      <c r="N73">
        <f t="shared" si="23"/>
        <v>0.98522596830672693</v>
      </c>
      <c r="O73">
        <f t="shared" si="24"/>
        <v>0</v>
      </c>
      <c r="P73">
        <f t="shared" si="25"/>
        <v>0</v>
      </c>
    </row>
    <row r="74" spans="1:16" x14ac:dyDescent="0.2">
      <c r="A74">
        <v>14.4</v>
      </c>
      <c r="B74">
        <f>IF(A74&lt;$R$3,0,IF(AND($R$3&lt;=A74,A74&lt;=$S$3),(A74-$R$3)/($S$3-$R$3),IF(AND($S$3&lt;A74,A74&lt;=$T$3),($T$3-A74)/($T$3-$S$3),0)))</f>
        <v>0</v>
      </c>
      <c r="C74">
        <f>1/(1+EXP(-$R$6*(A74-$T$6)))</f>
        <v>0.98787156501572571</v>
      </c>
      <c r="D74">
        <f t="shared" si="13"/>
        <v>0.98787156501572571</v>
      </c>
      <c r="E74">
        <f t="shared" si="14"/>
        <v>0</v>
      </c>
      <c r="F74">
        <f t="shared" si="15"/>
        <v>1</v>
      </c>
      <c r="G74">
        <f t="shared" si="16"/>
        <v>1.2128434984274294E-2</v>
      </c>
      <c r="H74">
        <f t="shared" si="17"/>
        <v>0</v>
      </c>
      <c r="I74">
        <f t="shared" si="18"/>
        <v>0.98787156501572571</v>
      </c>
      <c r="J74">
        <f t="shared" si="19"/>
        <v>0</v>
      </c>
      <c r="K74">
        <f t="shared" si="20"/>
        <v>1</v>
      </c>
      <c r="L74">
        <f t="shared" si="21"/>
        <v>0</v>
      </c>
      <c r="M74">
        <f t="shared" si="22"/>
        <v>0</v>
      </c>
      <c r="N74">
        <f t="shared" si="23"/>
        <v>0.98787156501572571</v>
      </c>
      <c r="O74">
        <f t="shared" si="24"/>
        <v>0</v>
      </c>
      <c r="P74">
        <f t="shared" si="25"/>
        <v>0</v>
      </c>
    </row>
    <row r="75" spans="1:16" x14ac:dyDescent="0.2">
      <c r="A75">
        <v>14.6</v>
      </c>
      <c r="B75">
        <f>IF(A75&lt;$R$3,0,IF(AND($R$3&lt;=A75,A75&lt;=$S$3),(A75-$R$3)/($S$3-$R$3),IF(AND($S$3&lt;A75,A75&lt;=$T$3),($T$3-A75)/($T$3-$S$3),0)))</f>
        <v>0</v>
      </c>
      <c r="C75">
        <f>1/(1+EXP(-$R$6*(A75-$T$6)))</f>
        <v>0.99004819813309575</v>
      </c>
      <c r="D75">
        <f t="shared" si="13"/>
        <v>0.99004819813309575</v>
      </c>
      <c r="E75">
        <f t="shared" si="14"/>
        <v>0</v>
      </c>
      <c r="F75">
        <f t="shared" si="15"/>
        <v>1</v>
      </c>
      <c r="G75">
        <f t="shared" si="16"/>
        <v>9.9518018669042529E-3</v>
      </c>
      <c r="H75">
        <f t="shared" si="17"/>
        <v>0</v>
      </c>
      <c r="I75">
        <f t="shared" si="18"/>
        <v>0.99004819813309575</v>
      </c>
      <c r="J75">
        <f t="shared" si="19"/>
        <v>0</v>
      </c>
      <c r="K75">
        <f t="shared" si="20"/>
        <v>1</v>
      </c>
      <c r="L75">
        <f t="shared" si="21"/>
        <v>0</v>
      </c>
      <c r="M75">
        <f t="shared" si="22"/>
        <v>0</v>
      </c>
      <c r="N75">
        <f t="shared" si="23"/>
        <v>0.99004819813309575</v>
      </c>
      <c r="O75">
        <f t="shared" si="24"/>
        <v>0</v>
      </c>
      <c r="P75">
        <f t="shared" si="25"/>
        <v>0</v>
      </c>
    </row>
    <row r="76" spans="1:16" x14ac:dyDescent="0.2">
      <c r="A76">
        <v>14.8</v>
      </c>
      <c r="B76">
        <f>IF(A76&lt;$R$3,0,IF(AND($R$3&lt;=A76,A76&lt;=$S$3),(A76-$R$3)/($S$3-$R$3),IF(AND($S$3&lt;A76,A76&lt;=$T$3),($T$3-A76)/($T$3-$S$3),0)))</f>
        <v>0</v>
      </c>
      <c r="C76">
        <f>1/(1+EXP(-$R$6*(A76-$T$6)))</f>
        <v>0.99183742884684012</v>
      </c>
      <c r="D76">
        <f t="shared" si="13"/>
        <v>0.99183742884684012</v>
      </c>
      <c r="E76">
        <f t="shared" si="14"/>
        <v>0</v>
      </c>
      <c r="F76">
        <f t="shared" si="15"/>
        <v>1</v>
      </c>
      <c r="G76">
        <f t="shared" si="16"/>
        <v>8.162571153159881E-3</v>
      </c>
      <c r="H76">
        <f t="shared" si="17"/>
        <v>0</v>
      </c>
      <c r="I76">
        <f t="shared" si="18"/>
        <v>0.99183742884684012</v>
      </c>
      <c r="J76">
        <f t="shared" si="19"/>
        <v>0</v>
      </c>
      <c r="K76">
        <f t="shared" si="20"/>
        <v>1</v>
      </c>
      <c r="L76">
        <f t="shared" si="21"/>
        <v>0</v>
      </c>
      <c r="M76">
        <f t="shared" si="22"/>
        <v>0</v>
      </c>
      <c r="N76">
        <f t="shared" si="23"/>
        <v>0.99183742884684012</v>
      </c>
      <c r="O76">
        <f t="shared" si="24"/>
        <v>0</v>
      </c>
      <c r="P76">
        <f t="shared" si="25"/>
        <v>0</v>
      </c>
    </row>
    <row r="77" spans="1:16" x14ac:dyDescent="0.2">
      <c r="A77">
        <v>15</v>
      </c>
      <c r="B77">
        <f>IF(A77&lt;$R$3,0,IF(AND($R$3&lt;=A77,A77&lt;=$S$3),(A77-$R$3)/($S$3-$R$3),IF(AND($S$3&lt;A77,A77&lt;=$T$3),($T$3-A77)/($T$3-$S$3),0)))</f>
        <v>0</v>
      </c>
      <c r="C77">
        <f>1/(1+EXP(-$R$6*(A77-$T$6)))</f>
        <v>0.99330714907571527</v>
      </c>
      <c r="D77">
        <f t="shared" si="13"/>
        <v>0.99330714907571527</v>
      </c>
      <c r="E77">
        <f t="shared" si="14"/>
        <v>0</v>
      </c>
      <c r="F77">
        <f t="shared" si="15"/>
        <v>1</v>
      </c>
      <c r="G77">
        <f t="shared" si="16"/>
        <v>6.6928509242847323E-3</v>
      </c>
      <c r="H77">
        <f t="shared" si="17"/>
        <v>0</v>
      </c>
      <c r="I77">
        <f t="shared" si="18"/>
        <v>0.99330714907571527</v>
      </c>
      <c r="J77">
        <f t="shared" si="19"/>
        <v>0</v>
      </c>
      <c r="K77">
        <f t="shared" si="20"/>
        <v>1</v>
      </c>
      <c r="L77">
        <f t="shared" si="21"/>
        <v>0</v>
      </c>
      <c r="M77">
        <f t="shared" si="22"/>
        <v>0</v>
      </c>
      <c r="N77">
        <f t="shared" si="23"/>
        <v>0.99330714907571527</v>
      </c>
      <c r="O77">
        <f t="shared" si="24"/>
        <v>0</v>
      </c>
      <c r="P77">
        <f t="shared" si="25"/>
        <v>0</v>
      </c>
    </row>
    <row r="78" spans="1:16" x14ac:dyDescent="0.2">
      <c r="A78">
        <v>15.2</v>
      </c>
      <c r="B78">
        <f>IF(A78&lt;$R$3,0,IF(AND($R$3&lt;=A78,A78&lt;=$S$3),(A78-$R$3)/($S$3-$R$3),IF(AND($S$3&lt;A78,A78&lt;=$T$3),($T$3-A78)/($T$3-$S$3),0)))</f>
        <v>0</v>
      </c>
      <c r="C78">
        <f>1/(1+EXP(-$R$6*(A78-$T$6)))</f>
        <v>0.99451370110054949</v>
      </c>
      <c r="D78">
        <f t="shared" si="13"/>
        <v>0.99451370110054949</v>
      </c>
      <c r="E78">
        <f t="shared" si="14"/>
        <v>0</v>
      </c>
      <c r="F78">
        <f t="shared" si="15"/>
        <v>1</v>
      </c>
      <c r="G78">
        <f t="shared" si="16"/>
        <v>5.4862988994505146E-3</v>
      </c>
      <c r="H78">
        <f t="shared" si="17"/>
        <v>0</v>
      </c>
      <c r="I78">
        <f t="shared" si="18"/>
        <v>0.99451370110054949</v>
      </c>
      <c r="J78">
        <f t="shared" si="19"/>
        <v>0</v>
      </c>
      <c r="K78">
        <f t="shared" si="20"/>
        <v>1</v>
      </c>
      <c r="L78">
        <f t="shared" si="21"/>
        <v>0</v>
      </c>
      <c r="M78">
        <f t="shared" si="22"/>
        <v>0</v>
      </c>
      <c r="N78">
        <f t="shared" si="23"/>
        <v>0.99451370110054949</v>
      </c>
      <c r="O78">
        <f t="shared" si="24"/>
        <v>0</v>
      </c>
      <c r="P78">
        <f t="shared" si="25"/>
        <v>0</v>
      </c>
    </row>
    <row r="79" spans="1:16" x14ac:dyDescent="0.2">
      <c r="A79">
        <v>15.4</v>
      </c>
      <c r="B79">
        <f>IF(A79&lt;$R$3,0,IF(AND($R$3&lt;=A79,A79&lt;=$S$3),(A79-$R$3)/($S$3-$R$3),IF(AND($S$3&lt;A79,A79&lt;=$T$3),($T$3-A79)/($T$3-$S$3),0)))</f>
        <v>0</v>
      </c>
      <c r="C79">
        <f>1/(1+EXP(-$R$6*(A79-$T$6)))</f>
        <v>0.99550372683905886</v>
      </c>
      <c r="D79">
        <f t="shared" si="13"/>
        <v>0.99550372683905886</v>
      </c>
      <c r="E79">
        <f t="shared" si="14"/>
        <v>0</v>
      </c>
      <c r="F79">
        <f t="shared" si="15"/>
        <v>1</v>
      </c>
      <c r="G79">
        <f t="shared" si="16"/>
        <v>4.4962731609411444E-3</v>
      </c>
      <c r="H79">
        <f t="shared" si="17"/>
        <v>0</v>
      </c>
      <c r="I79">
        <f t="shared" si="18"/>
        <v>0.99550372683905886</v>
      </c>
      <c r="J79">
        <f t="shared" si="19"/>
        <v>0</v>
      </c>
      <c r="K79">
        <f t="shared" si="20"/>
        <v>1</v>
      </c>
      <c r="L79">
        <f t="shared" si="21"/>
        <v>0</v>
      </c>
      <c r="M79">
        <f t="shared" si="22"/>
        <v>0</v>
      </c>
      <c r="N79">
        <f t="shared" si="23"/>
        <v>0.99550372683905886</v>
      </c>
      <c r="O79">
        <f t="shared" si="24"/>
        <v>0</v>
      </c>
      <c r="P79">
        <f t="shared" si="25"/>
        <v>0</v>
      </c>
    </row>
    <row r="80" spans="1:16" x14ac:dyDescent="0.2">
      <c r="A80">
        <v>15.6</v>
      </c>
      <c r="B80">
        <f>IF(A80&lt;$R$3,0,IF(AND($R$3&lt;=A80,A80&lt;=$S$3),(A80-$R$3)/($S$3-$R$3),IF(AND($S$3&lt;A80,A80&lt;=$T$3),($T$3-A80)/($T$3-$S$3),0)))</f>
        <v>0</v>
      </c>
      <c r="C80">
        <f>1/(1+EXP(-$R$6*(A80-$T$6)))</f>
        <v>0.99631576010056411</v>
      </c>
      <c r="D80">
        <f t="shared" si="13"/>
        <v>0.99631576010056411</v>
      </c>
      <c r="E80">
        <f t="shared" si="14"/>
        <v>0</v>
      </c>
      <c r="F80">
        <f t="shared" si="15"/>
        <v>1</v>
      </c>
      <c r="G80">
        <f t="shared" si="16"/>
        <v>3.6842398994358927E-3</v>
      </c>
      <c r="H80">
        <f t="shared" si="17"/>
        <v>0</v>
      </c>
      <c r="I80">
        <f t="shared" si="18"/>
        <v>0.99631576010056411</v>
      </c>
      <c r="J80">
        <f t="shared" si="19"/>
        <v>0</v>
      </c>
      <c r="K80">
        <f t="shared" si="20"/>
        <v>1</v>
      </c>
      <c r="L80">
        <f t="shared" si="21"/>
        <v>0</v>
      </c>
      <c r="M80">
        <f t="shared" si="22"/>
        <v>0</v>
      </c>
      <c r="N80">
        <f t="shared" si="23"/>
        <v>0.99631576010056411</v>
      </c>
      <c r="O80">
        <f t="shared" si="24"/>
        <v>0</v>
      </c>
      <c r="P80">
        <f t="shared" si="25"/>
        <v>0</v>
      </c>
    </row>
    <row r="81" spans="1:16" x14ac:dyDescent="0.2">
      <c r="A81">
        <v>15.8</v>
      </c>
      <c r="B81">
        <f>IF(A81&lt;$R$3,0,IF(AND($R$3&lt;=A81,A81&lt;=$S$3),(A81-$R$3)/($S$3-$R$3),IF(AND($S$3&lt;A81,A81&lt;=$T$3),($T$3-A81)/($T$3-$S$3),0)))</f>
        <v>0</v>
      </c>
      <c r="C81">
        <f>1/(1+EXP(-$R$6*(A81-$T$6)))</f>
        <v>0.99698158367529166</v>
      </c>
      <c r="D81">
        <f t="shared" si="13"/>
        <v>0.99698158367529166</v>
      </c>
      <c r="E81">
        <f t="shared" si="14"/>
        <v>0</v>
      </c>
      <c r="F81">
        <f t="shared" si="15"/>
        <v>1</v>
      </c>
      <c r="G81">
        <f t="shared" si="16"/>
        <v>3.0184163247083395E-3</v>
      </c>
      <c r="H81">
        <f t="shared" si="17"/>
        <v>0</v>
      </c>
      <c r="I81">
        <f t="shared" si="18"/>
        <v>0.99698158367529166</v>
      </c>
      <c r="J81">
        <f t="shared" si="19"/>
        <v>0</v>
      </c>
      <c r="K81">
        <f t="shared" si="20"/>
        <v>1</v>
      </c>
      <c r="L81">
        <f t="shared" si="21"/>
        <v>0</v>
      </c>
      <c r="M81">
        <f t="shared" si="22"/>
        <v>0</v>
      </c>
      <c r="N81">
        <f t="shared" si="23"/>
        <v>0.99698158367529166</v>
      </c>
      <c r="O81">
        <f t="shared" si="24"/>
        <v>0</v>
      </c>
      <c r="P81">
        <f t="shared" si="25"/>
        <v>0</v>
      </c>
    </row>
    <row r="82" spans="1:16" x14ac:dyDescent="0.2">
      <c r="A82">
        <v>16</v>
      </c>
      <c r="B82">
        <f>IF(A82&lt;$R$3,0,IF(AND($R$3&lt;=A82,A82&lt;=$S$3),(A82-$R$3)/($S$3-$R$3),IF(AND($S$3&lt;A82,A82&lt;=$T$3),($T$3-A82)/($T$3-$S$3),0)))</f>
        <v>0</v>
      </c>
      <c r="C82">
        <f>1/(1+EXP(-$R$6*(A82-$T$6)))</f>
        <v>0.99752737684336534</v>
      </c>
      <c r="D82">
        <f t="shared" si="13"/>
        <v>0.99752737684336534</v>
      </c>
      <c r="E82">
        <f t="shared" si="14"/>
        <v>0</v>
      </c>
      <c r="F82">
        <f t="shared" si="15"/>
        <v>1</v>
      </c>
      <c r="G82">
        <f t="shared" si="16"/>
        <v>2.4726231566346568E-3</v>
      </c>
      <c r="H82">
        <f t="shared" si="17"/>
        <v>0</v>
      </c>
      <c r="I82">
        <f t="shared" si="18"/>
        <v>0.99752737684336534</v>
      </c>
      <c r="J82">
        <f t="shared" si="19"/>
        <v>0</v>
      </c>
      <c r="K82">
        <f t="shared" si="20"/>
        <v>1</v>
      </c>
      <c r="L82">
        <f t="shared" si="21"/>
        <v>0</v>
      </c>
      <c r="M82">
        <f t="shared" si="22"/>
        <v>0</v>
      </c>
      <c r="N82">
        <f t="shared" si="23"/>
        <v>0.99752737684336534</v>
      </c>
      <c r="O82">
        <f t="shared" si="24"/>
        <v>0</v>
      </c>
      <c r="P82">
        <f t="shared" si="25"/>
        <v>0</v>
      </c>
    </row>
    <row r="83" spans="1:16" x14ac:dyDescent="0.2">
      <c r="A83">
        <v>16.2</v>
      </c>
      <c r="B83">
        <f>IF(A83&lt;$R$3,0,IF(AND($R$3&lt;=A83,A83&lt;=$S$3),(A83-$R$3)/($S$3-$R$3),IF(AND($S$3&lt;A83,A83&lt;=$T$3),($T$3-A83)/($T$3-$S$3),0)))</f>
        <v>0</v>
      </c>
      <c r="C83">
        <f>1/(1+EXP(-$R$6*(A83-$T$6)))</f>
        <v>0.9979746796109501</v>
      </c>
      <c r="D83">
        <f t="shared" si="13"/>
        <v>0.9979746796109501</v>
      </c>
      <c r="E83">
        <f t="shared" si="14"/>
        <v>0</v>
      </c>
      <c r="F83">
        <f t="shared" si="15"/>
        <v>1</v>
      </c>
      <c r="G83">
        <f t="shared" si="16"/>
        <v>2.0253203890499005E-3</v>
      </c>
      <c r="H83">
        <f t="shared" si="17"/>
        <v>0</v>
      </c>
      <c r="I83">
        <f t="shared" si="18"/>
        <v>0.9979746796109501</v>
      </c>
      <c r="J83">
        <f t="shared" si="19"/>
        <v>0</v>
      </c>
      <c r="K83">
        <f t="shared" si="20"/>
        <v>1</v>
      </c>
      <c r="L83">
        <f t="shared" si="21"/>
        <v>0</v>
      </c>
      <c r="M83">
        <f t="shared" si="22"/>
        <v>0</v>
      </c>
      <c r="N83">
        <f t="shared" si="23"/>
        <v>0.9979746796109501</v>
      </c>
      <c r="O83">
        <f t="shared" si="24"/>
        <v>0</v>
      </c>
      <c r="P83">
        <f t="shared" si="25"/>
        <v>0</v>
      </c>
    </row>
    <row r="84" spans="1:16" x14ac:dyDescent="0.2">
      <c r="A84">
        <v>16.399999999999999</v>
      </c>
      <c r="B84">
        <f>IF(A84&lt;$R$3,0,IF(AND($R$3&lt;=A84,A84&lt;=$S$3),(A84-$R$3)/($S$3-$R$3),IF(AND($S$3&lt;A84,A84&lt;=$T$3),($T$3-A84)/($T$3-$S$3),0)))</f>
        <v>0</v>
      </c>
      <c r="C84">
        <f>1/(1+EXP(-$R$6*(A84-$T$6)))</f>
        <v>0.99834119891982553</v>
      </c>
      <c r="D84">
        <f t="shared" si="13"/>
        <v>0.99834119891982553</v>
      </c>
      <c r="E84">
        <f t="shared" si="14"/>
        <v>0</v>
      </c>
      <c r="F84">
        <f t="shared" si="15"/>
        <v>1</v>
      </c>
      <c r="G84">
        <f t="shared" si="16"/>
        <v>1.6588010801744657E-3</v>
      </c>
      <c r="H84">
        <f t="shared" si="17"/>
        <v>0</v>
      </c>
      <c r="I84">
        <f t="shared" si="18"/>
        <v>0.99834119891982553</v>
      </c>
      <c r="J84">
        <f t="shared" si="19"/>
        <v>0</v>
      </c>
      <c r="K84">
        <f t="shared" si="20"/>
        <v>1</v>
      </c>
      <c r="L84">
        <f t="shared" si="21"/>
        <v>0</v>
      </c>
      <c r="M84">
        <f t="shared" si="22"/>
        <v>0</v>
      </c>
      <c r="N84">
        <f t="shared" si="23"/>
        <v>0.99834119891982553</v>
      </c>
      <c r="O84">
        <f t="shared" si="24"/>
        <v>0</v>
      </c>
      <c r="P84">
        <f t="shared" si="25"/>
        <v>0</v>
      </c>
    </row>
    <row r="85" spans="1:16" x14ac:dyDescent="0.2">
      <c r="A85">
        <v>16.600000000000001</v>
      </c>
      <c r="B85">
        <f>IF(A85&lt;$R$3,0,IF(AND($R$3&lt;=A85,A85&lt;=$S$3),(A85-$R$3)/($S$3-$R$3),IF(AND($S$3&lt;A85,A85&lt;=$T$3),($T$3-A85)/($T$3-$S$3),0)))</f>
        <v>0</v>
      </c>
      <c r="C85">
        <f>1/(1+EXP(-$R$6*(A85-$T$6)))</f>
        <v>0.9986414800495711</v>
      </c>
      <c r="D85">
        <f t="shared" si="13"/>
        <v>0.9986414800495711</v>
      </c>
      <c r="E85">
        <f t="shared" si="14"/>
        <v>0</v>
      </c>
      <c r="F85">
        <f t="shared" si="15"/>
        <v>1</v>
      </c>
      <c r="G85">
        <f t="shared" si="16"/>
        <v>1.3585199504289047E-3</v>
      </c>
      <c r="H85">
        <f t="shared" si="17"/>
        <v>0</v>
      </c>
      <c r="I85">
        <f t="shared" si="18"/>
        <v>0.9986414800495711</v>
      </c>
      <c r="J85">
        <f t="shared" si="19"/>
        <v>0</v>
      </c>
      <c r="K85">
        <f t="shared" si="20"/>
        <v>1</v>
      </c>
      <c r="L85">
        <f t="shared" si="21"/>
        <v>0</v>
      </c>
      <c r="M85">
        <f t="shared" si="22"/>
        <v>0</v>
      </c>
      <c r="N85">
        <f t="shared" si="23"/>
        <v>0.9986414800495711</v>
      </c>
      <c r="O85">
        <f t="shared" si="24"/>
        <v>0</v>
      </c>
      <c r="P85">
        <f t="shared" si="25"/>
        <v>0</v>
      </c>
    </row>
    <row r="86" spans="1:16" x14ac:dyDescent="0.2">
      <c r="A86">
        <v>16.8</v>
      </c>
      <c r="B86">
        <f>IF(A86&lt;$R$3,0,IF(AND($R$3&lt;=A86,A86&lt;=$S$3),(A86-$R$3)/($S$3-$R$3),IF(AND($S$3&lt;A86,A86&lt;=$T$3),($T$3-A86)/($T$3-$S$3),0)))</f>
        <v>0</v>
      </c>
      <c r="C86">
        <f>1/(1+EXP(-$R$6*(A86-$T$6)))</f>
        <v>0.99888746396713979</v>
      </c>
      <c r="D86">
        <f t="shared" si="13"/>
        <v>0.99888746396713979</v>
      </c>
      <c r="E86">
        <f t="shared" si="14"/>
        <v>0</v>
      </c>
      <c r="F86">
        <f t="shared" si="15"/>
        <v>1</v>
      </c>
      <c r="G86">
        <f t="shared" si="16"/>
        <v>1.1125360328602119E-3</v>
      </c>
      <c r="H86">
        <f t="shared" si="17"/>
        <v>0</v>
      </c>
      <c r="I86">
        <f t="shared" si="18"/>
        <v>0.99888746396713979</v>
      </c>
      <c r="J86">
        <f t="shared" si="19"/>
        <v>0</v>
      </c>
      <c r="K86">
        <f t="shared" si="20"/>
        <v>1</v>
      </c>
      <c r="L86">
        <f t="shared" si="21"/>
        <v>0</v>
      </c>
      <c r="M86">
        <f t="shared" si="22"/>
        <v>0</v>
      </c>
      <c r="N86">
        <f t="shared" si="23"/>
        <v>0.99888746396713979</v>
      </c>
      <c r="O86">
        <f t="shared" si="24"/>
        <v>0</v>
      </c>
      <c r="P86">
        <f t="shared" si="25"/>
        <v>0</v>
      </c>
    </row>
    <row r="87" spans="1:16" x14ac:dyDescent="0.2">
      <c r="A87">
        <v>17</v>
      </c>
      <c r="B87">
        <f>IF(A87&lt;$R$3,0,IF(AND($R$3&lt;=A87,A87&lt;=$S$3),(A87-$R$3)/($S$3-$R$3),IF(AND($S$3&lt;A87,A87&lt;=$T$3),($T$3-A87)/($T$3-$S$3),0)))</f>
        <v>0</v>
      </c>
      <c r="C87">
        <f>1/(1+EXP(-$R$6*(A87-$T$6)))</f>
        <v>0.9990889488055994</v>
      </c>
      <c r="D87">
        <f t="shared" si="13"/>
        <v>0.9990889488055994</v>
      </c>
      <c r="E87">
        <f t="shared" si="14"/>
        <v>0</v>
      </c>
      <c r="F87">
        <f t="shared" si="15"/>
        <v>1</v>
      </c>
      <c r="G87">
        <f t="shared" si="16"/>
        <v>9.1105119440060278E-4</v>
      </c>
      <c r="H87">
        <f t="shared" si="17"/>
        <v>0</v>
      </c>
      <c r="I87">
        <f t="shared" si="18"/>
        <v>0.9990889488055994</v>
      </c>
      <c r="J87">
        <f t="shared" si="19"/>
        <v>0</v>
      </c>
      <c r="K87">
        <f t="shared" si="20"/>
        <v>1</v>
      </c>
      <c r="L87">
        <f t="shared" si="21"/>
        <v>0</v>
      </c>
      <c r="M87">
        <f t="shared" si="22"/>
        <v>0</v>
      </c>
      <c r="N87">
        <f t="shared" si="23"/>
        <v>0.9990889488055994</v>
      </c>
      <c r="O87">
        <f t="shared" si="24"/>
        <v>0</v>
      </c>
      <c r="P87">
        <f t="shared" si="25"/>
        <v>0</v>
      </c>
    </row>
    <row r="88" spans="1:16" x14ac:dyDescent="0.2">
      <c r="A88">
        <v>17.2</v>
      </c>
      <c r="B88">
        <f>IF(A88&lt;$R$3,0,IF(AND($R$3&lt;=A88,A88&lt;=$S$3),(A88-$R$3)/($S$3-$R$3),IF(AND($S$3&lt;A88,A88&lt;=$T$3),($T$3-A88)/($T$3-$S$3),0)))</f>
        <v>0</v>
      </c>
      <c r="C88">
        <f>1/(1+EXP(-$R$6*(A88-$T$6)))</f>
        <v>0.99925397116616332</v>
      </c>
      <c r="D88">
        <f t="shared" si="13"/>
        <v>0.99925397116616332</v>
      </c>
      <c r="E88">
        <f t="shared" si="14"/>
        <v>0</v>
      </c>
      <c r="F88">
        <f t="shared" si="15"/>
        <v>1</v>
      </c>
      <c r="G88">
        <f t="shared" si="16"/>
        <v>7.4602883383667606E-4</v>
      </c>
      <c r="H88">
        <f t="shared" si="17"/>
        <v>0</v>
      </c>
      <c r="I88">
        <f t="shared" si="18"/>
        <v>0.99925397116616332</v>
      </c>
      <c r="J88">
        <f t="shared" si="19"/>
        <v>0</v>
      </c>
      <c r="K88">
        <f t="shared" si="20"/>
        <v>1</v>
      </c>
      <c r="L88">
        <f t="shared" si="21"/>
        <v>0</v>
      </c>
      <c r="M88">
        <f t="shared" si="22"/>
        <v>0</v>
      </c>
      <c r="N88">
        <f t="shared" si="23"/>
        <v>0.99925397116616332</v>
      </c>
      <c r="O88">
        <f t="shared" si="24"/>
        <v>0</v>
      </c>
      <c r="P88">
        <f t="shared" si="25"/>
        <v>0</v>
      </c>
    </row>
    <row r="89" spans="1:16" x14ac:dyDescent="0.2">
      <c r="A89">
        <v>17.399999999999999</v>
      </c>
      <c r="B89">
        <f>IF(A89&lt;$R$3,0,IF(AND($R$3&lt;=A89,A89&lt;=$S$3),(A89-$R$3)/($S$3-$R$3),IF(AND($S$3&lt;A89,A89&lt;=$T$3),($T$3-A89)/($T$3-$S$3),0)))</f>
        <v>0</v>
      </c>
      <c r="C89">
        <f>1/(1+EXP(-$R$6*(A89-$T$6)))</f>
        <v>0.99938912064056562</v>
      </c>
      <c r="D89">
        <f t="shared" si="13"/>
        <v>0.99938912064056562</v>
      </c>
      <c r="E89">
        <f t="shared" si="14"/>
        <v>0</v>
      </c>
      <c r="F89">
        <f t="shared" si="15"/>
        <v>1</v>
      </c>
      <c r="G89">
        <f t="shared" si="16"/>
        <v>6.1087935943437977E-4</v>
      </c>
      <c r="H89">
        <f t="shared" si="17"/>
        <v>0</v>
      </c>
      <c r="I89">
        <f t="shared" si="18"/>
        <v>0.99938912064056562</v>
      </c>
      <c r="J89">
        <f t="shared" si="19"/>
        <v>0</v>
      </c>
      <c r="K89">
        <f t="shared" si="20"/>
        <v>1</v>
      </c>
      <c r="L89">
        <f t="shared" si="21"/>
        <v>0</v>
      </c>
      <c r="M89">
        <f t="shared" si="22"/>
        <v>0</v>
      </c>
      <c r="N89">
        <f t="shared" si="23"/>
        <v>0.99938912064056562</v>
      </c>
      <c r="O89">
        <f t="shared" si="24"/>
        <v>0</v>
      </c>
      <c r="P89">
        <f t="shared" si="25"/>
        <v>0</v>
      </c>
    </row>
    <row r="90" spans="1:16" x14ac:dyDescent="0.2">
      <c r="A90">
        <v>17.600000000000001</v>
      </c>
      <c r="B90">
        <f>IF(A90&lt;$R$3,0,IF(AND($R$3&lt;=A90,A90&lt;=$S$3),(A90-$R$3)/($S$3-$R$3),IF(AND($S$3&lt;A90,A90&lt;=$T$3),($T$3-A90)/($T$3-$S$3),0)))</f>
        <v>0</v>
      </c>
      <c r="C90">
        <f>1/(1+EXP(-$R$6*(A90-$T$6)))</f>
        <v>0.99949979889292051</v>
      </c>
      <c r="D90">
        <f t="shared" si="13"/>
        <v>0.99949979889292051</v>
      </c>
      <c r="E90">
        <f t="shared" si="14"/>
        <v>0</v>
      </c>
      <c r="F90">
        <f t="shared" si="15"/>
        <v>1</v>
      </c>
      <c r="G90">
        <f t="shared" si="16"/>
        <v>5.0020110707948984E-4</v>
      </c>
      <c r="H90">
        <f t="shared" si="17"/>
        <v>0</v>
      </c>
      <c r="I90">
        <f t="shared" si="18"/>
        <v>0.99949979889292051</v>
      </c>
      <c r="J90">
        <f t="shared" si="19"/>
        <v>0</v>
      </c>
      <c r="K90">
        <f t="shared" si="20"/>
        <v>1</v>
      </c>
      <c r="L90">
        <f t="shared" si="21"/>
        <v>0</v>
      </c>
      <c r="M90">
        <f t="shared" si="22"/>
        <v>0</v>
      </c>
      <c r="N90">
        <f t="shared" si="23"/>
        <v>0.99949979889292051</v>
      </c>
      <c r="O90">
        <f t="shared" si="24"/>
        <v>0</v>
      </c>
      <c r="P90">
        <f t="shared" si="25"/>
        <v>0</v>
      </c>
    </row>
    <row r="91" spans="1:16" x14ac:dyDescent="0.2">
      <c r="A91">
        <v>17.8</v>
      </c>
      <c r="B91">
        <f>IF(A91&lt;$R$3,0,IF(AND($R$3&lt;=A91,A91&lt;=$S$3),(A91-$R$3)/($S$3-$R$3),IF(AND($S$3&lt;A91,A91&lt;=$T$3),($T$3-A91)/($T$3-$S$3),0)))</f>
        <v>0</v>
      </c>
      <c r="C91">
        <f>1/(1+EXP(-$R$6*(A91-$T$6)))</f>
        <v>0.99959043283501392</v>
      </c>
      <c r="D91">
        <f t="shared" si="13"/>
        <v>0.99959043283501392</v>
      </c>
      <c r="E91">
        <f t="shared" si="14"/>
        <v>0</v>
      </c>
      <c r="F91">
        <f t="shared" si="15"/>
        <v>1</v>
      </c>
      <c r="G91">
        <f t="shared" si="16"/>
        <v>4.0956716498607992E-4</v>
      </c>
      <c r="H91">
        <f t="shared" si="17"/>
        <v>0</v>
      </c>
      <c r="I91">
        <f t="shared" si="18"/>
        <v>0.99959043283501392</v>
      </c>
      <c r="J91">
        <f t="shared" si="19"/>
        <v>0</v>
      </c>
      <c r="K91">
        <f t="shared" si="20"/>
        <v>1</v>
      </c>
      <c r="L91">
        <f t="shared" si="21"/>
        <v>0</v>
      </c>
      <c r="M91">
        <f t="shared" si="22"/>
        <v>0</v>
      </c>
      <c r="N91">
        <f t="shared" si="23"/>
        <v>0.99959043283501392</v>
      </c>
      <c r="O91">
        <f t="shared" si="24"/>
        <v>0</v>
      </c>
      <c r="P91">
        <f t="shared" si="25"/>
        <v>0</v>
      </c>
    </row>
    <row r="92" spans="1:16" x14ac:dyDescent="0.2">
      <c r="A92">
        <v>18</v>
      </c>
      <c r="B92">
        <f>IF(A92&lt;$R$3,0,IF(AND($R$3&lt;=A92,A92&lt;=$S$3),(A92-$R$3)/($S$3-$R$3),IF(AND($S$3&lt;A92,A92&lt;=$T$3),($T$3-A92)/($T$3-$S$3),0)))</f>
        <v>0</v>
      </c>
      <c r="C92">
        <f>1/(1+EXP(-$R$6*(A92-$T$6)))</f>
        <v>0.99966464986953363</v>
      </c>
      <c r="D92">
        <f t="shared" si="13"/>
        <v>0.99966464986953363</v>
      </c>
      <c r="E92">
        <f t="shared" si="14"/>
        <v>0</v>
      </c>
      <c r="F92">
        <f t="shared" si="15"/>
        <v>1</v>
      </c>
      <c r="G92">
        <f t="shared" si="16"/>
        <v>3.3535013046637197E-4</v>
      </c>
      <c r="H92">
        <f t="shared" si="17"/>
        <v>0</v>
      </c>
      <c r="I92">
        <f t="shared" si="18"/>
        <v>0.99966464986953363</v>
      </c>
      <c r="J92">
        <f t="shared" si="19"/>
        <v>0</v>
      </c>
      <c r="K92">
        <f t="shared" si="20"/>
        <v>1</v>
      </c>
      <c r="L92">
        <f t="shared" si="21"/>
        <v>0</v>
      </c>
      <c r="M92">
        <f t="shared" si="22"/>
        <v>0</v>
      </c>
      <c r="N92">
        <f t="shared" si="23"/>
        <v>0.99966464986953363</v>
      </c>
      <c r="O92">
        <f t="shared" si="24"/>
        <v>0</v>
      </c>
      <c r="P92">
        <f t="shared" si="25"/>
        <v>0</v>
      </c>
    </row>
    <row r="93" spans="1:16" x14ac:dyDescent="0.2">
      <c r="A93">
        <v>18.2</v>
      </c>
      <c r="B93">
        <f>IF(A93&lt;$R$3,0,IF(AND($R$3&lt;=A93,A93&lt;=$S$3),(A93-$R$3)/($S$3-$R$3),IF(AND($S$3&lt;A93,A93&lt;=$T$3),($T$3-A93)/($T$3-$S$3),0)))</f>
        <v>0</v>
      </c>
      <c r="C93">
        <f>1/(1+EXP(-$R$6*(A93-$T$6)))</f>
        <v>0.99972542184389857</v>
      </c>
      <c r="D93">
        <f t="shared" si="13"/>
        <v>0.99972542184389857</v>
      </c>
      <c r="E93">
        <f t="shared" si="14"/>
        <v>0</v>
      </c>
      <c r="F93">
        <f t="shared" si="15"/>
        <v>1</v>
      </c>
      <c r="G93">
        <f t="shared" si="16"/>
        <v>2.7457815610143488E-4</v>
      </c>
      <c r="H93">
        <f t="shared" si="17"/>
        <v>0</v>
      </c>
      <c r="I93">
        <f t="shared" si="18"/>
        <v>0.99972542184389857</v>
      </c>
      <c r="J93">
        <f t="shared" si="19"/>
        <v>0</v>
      </c>
      <c r="K93">
        <f t="shared" si="20"/>
        <v>1</v>
      </c>
      <c r="L93">
        <f t="shared" si="21"/>
        <v>0</v>
      </c>
      <c r="M93">
        <f t="shared" si="22"/>
        <v>0</v>
      </c>
      <c r="N93">
        <f t="shared" si="23"/>
        <v>0.99972542184389857</v>
      </c>
      <c r="O93">
        <f t="shared" si="24"/>
        <v>0</v>
      </c>
      <c r="P93">
        <f t="shared" si="25"/>
        <v>0</v>
      </c>
    </row>
    <row r="94" spans="1:16" x14ac:dyDescent="0.2">
      <c r="A94">
        <v>18.399999999999999</v>
      </c>
      <c r="B94">
        <f>IF(A94&lt;$R$3,0,IF(AND($R$3&lt;=A94,A94&lt;=$S$3),(A94-$R$3)/($S$3-$R$3),IF(AND($S$3&lt;A94,A94&lt;=$T$3),($T$3-A94)/($T$3-$S$3),0)))</f>
        <v>0</v>
      </c>
      <c r="C94">
        <f>1/(1+EXP(-$R$6*(A94-$T$6)))</f>
        <v>0.99977518322976666</v>
      </c>
      <c r="D94">
        <f t="shared" si="13"/>
        <v>0.99977518322976666</v>
      </c>
      <c r="E94">
        <f t="shared" si="14"/>
        <v>0</v>
      </c>
      <c r="F94">
        <f t="shared" si="15"/>
        <v>1</v>
      </c>
      <c r="G94">
        <f t="shared" si="16"/>
        <v>2.2481677023333813E-4</v>
      </c>
      <c r="H94">
        <f t="shared" si="17"/>
        <v>0</v>
      </c>
      <c r="I94">
        <f t="shared" si="18"/>
        <v>0.99977518322976666</v>
      </c>
      <c r="J94">
        <f t="shared" si="19"/>
        <v>0</v>
      </c>
      <c r="K94">
        <f t="shared" si="20"/>
        <v>1</v>
      </c>
      <c r="L94">
        <f t="shared" si="21"/>
        <v>0</v>
      </c>
      <c r="M94">
        <f t="shared" si="22"/>
        <v>0</v>
      </c>
      <c r="N94">
        <f t="shared" si="23"/>
        <v>0.99977518322976666</v>
      </c>
      <c r="O94">
        <f t="shared" si="24"/>
        <v>0</v>
      </c>
      <c r="P94">
        <f t="shared" si="25"/>
        <v>0</v>
      </c>
    </row>
    <row r="95" spans="1:16" x14ac:dyDescent="0.2">
      <c r="A95">
        <v>18.600000000000001</v>
      </c>
      <c r="B95">
        <f>IF(A95&lt;$R$3,0,IF(AND($R$3&lt;=A95,A95&lt;=$S$3),(A95-$R$3)/($S$3-$R$3),IF(AND($S$3&lt;A95,A95&lt;=$T$3),($T$3-A95)/($T$3-$S$3),0)))</f>
        <v>0</v>
      </c>
      <c r="C95">
        <f>1/(1+EXP(-$R$6*(A95-$T$6)))</f>
        <v>0.99981592809503661</v>
      </c>
      <c r="D95">
        <f t="shared" si="13"/>
        <v>0.99981592809503661</v>
      </c>
      <c r="E95">
        <f t="shared" si="14"/>
        <v>0</v>
      </c>
      <c r="F95">
        <f t="shared" si="15"/>
        <v>1</v>
      </c>
      <c r="G95">
        <f t="shared" si="16"/>
        <v>1.8407190496338988E-4</v>
      </c>
      <c r="H95">
        <f t="shared" si="17"/>
        <v>0</v>
      </c>
      <c r="I95">
        <f t="shared" si="18"/>
        <v>0.99981592809503661</v>
      </c>
      <c r="J95">
        <f t="shared" si="19"/>
        <v>0</v>
      </c>
      <c r="K95">
        <f t="shared" si="20"/>
        <v>1</v>
      </c>
      <c r="L95">
        <f t="shared" si="21"/>
        <v>0</v>
      </c>
      <c r="M95">
        <f t="shared" si="22"/>
        <v>0</v>
      </c>
      <c r="N95">
        <f t="shared" si="23"/>
        <v>0.99981592809503661</v>
      </c>
      <c r="O95">
        <f t="shared" si="24"/>
        <v>0</v>
      </c>
      <c r="P95">
        <f t="shared" si="25"/>
        <v>0</v>
      </c>
    </row>
    <row r="96" spans="1:16" x14ac:dyDescent="0.2">
      <c r="A96">
        <v>18.8</v>
      </c>
      <c r="B96">
        <f>IF(A96&lt;$R$3,0,IF(AND($R$3&lt;=A96,A96&lt;=$S$3),(A96-$R$3)/($S$3-$R$3),IF(AND($S$3&lt;A96,A96&lt;=$T$3),($T$3-A96)/($T$3-$S$3),0)))</f>
        <v>0</v>
      </c>
      <c r="C96">
        <f>1/(1+EXP(-$R$6*(A96-$T$6)))</f>
        <v>0.99984928964194031</v>
      </c>
      <c r="D96">
        <f t="shared" si="13"/>
        <v>0.99984928964194031</v>
      </c>
      <c r="E96">
        <f t="shared" si="14"/>
        <v>0</v>
      </c>
      <c r="F96">
        <f t="shared" si="15"/>
        <v>1</v>
      </c>
      <c r="G96">
        <f t="shared" si="16"/>
        <v>1.5071035805969135E-4</v>
      </c>
      <c r="H96">
        <f t="shared" si="17"/>
        <v>0</v>
      </c>
      <c r="I96">
        <f t="shared" si="18"/>
        <v>0.99984928964194031</v>
      </c>
      <c r="J96">
        <f t="shared" si="19"/>
        <v>0</v>
      </c>
      <c r="K96">
        <f t="shared" si="20"/>
        <v>1</v>
      </c>
      <c r="L96">
        <f t="shared" si="21"/>
        <v>0</v>
      </c>
      <c r="M96">
        <f t="shared" si="22"/>
        <v>0</v>
      </c>
      <c r="N96">
        <f t="shared" si="23"/>
        <v>0.99984928964194031</v>
      </c>
      <c r="O96">
        <f t="shared" si="24"/>
        <v>0</v>
      </c>
      <c r="P96">
        <f t="shared" si="25"/>
        <v>0</v>
      </c>
    </row>
    <row r="97" spans="1:16" x14ac:dyDescent="0.2">
      <c r="A97">
        <v>19</v>
      </c>
      <c r="B97">
        <f>IF(A97&lt;$R$3,0,IF(AND($R$3&lt;=A97,A97&lt;=$S$3),(A97-$R$3)/($S$3-$R$3),IF(AND($S$3&lt;A97,A97&lt;=$T$3),($T$3-A97)/($T$3-$S$3),0)))</f>
        <v>0</v>
      </c>
      <c r="C97">
        <f>1/(1+EXP(-$R$6*(A97-$T$6)))</f>
        <v>0.99987660542401369</v>
      </c>
      <c r="D97">
        <f t="shared" si="13"/>
        <v>0.99987660542401369</v>
      </c>
      <c r="E97">
        <f t="shared" si="14"/>
        <v>0</v>
      </c>
      <c r="F97">
        <f t="shared" si="15"/>
        <v>1</v>
      </c>
      <c r="G97">
        <f t="shared" si="16"/>
        <v>1.2339457598631309E-4</v>
      </c>
      <c r="H97">
        <f t="shared" si="17"/>
        <v>0</v>
      </c>
      <c r="I97">
        <f t="shared" si="18"/>
        <v>0.99987660542401369</v>
      </c>
      <c r="J97">
        <f t="shared" si="19"/>
        <v>0</v>
      </c>
      <c r="K97">
        <f t="shared" si="20"/>
        <v>1</v>
      </c>
      <c r="L97">
        <f t="shared" si="21"/>
        <v>0</v>
      </c>
      <c r="M97">
        <f t="shared" si="22"/>
        <v>0</v>
      </c>
      <c r="N97">
        <f t="shared" si="23"/>
        <v>0.99987660542401369</v>
      </c>
      <c r="O97">
        <f t="shared" si="24"/>
        <v>0</v>
      </c>
      <c r="P97">
        <f t="shared" si="25"/>
        <v>0</v>
      </c>
    </row>
    <row r="98" spans="1:16" x14ac:dyDescent="0.2">
      <c r="A98">
        <v>19.2</v>
      </c>
      <c r="B98">
        <f>IF(A98&lt;$R$3,0,IF(AND($R$3&lt;=A98,A98&lt;=$S$3),(A98-$R$3)/($S$3-$R$3),IF(AND($S$3&lt;A98,A98&lt;=$T$3),($T$3-A98)/($T$3-$S$3),0)))</f>
        <v>0</v>
      </c>
      <c r="C98">
        <f>1/(1+EXP(-$R$6*(A98-$T$6)))</f>
        <v>0.99989897080609225</v>
      </c>
      <c r="D98">
        <f t="shared" si="13"/>
        <v>0.99989897080609225</v>
      </c>
      <c r="E98">
        <f t="shared" si="14"/>
        <v>0</v>
      </c>
      <c r="F98">
        <f t="shared" si="15"/>
        <v>1</v>
      </c>
      <c r="G98">
        <f t="shared" si="16"/>
        <v>1.0102919390775345E-4</v>
      </c>
      <c r="H98">
        <f t="shared" si="17"/>
        <v>0</v>
      </c>
      <c r="I98">
        <f t="shared" si="18"/>
        <v>0.99989897080609225</v>
      </c>
      <c r="J98">
        <f t="shared" si="19"/>
        <v>0</v>
      </c>
      <c r="K98">
        <f t="shared" si="20"/>
        <v>1</v>
      </c>
      <c r="L98">
        <f t="shared" si="21"/>
        <v>0</v>
      </c>
      <c r="M98">
        <f t="shared" si="22"/>
        <v>0</v>
      </c>
      <c r="N98">
        <f t="shared" si="23"/>
        <v>0.99989897080609225</v>
      </c>
      <c r="O98">
        <f t="shared" si="24"/>
        <v>0</v>
      </c>
      <c r="P98">
        <f t="shared" si="25"/>
        <v>0</v>
      </c>
    </row>
    <row r="99" spans="1:16" x14ac:dyDescent="0.2">
      <c r="A99">
        <v>19.399999999999999</v>
      </c>
      <c r="B99">
        <f>IF(A99&lt;$R$3,0,IF(AND($R$3&lt;=A99,A99&lt;=$S$3),(A99-$R$3)/($S$3-$R$3),IF(AND($S$3&lt;A99,A99&lt;=$T$3),($T$3-A99)/($T$3-$S$3),0)))</f>
        <v>0</v>
      </c>
      <c r="C99">
        <f>1/(1+EXP(-$R$6*(A99-$T$6)))</f>
        <v>0.99991728277714842</v>
      </c>
      <c r="D99">
        <f t="shared" si="13"/>
        <v>0.99991728277714842</v>
      </c>
      <c r="E99">
        <f t="shared" si="14"/>
        <v>0</v>
      </c>
      <c r="F99">
        <f t="shared" si="15"/>
        <v>1</v>
      </c>
      <c r="G99">
        <f t="shared" si="16"/>
        <v>8.2717222851580452E-5</v>
      </c>
      <c r="H99">
        <f t="shared" si="17"/>
        <v>0</v>
      </c>
      <c r="I99">
        <f t="shared" si="18"/>
        <v>0.99991728277714842</v>
      </c>
      <c r="J99">
        <f t="shared" si="19"/>
        <v>0</v>
      </c>
      <c r="K99">
        <f t="shared" si="20"/>
        <v>1</v>
      </c>
      <c r="L99">
        <f t="shared" si="21"/>
        <v>0</v>
      </c>
      <c r="M99">
        <f t="shared" si="22"/>
        <v>0</v>
      </c>
      <c r="N99">
        <f t="shared" si="23"/>
        <v>0.99991728277714842</v>
      </c>
      <c r="O99">
        <f t="shared" si="24"/>
        <v>0</v>
      </c>
      <c r="P99">
        <f t="shared" si="25"/>
        <v>0</v>
      </c>
    </row>
    <row r="100" spans="1:16" x14ac:dyDescent="0.2">
      <c r="A100">
        <v>19.600000000000001</v>
      </c>
      <c r="B100">
        <f>IF(A100&lt;$R$3,0,IF(AND($R$3&lt;=A100,A100&lt;=$S$3),(A100-$R$3)/($S$3-$R$3),IF(AND($S$3&lt;A100,A100&lt;=$T$3),($T$3-A100)/($T$3-$S$3),0)))</f>
        <v>0</v>
      </c>
      <c r="C100">
        <f>1/(1+EXP(-$R$6*(A100-$T$6)))</f>
        <v>0.99993227585038036</v>
      </c>
      <c r="D100">
        <f t="shared" si="13"/>
        <v>0.99993227585038036</v>
      </c>
      <c r="E100">
        <f t="shared" si="14"/>
        <v>0</v>
      </c>
      <c r="F100">
        <f t="shared" si="15"/>
        <v>1</v>
      </c>
      <c r="G100">
        <f t="shared" si="16"/>
        <v>6.7724149619641238E-5</v>
      </c>
      <c r="H100">
        <f t="shared" si="17"/>
        <v>0</v>
      </c>
      <c r="I100">
        <f t="shared" si="18"/>
        <v>0.99993227585038036</v>
      </c>
      <c r="J100">
        <f t="shared" si="19"/>
        <v>0</v>
      </c>
      <c r="K100">
        <f t="shared" si="20"/>
        <v>1</v>
      </c>
      <c r="L100">
        <f t="shared" si="21"/>
        <v>0</v>
      </c>
      <c r="M100">
        <f t="shared" si="22"/>
        <v>0</v>
      </c>
      <c r="N100">
        <f t="shared" si="23"/>
        <v>0.99993227585038036</v>
      </c>
      <c r="O100">
        <f t="shared" si="24"/>
        <v>0</v>
      </c>
      <c r="P100">
        <f t="shared" si="25"/>
        <v>0</v>
      </c>
    </row>
    <row r="101" spans="1:16" x14ac:dyDescent="0.2">
      <c r="A101">
        <v>19.8</v>
      </c>
      <c r="B101">
        <f>IF(A101&lt;$R$3,0,IF(AND($R$3&lt;=A101,A101&lt;=$S$3),(A101-$R$3)/($S$3-$R$3),IF(AND($S$3&lt;A101,A101&lt;=$T$3),($T$3-A101)/($T$3-$S$3),0)))</f>
        <v>0</v>
      </c>
      <c r="C101">
        <f>1/(1+EXP(-$R$6*(A101-$T$6)))</f>
        <v>0.99994455147527717</v>
      </c>
      <c r="D101">
        <f t="shared" si="13"/>
        <v>0.99994455147527717</v>
      </c>
      <c r="E101">
        <f t="shared" si="14"/>
        <v>0</v>
      </c>
      <c r="F101">
        <f t="shared" si="15"/>
        <v>1</v>
      </c>
      <c r="G101">
        <f t="shared" si="16"/>
        <v>5.5448524722834236E-5</v>
      </c>
      <c r="H101">
        <f t="shared" si="17"/>
        <v>0</v>
      </c>
      <c r="I101">
        <f t="shared" si="18"/>
        <v>0.99994455147527717</v>
      </c>
      <c r="J101">
        <f t="shared" si="19"/>
        <v>0</v>
      </c>
      <c r="K101">
        <f t="shared" si="20"/>
        <v>1</v>
      </c>
      <c r="L101">
        <f t="shared" si="21"/>
        <v>0</v>
      </c>
      <c r="M101">
        <f t="shared" si="22"/>
        <v>0</v>
      </c>
      <c r="N101">
        <f t="shared" si="23"/>
        <v>0.99994455147527717</v>
      </c>
      <c r="O101">
        <f t="shared" si="24"/>
        <v>0</v>
      </c>
      <c r="P101">
        <f t="shared" si="25"/>
        <v>0</v>
      </c>
    </row>
    <row r="102" spans="1:16" x14ac:dyDescent="0.2">
      <c r="A102">
        <v>20</v>
      </c>
      <c r="B102">
        <f>IF(A102&lt;$R$3,0,IF(AND($R$3&lt;=A102,A102&lt;=$S$3),(A102-$R$3)/($S$3-$R$3),IF(AND($S$3&lt;A102,A102&lt;=$T$3),($T$3-A102)/($T$3-$S$3),0)))</f>
        <v>0</v>
      </c>
      <c r="C102">
        <f>1/(1+EXP(-$R$6*(A102-$T$6)))</f>
        <v>0.99995460213129761</v>
      </c>
      <c r="D102">
        <f t="shared" si="13"/>
        <v>0.99995460213129761</v>
      </c>
      <c r="E102">
        <f t="shared" si="14"/>
        <v>0</v>
      </c>
      <c r="F102">
        <f t="shared" si="15"/>
        <v>1</v>
      </c>
      <c r="G102">
        <f t="shared" si="16"/>
        <v>4.5397868702390376E-5</v>
      </c>
      <c r="H102">
        <f t="shared" si="17"/>
        <v>0</v>
      </c>
      <c r="I102">
        <f t="shared" si="18"/>
        <v>0.99995460213129761</v>
      </c>
      <c r="J102">
        <f t="shared" si="19"/>
        <v>0</v>
      </c>
      <c r="K102">
        <f t="shared" si="20"/>
        <v>1</v>
      </c>
      <c r="L102">
        <f t="shared" si="21"/>
        <v>0</v>
      </c>
      <c r="M102">
        <f t="shared" si="22"/>
        <v>0</v>
      </c>
      <c r="N102">
        <f t="shared" si="23"/>
        <v>0.99995460213129761</v>
      </c>
      <c r="O102">
        <f t="shared" si="24"/>
        <v>0</v>
      </c>
      <c r="P102">
        <f t="shared" si="25"/>
        <v>0</v>
      </c>
    </row>
    <row r="103" spans="1:16" x14ac:dyDescent="0.2">
      <c r="A103">
        <v>20.2</v>
      </c>
      <c r="B103">
        <f>IF(A103&lt;$R$3,0,IF(AND($R$3&lt;=A103,A103&lt;=$S$3),(A103-$R$3)/($S$3-$R$3),IF(AND($S$3&lt;A103,A103&lt;=$T$3),($T$3-A103)/($T$3-$S$3),0)))</f>
        <v>0</v>
      </c>
      <c r="C103">
        <f>1/(1+EXP(-$R$6*(A103-$T$6)))</f>
        <v>0.99996283106289707</v>
      </c>
      <c r="D103">
        <f t="shared" si="13"/>
        <v>0.99996283106289707</v>
      </c>
      <c r="E103">
        <f t="shared" si="14"/>
        <v>0</v>
      </c>
      <c r="F103">
        <f t="shared" si="15"/>
        <v>1</v>
      </c>
      <c r="G103">
        <f t="shared" si="16"/>
        <v>3.7168937102927124E-5</v>
      </c>
      <c r="H103">
        <f t="shared" si="17"/>
        <v>0</v>
      </c>
      <c r="I103">
        <f t="shared" si="18"/>
        <v>0.99996283106289707</v>
      </c>
      <c r="J103">
        <f t="shared" si="19"/>
        <v>0</v>
      </c>
      <c r="K103">
        <f t="shared" si="20"/>
        <v>1</v>
      </c>
      <c r="L103">
        <f t="shared" si="21"/>
        <v>0</v>
      </c>
      <c r="M103">
        <f t="shared" si="22"/>
        <v>0</v>
      </c>
      <c r="N103">
        <f t="shared" si="23"/>
        <v>0.99996283106289707</v>
      </c>
      <c r="O103">
        <f t="shared" si="24"/>
        <v>0</v>
      </c>
      <c r="P103">
        <f t="shared" si="25"/>
        <v>0</v>
      </c>
    </row>
    <row r="104" spans="1:16" x14ac:dyDescent="0.2">
      <c r="A104">
        <v>20.399999999999999</v>
      </c>
      <c r="B104">
        <f>IF(A104&lt;$R$3,0,IF(AND($R$3&lt;=A104,A104&lt;=$S$3),(A104-$R$3)/($S$3-$R$3),IF(AND($S$3&lt;A104,A104&lt;=$T$3),($T$3-A104)/($T$3-$S$3),0)))</f>
        <v>0</v>
      </c>
      <c r="C104">
        <f>1/(1+EXP(-$R$6*(A104-$T$6)))</f>
        <v>0.99996956844309937</v>
      </c>
      <c r="D104">
        <f t="shared" si="13"/>
        <v>0.99996956844309937</v>
      </c>
      <c r="E104">
        <f t="shared" si="14"/>
        <v>0</v>
      </c>
      <c r="F104">
        <f t="shared" si="15"/>
        <v>1</v>
      </c>
      <c r="G104">
        <f t="shared" si="16"/>
        <v>3.0431556900634149E-5</v>
      </c>
      <c r="H104">
        <f t="shared" si="17"/>
        <v>0</v>
      </c>
      <c r="I104">
        <f t="shared" si="18"/>
        <v>0.99996956844309937</v>
      </c>
      <c r="J104">
        <f t="shared" si="19"/>
        <v>0</v>
      </c>
      <c r="K104">
        <f t="shared" si="20"/>
        <v>1</v>
      </c>
      <c r="L104">
        <f t="shared" si="21"/>
        <v>0</v>
      </c>
      <c r="M104">
        <f t="shared" si="22"/>
        <v>0</v>
      </c>
      <c r="N104">
        <f t="shared" si="23"/>
        <v>0.99996956844309937</v>
      </c>
      <c r="O104">
        <f t="shared" si="24"/>
        <v>0</v>
      </c>
      <c r="P104">
        <f t="shared" si="25"/>
        <v>0</v>
      </c>
    </row>
    <row r="105" spans="1:16" x14ac:dyDescent="0.2">
      <c r="A105">
        <v>20.6</v>
      </c>
      <c r="B105">
        <f>IF(A105&lt;$R$3,0,IF(AND($R$3&lt;=A105,A105&lt;=$S$3),(A105-$R$3)/($S$3-$R$3),IF(AND($S$3&lt;A105,A105&lt;=$T$3),($T$3-A105)/($T$3-$S$3),0)))</f>
        <v>0</v>
      </c>
      <c r="C105">
        <f>1/(1+EXP(-$R$6*(A105-$T$6)))</f>
        <v>0.99997508461106066</v>
      </c>
      <c r="D105">
        <f t="shared" si="13"/>
        <v>0.99997508461106066</v>
      </c>
      <c r="E105">
        <f t="shared" si="14"/>
        <v>0</v>
      </c>
      <c r="F105">
        <f t="shared" si="15"/>
        <v>1</v>
      </c>
      <c r="G105">
        <f t="shared" si="16"/>
        <v>2.4915388939339422E-5</v>
      </c>
      <c r="H105">
        <f t="shared" si="17"/>
        <v>0</v>
      </c>
      <c r="I105">
        <f t="shared" si="18"/>
        <v>0.99997508461106066</v>
      </c>
      <c r="J105">
        <f t="shared" si="19"/>
        <v>0</v>
      </c>
      <c r="K105">
        <f t="shared" si="20"/>
        <v>1</v>
      </c>
      <c r="L105">
        <f t="shared" si="21"/>
        <v>0</v>
      </c>
      <c r="M105">
        <f t="shared" si="22"/>
        <v>0</v>
      </c>
      <c r="N105">
        <f t="shared" si="23"/>
        <v>0.99997508461106066</v>
      </c>
      <c r="O105">
        <f t="shared" si="24"/>
        <v>0</v>
      </c>
      <c r="P105">
        <f t="shared" si="25"/>
        <v>0</v>
      </c>
    </row>
    <row r="106" spans="1:16" x14ac:dyDescent="0.2">
      <c r="A106">
        <v>20.8</v>
      </c>
      <c r="B106">
        <f>IF(A106&lt;$R$3,0,IF(AND($R$3&lt;=A106,A106&lt;=$S$3),(A106-$R$3)/($S$3-$R$3),IF(AND($S$3&lt;A106,A106&lt;=$T$3),($T$3-A106)/($T$3-$S$3),0)))</f>
        <v>0</v>
      </c>
      <c r="C106">
        <f>1/(1+EXP(-$R$6*(A106-$T$6)))</f>
        <v>0.99997960091272009</v>
      </c>
      <c r="D106">
        <f t="shared" si="13"/>
        <v>0.99997960091272009</v>
      </c>
      <c r="E106">
        <f t="shared" si="14"/>
        <v>0</v>
      </c>
      <c r="F106">
        <f t="shared" si="15"/>
        <v>1</v>
      </c>
      <c r="G106">
        <f t="shared" si="16"/>
        <v>2.03990872799098E-5</v>
      </c>
      <c r="H106">
        <f t="shared" si="17"/>
        <v>0</v>
      </c>
      <c r="I106">
        <f t="shared" si="18"/>
        <v>0.99997960091272009</v>
      </c>
      <c r="J106">
        <f t="shared" si="19"/>
        <v>0</v>
      </c>
      <c r="K106">
        <f t="shared" si="20"/>
        <v>1</v>
      </c>
      <c r="L106">
        <f t="shared" si="21"/>
        <v>0</v>
      </c>
      <c r="M106">
        <f t="shared" si="22"/>
        <v>0</v>
      </c>
      <c r="N106">
        <f t="shared" si="23"/>
        <v>0.99997960091272009</v>
      </c>
      <c r="O106">
        <f t="shared" si="24"/>
        <v>0</v>
      </c>
      <c r="P106">
        <f t="shared" si="25"/>
        <v>0</v>
      </c>
    </row>
    <row r="107" spans="1:16" x14ac:dyDescent="0.2">
      <c r="A107">
        <v>21</v>
      </c>
      <c r="B107">
        <f>IF(A107&lt;$R$3,0,IF(AND($R$3&lt;=A107,A107&lt;=$S$3),(A107-$R$3)/($S$3-$R$3),IF(AND($S$3&lt;A107,A107&lt;=$T$3),($T$3-A107)/($T$3-$S$3),0)))</f>
        <v>0</v>
      </c>
      <c r="C107">
        <f>1/(1+EXP(-$R$6*(A107-$T$6)))</f>
        <v>0.99998329857815205</v>
      </c>
      <c r="D107">
        <f t="shared" si="13"/>
        <v>0.99998329857815205</v>
      </c>
      <c r="E107">
        <f t="shared" si="14"/>
        <v>0</v>
      </c>
      <c r="F107">
        <f t="shared" si="15"/>
        <v>1</v>
      </c>
      <c r="G107">
        <f t="shared" si="16"/>
        <v>1.6701421847953313E-5</v>
      </c>
      <c r="H107">
        <f t="shared" si="17"/>
        <v>0</v>
      </c>
      <c r="I107">
        <f t="shared" si="18"/>
        <v>0.99998329857815205</v>
      </c>
      <c r="J107">
        <f t="shared" si="19"/>
        <v>0</v>
      </c>
      <c r="K107">
        <f t="shared" si="20"/>
        <v>1</v>
      </c>
      <c r="L107">
        <f t="shared" si="21"/>
        <v>0</v>
      </c>
      <c r="M107">
        <f t="shared" si="22"/>
        <v>0</v>
      </c>
      <c r="N107">
        <f t="shared" si="23"/>
        <v>0.99998329857815205</v>
      </c>
      <c r="O107">
        <f t="shared" si="24"/>
        <v>0</v>
      </c>
      <c r="P107">
        <f t="shared" si="25"/>
        <v>0</v>
      </c>
    </row>
    <row r="108" spans="1:16" x14ac:dyDescent="0.2">
      <c r="A108">
        <v>21.2</v>
      </c>
      <c r="B108">
        <f>IF(A108&lt;$R$3,0,IF(AND($R$3&lt;=A108,A108&lt;=$S$3),(A108-$R$3)/($S$3-$R$3),IF(AND($S$3&lt;A108,A108&lt;=$T$3),($T$3-A108)/($T$3-$S$3),0)))</f>
        <v>0</v>
      </c>
      <c r="C108">
        <f>1/(1+EXP(-$R$6*(A108-$T$6)))</f>
        <v>0.99998632599091541</v>
      </c>
      <c r="D108">
        <f t="shared" si="13"/>
        <v>0.99998632599091541</v>
      </c>
      <c r="E108">
        <f t="shared" si="14"/>
        <v>0</v>
      </c>
      <c r="F108">
        <f t="shared" si="15"/>
        <v>1</v>
      </c>
      <c r="G108">
        <f t="shared" si="16"/>
        <v>1.3674009084585492E-5</v>
      </c>
      <c r="H108">
        <f t="shared" si="17"/>
        <v>0</v>
      </c>
      <c r="I108">
        <f t="shared" si="18"/>
        <v>0.99998632599091541</v>
      </c>
      <c r="J108">
        <f t="shared" si="19"/>
        <v>0</v>
      </c>
      <c r="K108">
        <f t="shared" si="20"/>
        <v>1</v>
      </c>
      <c r="L108">
        <f t="shared" si="21"/>
        <v>0</v>
      </c>
      <c r="M108">
        <f t="shared" si="22"/>
        <v>0</v>
      </c>
      <c r="N108">
        <f t="shared" si="23"/>
        <v>0.99998632599091541</v>
      </c>
      <c r="O108">
        <f t="shared" si="24"/>
        <v>0</v>
      </c>
      <c r="P108">
        <f t="shared" si="25"/>
        <v>0</v>
      </c>
    </row>
    <row r="109" spans="1:16" x14ac:dyDescent="0.2">
      <c r="A109">
        <v>21.4</v>
      </c>
      <c r="B109">
        <f>IF(A109&lt;$R$3,0,IF(AND($R$3&lt;=A109,A109&lt;=$S$3),(A109-$R$3)/($S$3-$R$3),IF(AND($S$3&lt;A109,A109&lt;=$T$3),($T$3-A109)/($T$3-$S$3),0)))</f>
        <v>0</v>
      </c>
      <c r="C109">
        <f>1/(1+EXP(-$R$6*(A109-$T$6)))</f>
        <v>0.999988804640495</v>
      </c>
      <c r="D109">
        <f t="shared" si="13"/>
        <v>0.999988804640495</v>
      </c>
      <c r="E109">
        <f t="shared" si="14"/>
        <v>0</v>
      </c>
      <c r="F109">
        <f t="shared" si="15"/>
        <v>1</v>
      </c>
      <c r="G109">
        <f t="shared" si="16"/>
        <v>1.1195359505000724E-5</v>
      </c>
      <c r="H109">
        <f t="shared" si="17"/>
        <v>0</v>
      </c>
      <c r="I109">
        <f t="shared" si="18"/>
        <v>0.999988804640495</v>
      </c>
      <c r="J109">
        <f t="shared" si="19"/>
        <v>0</v>
      </c>
      <c r="K109">
        <f t="shared" si="20"/>
        <v>1</v>
      </c>
      <c r="L109">
        <f t="shared" si="21"/>
        <v>0</v>
      </c>
      <c r="M109">
        <f t="shared" si="22"/>
        <v>0</v>
      </c>
      <c r="N109">
        <f t="shared" si="23"/>
        <v>0.999988804640495</v>
      </c>
      <c r="O109">
        <f t="shared" si="24"/>
        <v>0</v>
      </c>
      <c r="P109">
        <f t="shared" si="25"/>
        <v>0</v>
      </c>
    </row>
    <row r="110" spans="1:16" x14ac:dyDescent="0.2">
      <c r="A110">
        <v>21.6</v>
      </c>
      <c r="B110">
        <f>IF(A110&lt;$R$3,0,IF(AND($R$3&lt;=A110,A110&lt;=$S$3),(A110-$R$3)/($S$3-$R$3),IF(AND($S$3&lt;A110,A110&lt;=$T$3),($T$3-A110)/($T$3-$S$3),0)))</f>
        <v>0</v>
      </c>
      <c r="C110">
        <f>1/(1+EXP(-$R$6*(A110-$T$6)))</f>
        <v>0.99999083399628019</v>
      </c>
      <c r="D110">
        <f t="shared" si="13"/>
        <v>0.99999083399628019</v>
      </c>
      <c r="E110">
        <f t="shared" si="14"/>
        <v>0</v>
      </c>
      <c r="F110">
        <f t="shared" si="15"/>
        <v>1</v>
      </c>
      <c r="G110">
        <f t="shared" si="16"/>
        <v>9.1660037198071365E-6</v>
      </c>
      <c r="H110">
        <f t="shared" si="17"/>
        <v>0</v>
      </c>
      <c r="I110">
        <f t="shared" si="18"/>
        <v>0.99999083399628019</v>
      </c>
      <c r="J110">
        <f t="shared" si="19"/>
        <v>0</v>
      </c>
      <c r="K110">
        <f t="shared" si="20"/>
        <v>1</v>
      </c>
      <c r="L110">
        <f t="shared" si="21"/>
        <v>0</v>
      </c>
      <c r="M110">
        <f t="shared" si="22"/>
        <v>0</v>
      </c>
      <c r="N110">
        <f t="shared" si="23"/>
        <v>0.99999083399628019</v>
      </c>
      <c r="O110">
        <f t="shared" si="24"/>
        <v>0</v>
      </c>
      <c r="P110">
        <f t="shared" si="25"/>
        <v>0</v>
      </c>
    </row>
    <row r="111" spans="1:16" x14ac:dyDescent="0.2">
      <c r="A111">
        <v>21.8</v>
      </c>
      <c r="B111">
        <f>IF(A111&lt;$R$3,0,IF(AND($R$3&lt;=A111,A111&lt;=$S$3),(A111-$R$3)/($S$3-$R$3),IF(AND($S$3&lt;A111,A111&lt;=$T$3),($T$3-A111)/($T$3-$S$3),0)))</f>
        <v>0</v>
      </c>
      <c r="C111">
        <f>1/(1+EXP(-$R$6*(A111-$T$6)))</f>
        <v>0.99999249549840286</v>
      </c>
      <c r="D111">
        <f t="shared" si="13"/>
        <v>0.99999249549840286</v>
      </c>
      <c r="E111">
        <f t="shared" si="14"/>
        <v>0</v>
      </c>
      <c r="F111">
        <f t="shared" si="15"/>
        <v>1</v>
      </c>
      <c r="G111">
        <f t="shared" si="16"/>
        <v>7.5045015971442197E-6</v>
      </c>
      <c r="H111">
        <f t="shared" si="17"/>
        <v>0</v>
      </c>
      <c r="I111">
        <f t="shared" si="18"/>
        <v>0.99999249549840286</v>
      </c>
      <c r="J111">
        <f t="shared" si="19"/>
        <v>0</v>
      </c>
      <c r="K111">
        <f t="shared" si="20"/>
        <v>1</v>
      </c>
      <c r="L111">
        <f t="shared" si="21"/>
        <v>0</v>
      </c>
      <c r="M111">
        <f t="shared" si="22"/>
        <v>0</v>
      </c>
      <c r="N111">
        <f t="shared" si="23"/>
        <v>0.99999249549840286</v>
      </c>
      <c r="O111">
        <f t="shared" si="24"/>
        <v>0</v>
      </c>
      <c r="P111">
        <f t="shared" si="25"/>
        <v>0</v>
      </c>
    </row>
    <row r="112" spans="1:16" x14ac:dyDescent="0.2">
      <c r="A112">
        <v>22</v>
      </c>
      <c r="B112">
        <f>IF(A112&lt;$R$3,0,IF(AND($R$3&lt;=A112,A112&lt;=$S$3),(A112-$R$3)/($S$3-$R$3),IF(AND($S$3&lt;A112,A112&lt;=$T$3),($T$3-A112)/($T$3-$S$3),0)))</f>
        <v>0</v>
      </c>
      <c r="C112">
        <f>1/(1+EXP(-$R$6*(A112-$T$6)))</f>
        <v>0.99999385582539779</v>
      </c>
      <c r="D112">
        <f t="shared" si="13"/>
        <v>0.99999385582539779</v>
      </c>
      <c r="E112">
        <f t="shared" si="14"/>
        <v>0</v>
      </c>
      <c r="F112">
        <f t="shared" si="15"/>
        <v>1</v>
      </c>
      <c r="G112">
        <f t="shared" si="16"/>
        <v>6.1441746022072863E-6</v>
      </c>
      <c r="H112">
        <f t="shared" si="17"/>
        <v>0</v>
      </c>
      <c r="I112">
        <f t="shared" si="18"/>
        <v>0.99999385582539779</v>
      </c>
      <c r="J112">
        <f t="shared" si="19"/>
        <v>0</v>
      </c>
      <c r="K112">
        <f t="shared" si="20"/>
        <v>1</v>
      </c>
      <c r="L112">
        <f t="shared" si="21"/>
        <v>0</v>
      </c>
      <c r="M112">
        <f t="shared" si="22"/>
        <v>0</v>
      </c>
      <c r="N112">
        <f t="shared" si="23"/>
        <v>0.99999385582539779</v>
      </c>
      <c r="O112">
        <f t="shared" si="24"/>
        <v>0</v>
      </c>
      <c r="P112">
        <f t="shared" si="25"/>
        <v>0</v>
      </c>
    </row>
    <row r="113" spans="1:16" x14ac:dyDescent="0.2">
      <c r="A113">
        <v>22.2</v>
      </c>
      <c r="B113">
        <f>IF(A113&lt;$R$3,0,IF(AND($R$3&lt;=A113,A113&lt;=$S$3),(A113-$R$3)/($S$3-$R$3),IF(AND($S$3&lt;A113,A113&lt;=$T$3),($T$3-A113)/($T$3-$S$3),0)))</f>
        <v>0</v>
      </c>
      <c r="C113">
        <f>1/(1+EXP(-$R$6*(A113-$T$6)))</f>
        <v>0.99999496956969813</v>
      </c>
      <c r="D113">
        <f t="shared" si="13"/>
        <v>0.99999496956969813</v>
      </c>
      <c r="E113">
        <f t="shared" si="14"/>
        <v>0</v>
      </c>
      <c r="F113">
        <f t="shared" si="15"/>
        <v>1</v>
      </c>
      <c r="G113">
        <f t="shared" si="16"/>
        <v>5.0304303018666729E-6</v>
      </c>
      <c r="H113">
        <f t="shared" si="17"/>
        <v>0</v>
      </c>
      <c r="I113">
        <f t="shared" si="18"/>
        <v>0.99999496956969813</v>
      </c>
      <c r="J113">
        <f t="shared" si="19"/>
        <v>0</v>
      </c>
      <c r="K113">
        <f t="shared" si="20"/>
        <v>1</v>
      </c>
      <c r="L113">
        <f t="shared" si="21"/>
        <v>0</v>
      </c>
      <c r="M113">
        <f t="shared" si="22"/>
        <v>0</v>
      </c>
      <c r="N113">
        <f t="shared" si="23"/>
        <v>0.99999496956969813</v>
      </c>
      <c r="O113">
        <f t="shared" si="24"/>
        <v>0</v>
      </c>
      <c r="P113">
        <f t="shared" si="25"/>
        <v>0</v>
      </c>
    </row>
    <row r="114" spans="1:16" x14ac:dyDescent="0.2">
      <c r="A114">
        <v>22.4</v>
      </c>
      <c r="B114">
        <f>IF(A114&lt;$R$3,0,IF(AND($R$3&lt;=A114,A114&lt;=$S$3),(A114-$R$3)/($S$3-$R$3),IF(AND($S$3&lt;A114,A114&lt;=$T$3),($T$3-A114)/($T$3-$S$3),0)))</f>
        <v>0</v>
      </c>
      <c r="C114">
        <f>1/(1+EXP(-$R$6*(A114-$T$6)))</f>
        <v>0.99999588142825502</v>
      </c>
      <c r="D114">
        <f t="shared" si="13"/>
        <v>0.99999588142825502</v>
      </c>
      <c r="E114">
        <f t="shared" si="14"/>
        <v>0</v>
      </c>
      <c r="F114">
        <f t="shared" si="15"/>
        <v>1</v>
      </c>
      <c r="G114">
        <f t="shared" si="16"/>
        <v>4.1185717449820913E-6</v>
      </c>
      <c r="H114">
        <f t="shared" si="17"/>
        <v>0</v>
      </c>
      <c r="I114">
        <f t="shared" si="18"/>
        <v>0.99999588142825502</v>
      </c>
      <c r="J114">
        <f t="shared" si="19"/>
        <v>0</v>
      </c>
      <c r="K114">
        <f t="shared" si="20"/>
        <v>1</v>
      </c>
      <c r="L114">
        <f t="shared" si="21"/>
        <v>0</v>
      </c>
      <c r="M114">
        <f t="shared" si="22"/>
        <v>0</v>
      </c>
      <c r="N114">
        <f t="shared" si="23"/>
        <v>0.99999588142825502</v>
      </c>
      <c r="O114">
        <f t="shared" si="24"/>
        <v>0</v>
      </c>
      <c r="P114">
        <f t="shared" si="25"/>
        <v>0</v>
      </c>
    </row>
    <row r="115" spans="1:16" x14ac:dyDescent="0.2">
      <c r="A115">
        <v>22.6</v>
      </c>
      <c r="B115">
        <f>IF(A115&lt;$R$3,0,IF(AND($R$3&lt;=A115,A115&lt;=$S$3),(A115-$R$3)/($S$3-$R$3),IF(AND($S$3&lt;A115,A115&lt;=$T$3),($T$3-A115)/($T$3-$S$3),0)))</f>
        <v>0</v>
      </c>
      <c r="C115">
        <f>1/(1+EXP(-$R$6*(A115-$T$6)))</f>
        <v>0.99999662799613631</v>
      </c>
      <c r="D115">
        <f t="shared" si="13"/>
        <v>0.99999662799613631</v>
      </c>
      <c r="E115">
        <f t="shared" si="14"/>
        <v>0</v>
      </c>
      <c r="F115">
        <f t="shared" si="15"/>
        <v>1</v>
      </c>
      <c r="G115">
        <f t="shared" si="16"/>
        <v>3.3720038636886329E-6</v>
      </c>
      <c r="H115">
        <f t="shared" si="17"/>
        <v>0</v>
      </c>
      <c r="I115">
        <f t="shared" si="18"/>
        <v>0.99999662799613631</v>
      </c>
      <c r="J115">
        <f t="shared" si="19"/>
        <v>0</v>
      </c>
      <c r="K115">
        <f t="shared" si="20"/>
        <v>1</v>
      </c>
      <c r="L115">
        <f t="shared" si="21"/>
        <v>0</v>
      </c>
      <c r="M115">
        <f t="shared" si="22"/>
        <v>0</v>
      </c>
      <c r="N115">
        <f t="shared" si="23"/>
        <v>0.99999662799613631</v>
      </c>
      <c r="O115">
        <f t="shared" si="24"/>
        <v>0</v>
      </c>
      <c r="P115">
        <f t="shared" si="25"/>
        <v>0</v>
      </c>
    </row>
    <row r="116" spans="1:16" x14ac:dyDescent="0.2">
      <c r="A116">
        <v>22.8</v>
      </c>
      <c r="B116">
        <f>IF(A116&lt;$R$3,0,IF(AND($R$3&lt;=A116,A116&lt;=$S$3),(A116-$R$3)/($S$3-$R$3),IF(AND($S$3&lt;A116,A116&lt;=$T$3),($T$3-A116)/($T$3-$S$3),0)))</f>
        <v>0</v>
      </c>
      <c r="C116">
        <f>1/(1+EXP(-$R$6*(A116-$T$6)))</f>
        <v>0.99999723923504968</v>
      </c>
      <c r="D116">
        <f t="shared" si="13"/>
        <v>0.99999723923504968</v>
      </c>
      <c r="E116">
        <f t="shared" si="14"/>
        <v>0</v>
      </c>
      <c r="F116">
        <f t="shared" si="15"/>
        <v>1</v>
      </c>
      <c r="G116">
        <f t="shared" si="16"/>
        <v>2.7607649503158527E-6</v>
      </c>
      <c r="H116">
        <f t="shared" si="17"/>
        <v>0</v>
      </c>
      <c r="I116">
        <f t="shared" si="18"/>
        <v>0.99999723923504968</v>
      </c>
      <c r="J116">
        <f t="shared" si="19"/>
        <v>0</v>
      </c>
      <c r="K116">
        <f t="shared" si="20"/>
        <v>1</v>
      </c>
      <c r="L116">
        <f t="shared" si="21"/>
        <v>0</v>
      </c>
      <c r="M116">
        <f t="shared" si="22"/>
        <v>0</v>
      </c>
      <c r="N116">
        <f t="shared" si="23"/>
        <v>0.99999723923504968</v>
      </c>
      <c r="O116">
        <f t="shared" si="24"/>
        <v>0</v>
      </c>
      <c r="P116">
        <f t="shared" si="25"/>
        <v>0</v>
      </c>
    </row>
    <row r="117" spans="1:16" x14ac:dyDescent="0.2">
      <c r="A117">
        <v>23</v>
      </c>
      <c r="B117">
        <f>IF(A117&lt;$R$3,0,IF(AND($R$3&lt;=A117,A117&lt;=$S$3),(A117-$R$3)/($S$3-$R$3),IF(AND($S$3&lt;A117,A117&lt;=$T$3),($T$3-A117)/($T$3-$S$3),0)))</f>
        <v>0</v>
      </c>
      <c r="C117">
        <f>1/(1+EXP(-$R$6*(A117-$T$6)))</f>
        <v>0.99999773967570205</v>
      </c>
      <c r="D117">
        <f t="shared" si="13"/>
        <v>0.99999773967570205</v>
      </c>
      <c r="E117">
        <f t="shared" si="14"/>
        <v>0</v>
      </c>
      <c r="F117">
        <f t="shared" si="15"/>
        <v>1</v>
      </c>
      <c r="G117">
        <f t="shared" si="16"/>
        <v>2.260324297953531E-6</v>
      </c>
      <c r="H117">
        <f t="shared" si="17"/>
        <v>0</v>
      </c>
      <c r="I117">
        <f t="shared" si="18"/>
        <v>0.99999773967570205</v>
      </c>
      <c r="J117">
        <f t="shared" si="19"/>
        <v>0</v>
      </c>
      <c r="K117">
        <f t="shared" si="20"/>
        <v>1</v>
      </c>
      <c r="L117">
        <f t="shared" si="21"/>
        <v>0</v>
      </c>
      <c r="M117">
        <f t="shared" si="22"/>
        <v>0</v>
      </c>
      <c r="N117">
        <f t="shared" si="23"/>
        <v>0.99999773967570205</v>
      </c>
      <c r="O117">
        <f t="shared" si="24"/>
        <v>0</v>
      </c>
      <c r="P117">
        <f t="shared" si="25"/>
        <v>0</v>
      </c>
    </row>
    <row r="118" spans="1:16" x14ac:dyDescent="0.2">
      <c r="A118">
        <v>23.2</v>
      </c>
      <c r="B118">
        <f>IF(A118&lt;$R$3,0,IF(AND($R$3&lt;=A118,A118&lt;=$S$3),(A118-$R$3)/($S$3-$R$3),IF(AND($S$3&lt;A118,A118&lt;=$T$3),($T$3-A118)/($T$3-$S$3),0)))</f>
        <v>0</v>
      </c>
      <c r="C118">
        <f>1/(1+EXP(-$R$6*(A118-$T$6)))</f>
        <v>0.99999814940222709</v>
      </c>
      <c r="D118">
        <f t="shared" si="13"/>
        <v>0.99999814940222709</v>
      </c>
      <c r="E118">
        <f t="shared" si="14"/>
        <v>0</v>
      </c>
      <c r="F118">
        <f t="shared" si="15"/>
        <v>1</v>
      </c>
      <c r="G118">
        <f t="shared" si="16"/>
        <v>1.8505977729121881E-6</v>
      </c>
      <c r="H118">
        <f t="shared" si="17"/>
        <v>0</v>
      </c>
      <c r="I118">
        <f t="shared" si="18"/>
        <v>0.99999814940222709</v>
      </c>
      <c r="J118">
        <f t="shared" si="19"/>
        <v>0</v>
      </c>
      <c r="K118">
        <f t="shared" si="20"/>
        <v>1</v>
      </c>
      <c r="L118">
        <f t="shared" si="21"/>
        <v>0</v>
      </c>
      <c r="M118">
        <f t="shared" si="22"/>
        <v>0</v>
      </c>
      <c r="N118">
        <f t="shared" si="23"/>
        <v>0.99999814940222709</v>
      </c>
      <c r="O118">
        <f t="shared" si="24"/>
        <v>0</v>
      </c>
      <c r="P118">
        <f t="shared" si="25"/>
        <v>0</v>
      </c>
    </row>
    <row r="119" spans="1:16" x14ac:dyDescent="0.2">
      <c r="A119">
        <v>23.4</v>
      </c>
      <c r="B119">
        <f>IF(A119&lt;$R$3,0,IF(AND($R$3&lt;=A119,A119&lt;=$S$3),(A119-$R$3)/($S$3-$R$3),IF(AND($S$3&lt;A119,A119&lt;=$T$3),($T$3-A119)/($T$3-$S$3),0)))</f>
        <v>0</v>
      </c>
      <c r="C119">
        <f>1/(1+EXP(-$R$6*(A119-$T$6)))</f>
        <v>0.99999848485818343</v>
      </c>
      <c r="D119">
        <f t="shared" si="13"/>
        <v>0.99999848485818343</v>
      </c>
      <c r="E119">
        <f t="shared" si="14"/>
        <v>0</v>
      </c>
      <c r="F119">
        <f t="shared" si="15"/>
        <v>1</v>
      </c>
      <c r="G119">
        <f t="shared" si="16"/>
        <v>1.5151418165659791E-6</v>
      </c>
      <c r="H119">
        <f t="shared" si="17"/>
        <v>0</v>
      </c>
      <c r="I119">
        <f t="shared" si="18"/>
        <v>0.99999848485818343</v>
      </c>
      <c r="J119">
        <f t="shared" si="19"/>
        <v>0</v>
      </c>
      <c r="K119">
        <f t="shared" si="20"/>
        <v>1</v>
      </c>
      <c r="L119">
        <f t="shared" si="21"/>
        <v>0</v>
      </c>
      <c r="M119">
        <f t="shared" si="22"/>
        <v>0</v>
      </c>
      <c r="N119">
        <f t="shared" si="23"/>
        <v>0.99999848485818343</v>
      </c>
      <c r="O119">
        <f t="shared" si="24"/>
        <v>0</v>
      </c>
      <c r="P119">
        <f t="shared" si="25"/>
        <v>0</v>
      </c>
    </row>
    <row r="120" spans="1:16" x14ac:dyDescent="0.2">
      <c r="A120">
        <v>23.6</v>
      </c>
      <c r="B120">
        <f>IF(A120&lt;$R$3,0,IF(AND($R$3&lt;=A120,A120&lt;=$S$3),(A120-$R$3)/($S$3-$R$3),IF(AND($S$3&lt;A120,A120&lt;=$T$3),($T$3-A120)/($T$3-$S$3),0)))</f>
        <v>0</v>
      </c>
      <c r="C120">
        <f>1/(1+EXP(-$R$6*(A120-$T$6)))</f>
        <v>0.99999875950645889</v>
      </c>
      <c r="D120">
        <f t="shared" si="13"/>
        <v>0.99999875950645889</v>
      </c>
      <c r="E120">
        <f t="shared" si="14"/>
        <v>0</v>
      </c>
      <c r="F120">
        <f t="shared" si="15"/>
        <v>1</v>
      </c>
      <c r="G120">
        <f t="shared" si="16"/>
        <v>1.2404935411103324E-6</v>
      </c>
      <c r="H120">
        <f t="shared" si="17"/>
        <v>0</v>
      </c>
      <c r="I120">
        <f t="shared" si="18"/>
        <v>0.99999875950645889</v>
      </c>
      <c r="J120">
        <f t="shared" si="19"/>
        <v>0</v>
      </c>
      <c r="K120">
        <f t="shared" si="20"/>
        <v>1</v>
      </c>
      <c r="L120">
        <f t="shared" si="21"/>
        <v>0</v>
      </c>
      <c r="M120">
        <f t="shared" si="22"/>
        <v>0</v>
      </c>
      <c r="N120">
        <f t="shared" si="23"/>
        <v>0.99999875950645889</v>
      </c>
      <c r="O120">
        <f t="shared" si="24"/>
        <v>0</v>
      </c>
      <c r="P120">
        <f t="shared" si="25"/>
        <v>0</v>
      </c>
    </row>
    <row r="121" spans="1:16" x14ac:dyDescent="0.2">
      <c r="A121">
        <v>23.8</v>
      </c>
      <c r="B121">
        <f>IF(A121&lt;$R$3,0,IF(AND($R$3&lt;=A121,A121&lt;=$S$3),(A121-$R$3)/($S$3-$R$3),IF(AND($S$3&lt;A121,A121&lt;=$T$3),($T$3-A121)/($T$3-$S$3),0)))</f>
        <v>0</v>
      </c>
      <c r="C121">
        <f>1/(1+EXP(-$R$6*(A121-$T$6)))</f>
        <v>0.99999898436956058</v>
      </c>
      <c r="D121">
        <f t="shared" si="13"/>
        <v>0.99999898436956058</v>
      </c>
      <c r="E121">
        <f t="shared" si="14"/>
        <v>0</v>
      </c>
      <c r="F121">
        <f t="shared" si="15"/>
        <v>1</v>
      </c>
      <c r="G121">
        <f t="shared" si="16"/>
        <v>1.0156304394159932E-6</v>
      </c>
      <c r="H121">
        <f t="shared" si="17"/>
        <v>0</v>
      </c>
      <c r="I121">
        <f t="shared" si="18"/>
        <v>0.99999898436956058</v>
      </c>
      <c r="J121">
        <f t="shared" si="19"/>
        <v>0</v>
      </c>
      <c r="K121">
        <f t="shared" si="20"/>
        <v>1</v>
      </c>
      <c r="L121">
        <f t="shared" si="21"/>
        <v>0</v>
      </c>
      <c r="M121">
        <f t="shared" si="22"/>
        <v>0</v>
      </c>
      <c r="N121">
        <f t="shared" si="23"/>
        <v>0.99999898436956058</v>
      </c>
      <c r="O121">
        <f t="shared" si="24"/>
        <v>0</v>
      </c>
      <c r="P121">
        <f t="shared" si="25"/>
        <v>0</v>
      </c>
    </row>
    <row r="122" spans="1:16" x14ac:dyDescent="0.2">
      <c r="A122">
        <v>24</v>
      </c>
      <c r="B122">
        <f>IF(A122&lt;$R$3,0,IF(AND($R$3&lt;=A122,A122&lt;=$S$3),(A122-$R$3)/($S$3-$R$3),IF(AND($S$3&lt;A122,A122&lt;=$T$3),($T$3-A122)/($T$3-$S$3),0)))</f>
        <v>0</v>
      </c>
      <c r="C122">
        <f>1/(1+EXP(-$R$6*(A122-$T$6)))</f>
        <v>0.99999916847197223</v>
      </c>
      <c r="D122">
        <f t="shared" si="13"/>
        <v>0.99999916847197223</v>
      </c>
      <c r="E122">
        <f t="shared" si="14"/>
        <v>0</v>
      </c>
      <c r="F122">
        <f t="shared" si="15"/>
        <v>1</v>
      </c>
      <c r="G122">
        <f t="shared" si="16"/>
        <v>8.3152802776709223E-7</v>
      </c>
      <c r="H122">
        <f t="shared" si="17"/>
        <v>0</v>
      </c>
      <c r="I122">
        <f t="shared" si="18"/>
        <v>0.99999916847197223</v>
      </c>
      <c r="J122">
        <f t="shared" si="19"/>
        <v>0</v>
      </c>
      <c r="K122">
        <f t="shared" si="20"/>
        <v>1</v>
      </c>
      <c r="L122">
        <f t="shared" si="21"/>
        <v>0</v>
      </c>
      <c r="M122">
        <f t="shared" si="22"/>
        <v>0</v>
      </c>
      <c r="N122">
        <f t="shared" si="23"/>
        <v>0.99999916847197223</v>
      </c>
      <c r="O122">
        <f t="shared" si="24"/>
        <v>0</v>
      </c>
      <c r="P122">
        <f t="shared" si="25"/>
        <v>0</v>
      </c>
    </row>
    <row r="123" spans="1:16" x14ac:dyDescent="0.2">
      <c r="A123">
        <v>24.2</v>
      </c>
      <c r="B123">
        <f>IF(A123&lt;$R$3,0,IF(AND($R$3&lt;=A123,A123&lt;=$S$3),(A123-$R$3)/($S$3-$R$3),IF(AND($S$3&lt;A123,A123&lt;=$T$3),($T$3-A123)/($T$3-$S$3),0)))</f>
        <v>0</v>
      </c>
      <c r="C123">
        <f>1/(1+EXP(-$R$6*(A123-$T$6)))</f>
        <v>0.99999931920232921</v>
      </c>
      <c r="D123">
        <f t="shared" si="13"/>
        <v>0.99999931920232921</v>
      </c>
      <c r="E123">
        <f t="shared" si="14"/>
        <v>0</v>
      </c>
      <c r="F123">
        <f t="shared" si="15"/>
        <v>1</v>
      </c>
      <c r="G123">
        <f t="shared" si="16"/>
        <v>6.8079767079343156E-7</v>
      </c>
      <c r="H123">
        <f t="shared" si="17"/>
        <v>0</v>
      </c>
      <c r="I123">
        <f t="shared" si="18"/>
        <v>0.99999931920232921</v>
      </c>
      <c r="J123">
        <f t="shared" si="19"/>
        <v>0</v>
      </c>
      <c r="K123">
        <f t="shared" si="20"/>
        <v>1</v>
      </c>
      <c r="L123">
        <f t="shared" si="21"/>
        <v>0</v>
      </c>
      <c r="M123">
        <f t="shared" si="22"/>
        <v>0</v>
      </c>
      <c r="N123">
        <f t="shared" si="23"/>
        <v>0.99999931920232921</v>
      </c>
      <c r="O123">
        <f t="shared" si="24"/>
        <v>0</v>
      </c>
      <c r="P123">
        <f t="shared" si="25"/>
        <v>0</v>
      </c>
    </row>
    <row r="124" spans="1:16" x14ac:dyDescent="0.2">
      <c r="A124">
        <v>24.4</v>
      </c>
      <c r="B124">
        <f>IF(A124&lt;$R$3,0,IF(AND($R$3&lt;=A124,A124&lt;=$S$3),(A124-$R$3)/($S$3-$R$3),IF(AND($S$3&lt;A124,A124&lt;=$T$3),($T$3-A124)/($T$3-$S$3),0)))</f>
        <v>0</v>
      </c>
      <c r="C124">
        <f>1/(1+EXP(-$R$6*(A124-$T$6)))</f>
        <v>0.99999944260994145</v>
      </c>
      <c r="D124">
        <f t="shared" si="13"/>
        <v>0.99999944260994145</v>
      </c>
      <c r="E124">
        <f t="shared" si="14"/>
        <v>0</v>
      </c>
      <c r="F124">
        <f t="shared" si="15"/>
        <v>1</v>
      </c>
      <c r="G124">
        <f t="shared" si="16"/>
        <v>5.5739005855315327E-7</v>
      </c>
      <c r="H124">
        <f t="shared" si="17"/>
        <v>0</v>
      </c>
      <c r="I124">
        <f t="shared" si="18"/>
        <v>0.99999944260994145</v>
      </c>
      <c r="J124">
        <f t="shared" si="19"/>
        <v>0</v>
      </c>
      <c r="K124">
        <f t="shared" si="20"/>
        <v>1</v>
      </c>
      <c r="L124">
        <f t="shared" si="21"/>
        <v>0</v>
      </c>
      <c r="M124">
        <f t="shared" si="22"/>
        <v>0</v>
      </c>
      <c r="N124">
        <f t="shared" si="23"/>
        <v>0.99999944260994145</v>
      </c>
      <c r="O124">
        <f t="shared" si="24"/>
        <v>0</v>
      </c>
      <c r="P124">
        <f t="shared" si="25"/>
        <v>0</v>
      </c>
    </row>
    <row r="125" spans="1:16" x14ac:dyDescent="0.2">
      <c r="A125">
        <v>24.6</v>
      </c>
      <c r="B125">
        <f>IF(A125&lt;$R$3,0,IF(AND($R$3&lt;=A125,A125&lt;=$S$3),(A125-$R$3)/($S$3-$R$3),IF(AND($S$3&lt;A125,A125&lt;=$T$3),($T$3-A125)/($T$3-$S$3),0)))</f>
        <v>0</v>
      </c>
      <c r="C125">
        <f>1/(1+EXP(-$R$6*(A125-$T$6)))</f>
        <v>0.99999954364757149</v>
      </c>
      <c r="D125">
        <f t="shared" si="13"/>
        <v>0.99999954364757149</v>
      </c>
      <c r="E125">
        <f t="shared" si="14"/>
        <v>0</v>
      </c>
      <c r="F125">
        <f t="shared" si="15"/>
        <v>1</v>
      </c>
      <c r="G125">
        <f t="shared" si="16"/>
        <v>4.5635242851282953E-7</v>
      </c>
      <c r="H125">
        <f t="shared" si="17"/>
        <v>0</v>
      </c>
      <c r="I125">
        <f t="shared" si="18"/>
        <v>0.99999954364757149</v>
      </c>
      <c r="J125">
        <f t="shared" si="19"/>
        <v>0</v>
      </c>
      <c r="K125">
        <f t="shared" si="20"/>
        <v>1</v>
      </c>
      <c r="L125">
        <f t="shared" si="21"/>
        <v>0</v>
      </c>
      <c r="M125">
        <f t="shared" si="22"/>
        <v>0</v>
      </c>
      <c r="N125">
        <f t="shared" si="23"/>
        <v>0.99999954364757149</v>
      </c>
      <c r="O125">
        <f t="shared" si="24"/>
        <v>0</v>
      </c>
      <c r="P125">
        <f t="shared" si="25"/>
        <v>0</v>
      </c>
    </row>
    <row r="126" spans="1:16" x14ac:dyDescent="0.2">
      <c r="A126">
        <v>24.8</v>
      </c>
      <c r="B126">
        <f>IF(A126&lt;$R$3,0,IF(AND($R$3&lt;=A126,A126&lt;=$S$3),(A126-$R$3)/($S$3-$R$3),IF(AND($S$3&lt;A126,A126&lt;=$T$3),($T$3-A126)/($T$3-$S$3),0)))</f>
        <v>0</v>
      </c>
      <c r="C126">
        <f>1/(1+EXP(-$R$6*(A126-$T$6)))</f>
        <v>0.99999962637020168</v>
      </c>
      <c r="D126">
        <f t="shared" si="13"/>
        <v>0.99999962637020168</v>
      </c>
      <c r="E126">
        <f t="shared" si="14"/>
        <v>0</v>
      </c>
      <c r="F126">
        <f t="shared" si="15"/>
        <v>1</v>
      </c>
      <c r="G126">
        <f t="shared" si="16"/>
        <v>3.7362979832256116E-7</v>
      </c>
      <c r="H126">
        <f t="shared" si="17"/>
        <v>0</v>
      </c>
      <c r="I126">
        <f t="shared" si="18"/>
        <v>0.99999962637020168</v>
      </c>
      <c r="J126">
        <f t="shared" si="19"/>
        <v>0</v>
      </c>
      <c r="K126">
        <f t="shared" si="20"/>
        <v>1</v>
      </c>
      <c r="L126">
        <f t="shared" si="21"/>
        <v>0</v>
      </c>
      <c r="M126">
        <f t="shared" si="22"/>
        <v>0</v>
      </c>
      <c r="N126">
        <f t="shared" si="23"/>
        <v>0.99999962637020168</v>
      </c>
      <c r="O126">
        <f t="shared" si="24"/>
        <v>0</v>
      </c>
      <c r="P126">
        <f t="shared" si="25"/>
        <v>0</v>
      </c>
    </row>
    <row r="127" spans="1:16" x14ac:dyDescent="0.2">
      <c r="A127">
        <v>25</v>
      </c>
      <c r="B127">
        <f>IF(A127&lt;$R$3,0,IF(AND($R$3&lt;=A127,A127&lt;=$S$3),(A127-$R$3)/($S$3-$R$3),IF(AND($S$3&lt;A127,A127&lt;=$T$3),($T$3-A127)/($T$3-$S$3),0)))</f>
        <v>0</v>
      </c>
      <c r="C127">
        <f>1/(1+EXP(-$R$6*(A127-$T$6)))</f>
        <v>0.99999969409777301</v>
      </c>
      <c r="D127">
        <f t="shared" si="13"/>
        <v>0.99999969409777301</v>
      </c>
      <c r="E127">
        <f t="shared" si="14"/>
        <v>0</v>
      </c>
      <c r="F127">
        <f t="shared" si="15"/>
        <v>1</v>
      </c>
      <c r="G127">
        <f t="shared" si="16"/>
        <v>3.0590222699355962E-7</v>
      </c>
      <c r="H127">
        <f t="shared" si="17"/>
        <v>0</v>
      </c>
      <c r="I127">
        <f t="shared" si="18"/>
        <v>0.99999969409777301</v>
      </c>
      <c r="J127">
        <f t="shared" si="19"/>
        <v>0</v>
      </c>
      <c r="K127">
        <f t="shared" si="20"/>
        <v>1</v>
      </c>
      <c r="L127">
        <f t="shared" si="21"/>
        <v>0</v>
      </c>
      <c r="M127">
        <f t="shared" si="22"/>
        <v>0</v>
      </c>
      <c r="N127">
        <f t="shared" si="23"/>
        <v>0.99999969409777301</v>
      </c>
      <c r="O127">
        <f t="shared" si="24"/>
        <v>0</v>
      </c>
      <c r="P127">
        <f t="shared" si="25"/>
        <v>0</v>
      </c>
    </row>
    <row r="128" spans="1:16" x14ac:dyDescent="0.2">
      <c r="A128">
        <v>25.2</v>
      </c>
      <c r="B128">
        <f>IF(A128&lt;$R$3,0,IF(AND($R$3&lt;=A128,A128&lt;=$S$3),(A128-$R$3)/($S$3-$R$3),IF(AND($S$3&lt;A128,A128&lt;=$T$3),($T$3-A128)/($T$3-$S$3),0)))</f>
        <v>0</v>
      </c>
      <c r="C128">
        <f>1/(1+EXP(-$R$6*(A128-$T$6)))</f>
        <v>0.99999974954842552</v>
      </c>
      <c r="D128">
        <f t="shared" si="13"/>
        <v>0.99999974954842552</v>
      </c>
      <c r="E128">
        <f t="shared" si="14"/>
        <v>0</v>
      </c>
      <c r="F128">
        <f t="shared" si="15"/>
        <v>1</v>
      </c>
      <c r="G128">
        <f t="shared" si="16"/>
        <v>2.5045157447944888E-7</v>
      </c>
      <c r="H128">
        <f t="shared" si="17"/>
        <v>0</v>
      </c>
      <c r="I128">
        <f t="shared" si="18"/>
        <v>0.99999974954842552</v>
      </c>
      <c r="J128">
        <f t="shared" si="19"/>
        <v>0</v>
      </c>
      <c r="K128">
        <f t="shared" si="20"/>
        <v>1</v>
      </c>
      <c r="L128">
        <f t="shared" si="21"/>
        <v>0</v>
      </c>
      <c r="M128">
        <f t="shared" si="22"/>
        <v>0</v>
      </c>
      <c r="N128">
        <f t="shared" si="23"/>
        <v>0.99999974954842552</v>
      </c>
      <c r="O128">
        <f t="shared" si="24"/>
        <v>0</v>
      </c>
      <c r="P128">
        <f t="shared" si="25"/>
        <v>0</v>
      </c>
    </row>
    <row r="129" spans="1:16" x14ac:dyDescent="0.2">
      <c r="A129">
        <v>25.4</v>
      </c>
      <c r="B129">
        <f>IF(A129&lt;$R$3,0,IF(AND($R$3&lt;=A129,A129&lt;=$S$3),(A129-$R$3)/($S$3-$R$3),IF(AND($S$3&lt;A129,A129&lt;=$T$3),($T$3-A129)/($T$3-$S$3),0)))</f>
        <v>0</v>
      </c>
      <c r="C129">
        <f>1/(1+EXP(-$R$6*(A129-$T$6)))</f>
        <v>0.99999979494758462</v>
      </c>
      <c r="D129">
        <f t="shared" si="13"/>
        <v>0.99999979494758462</v>
      </c>
      <c r="E129">
        <f t="shared" si="14"/>
        <v>0</v>
      </c>
      <c r="F129">
        <f t="shared" si="15"/>
        <v>1</v>
      </c>
      <c r="G129">
        <f t="shared" si="16"/>
        <v>2.0505241538071317E-7</v>
      </c>
      <c r="H129">
        <f t="shared" si="17"/>
        <v>0</v>
      </c>
      <c r="I129">
        <f t="shared" si="18"/>
        <v>0.99999979494758462</v>
      </c>
      <c r="J129">
        <f t="shared" si="19"/>
        <v>0</v>
      </c>
      <c r="K129">
        <f t="shared" si="20"/>
        <v>1</v>
      </c>
      <c r="L129">
        <f t="shared" si="21"/>
        <v>0</v>
      </c>
      <c r="M129">
        <f t="shared" si="22"/>
        <v>0</v>
      </c>
      <c r="N129">
        <f t="shared" si="23"/>
        <v>0.99999979494758462</v>
      </c>
      <c r="O129">
        <f t="shared" si="24"/>
        <v>0</v>
      </c>
      <c r="P129">
        <f t="shared" si="25"/>
        <v>0</v>
      </c>
    </row>
    <row r="130" spans="1:16" x14ac:dyDescent="0.2">
      <c r="A130">
        <v>25.6</v>
      </c>
      <c r="B130">
        <f>IF(A130&lt;$R$3,0,IF(AND($R$3&lt;=A130,A130&lt;=$S$3),(A130-$R$3)/($S$3-$R$3),IF(AND($S$3&lt;A130,A130&lt;=$T$3),($T$3-A130)/($T$3-$S$3),0)))</f>
        <v>0</v>
      </c>
      <c r="C130">
        <f>1/(1+EXP(-$R$6*(A130-$T$6)))</f>
        <v>0.99999983211727517</v>
      </c>
      <c r="D130">
        <f t="shared" si="13"/>
        <v>0.99999983211727517</v>
      </c>
      <c r="E130">
        <f t="shared" si="14"/>
        <v>0</v>
      </c>
      <c r="F130">
        <f t="shared" si="15"/>
        <v>1</v>
      </c>
      <c r="G130">
        <f t="shared" si="16"/>
        <v>1.6788272483303501E-7</v>
      </c>
      <c r="H130">
        <f t="shared" si="17"/>
        <v>0</v>
      </c>
      <c r="I130">
        <f t="shared" si="18"/>
        <v>0.99999983211727517</v>
      </c>
      <c r="J130">
        <f t="shared" si="19"/>
        <v>0</v>
      </c>
      <c r="K130">
        <f t="shared" si="20"/>
        <v>1</v>
      </c>
      <c r="L130">
        <f t="shared" si="21"/>
        <v>0</v>
      </c>
      <c r="M130">
        <f t="shared" si="22"/>
        <v>0</v>
      </c>
      <c r="N130">
        <f t="shared" si="23"/>
        <v>0.99999983211727517</v>
      </c>
      <c r="O130">
        <f t="shared" si="24"/>
        <v>0</v>
      </c>
      <c r="P130">
        <f t="shared" si="25"/>
        <v>0</v>
      </c>
    </row>
    <row r="131" spans="1:16" x14ac:dyDescent="0.2">
      <c r="A131">
        <v>25.8</v>
      </c>
      <c r="B131">
        <f>IF(A131&lt;$R$3,0,IF(AND($R$3&lt;=A131,A131&lt;=$S$3),(A131-$R$3)/($S$3-$R$3),IF(AND($S$3&lt;A131,A131&lt;=$T$3),($T$3-A131)/($T$3-$S$3),0)))</f>
        <v>0</v>
      </c>
      <c r="C131">
        <f>1/(1+EXP(-$R$6*(A131-$T$6)))</f>
        <v>0.99999986254924611</v>
      </c>
      <c r="D131">
        <f t="shared" ref="D131:D152" si="26">MAX(B131,C131)</f>
        <v>0.99999986254924611</v>
      </c>
      <c r="E131">
        <f t="shared" ref="E131:E152" si="27">MIN(B131:C131)</f>
        <v>0</v>
      </c>
      <c r="F131">
        <f t="shared" ref="F131:F152" si="28">1-B131</f>
        <v>1</v>
      </c>
      <c r="G131">
        <f t="shared" ref="G131:G152" si="29">1-C131</f>
        <v>1.3745075388982286E-7</v>
      </c>
      <c r="H131">
        <f t="shared" ref="H131:H152" si="30">IF(B131&gt;C131,B131-C131,0)</f>
        <v>0</v>
      </c>
      <c r="I131">
        <f t="shared" ref="I131:I152" si="31" xml:space="preserve"> MAX(MIN(B131,1-C131),MIN(1-B131,C131))</f>
        <v>0.99999986254924611</v>
      </c>
      <c r="J131">
        <f t="shared" ref="J131:J152" si="32">MIN(B131,F131)</f>
        <v>0</v>
      </c>
      <c r="K131">
        <f t="shared" ref="K131:K152" si="33">MAX(B131,F131)</f>
        <v>1</v>
      </c>
      <c r="L131">
        <f t="shared" ref="L131:L152" si="34">B131*C131</f>
        <v>0</v>
      </c>
      <c r="M131">
        <f t="shared" ref="M131:M152" si="35">L131/MAX($L$2:$L$102)</f>
        <v>0</v>
      </c>
      <c r="N131">
        <f t="shared" ref="N131:N152" si="36">B131+C131-B131*C131</f>
        <v>0.99999986254924611</v>
      </c>
      <c r="O131">
        <f t="shared" ref="O131:O152" si="37">B131^$R$9</f>
        <v>0</v>
      </c>
      <c r="P131">
        <f t="shared" ref="P131:P152" si="38">B131^$R$10</f>
        <v>0</v>
      </c>
    </row>
    <row r="132" spans="1:16" x14ac:dyDescent="0.2">
      <c r="A132">
        <v>26</v>
      </c>
      <c r="B132">
        <f>IF(A132&lt;$R$3,0,IF(AND($R$3&lt;=A132,A132&lt;=$S$3),(A132-$R$3)/($S$3-$R$3),IF(AND($S$3&lt;A132,A132&lt;=$T$3),($T$3-A132)/($T$3-$S$3),0)))</f>
        <v>0</v>
      </c>
      <c r="C132">
        <f>1/(1+EXP(-$R$6*(A132-$T$6)))</f>
        <v>0.99999988746483792</v>
      </c>
      <c r="D132">
        <f t="shared" si="26"/>
        <v>0.99999988746483792</v>
      </c>
      <c r="E132">
        <f t="shared" si="27"/>
        <v>0</v>
      </c>
      <c r="F132">
        <f t="shared" si="28"/>
        <v>1</v>
      </c>
      <c r="G132">
        <f t="shared" si="29"/>
        <v>1.1253516207787584E-7</v>
      </c>
      <c r="H132">
        <f t="shared" si="30"/>
        <v>0</v>
      </c>
      <c r="I132">
        <f t="shared" si="31"/>
        <v>0.99999988746483792</v>
      </c>
      <c r="J132">
        <f t="shared" si="32"/>
        <v>0</v>
      </c>
      <c r="K132">
        <f t="shared" si="33"/>
        <v>1</v>
      </c>
      <c r="L132">
        <f t="shared" si="34"/>
        <v>0</v>
      </c>
      <c r="M132">
        <f t="shared" si="35"/>
        <v>0</v>
      </c>
      <c r="N132">
        <f t="shared" si="36"/>
        <v>0.99999988746483792</v>
      </c>
      <c r="O132">
        <f t="shared" si="37"/>
        <v>0</v>
      </c>
      <c r="P132">
        <f t="shared" si="38"/>
        <v>0</v>
      </c>
    </row>
    <row r="133" spans="1:16" x14ac:dyDescent="0.2">
      <c r="A133">
        <v>26.2</v>
      </c>
      <c r="B133">
        <f>IF(A133&lt;$R$3,0,IF(AND($R$3&lt;=A133,A133&lt;=$S$3),(A133-$R$3)/($S$3-$R$3),IF(AND($S$3&lt;A133,A133&lt;=$T$3),($T$3-A133)/($T$3-$S$3),0)))</f>
        <v>0</v>
      </c>
      <c r="C133">
        <f>1/(1+EXP(-$R$6*(A133-$T$6)))</f>
        <v>0.99999990786400006</v>
      </c>
      <c r="D133">
        <f t="shared" si="26"/>
        <v>0.99999990786400006</v>
      </c>
      <c r="E133">
        <f t="shared" si="27"/>
        <v>0</v>
      </c>
      <c r="F133">
        <f t="shared" si="28"/>
        <v>1</v>
      </c>
      <c r="G133">
        <f t="shared" si="29"/>
        <v>9.2135999940623492E-8</v>
      </c>
      <c r="H133">
        <f t="shared" si="30"/>
        <v>0</v>
      </c>
      <c r="I133">
        <f t="shared" si="31"/>
        <v>0.99999990786400006</v>
      </c>
      <c r="J133">
        <f t="shared" si="32"/>
        <v>0</v>
      </c>
      <c r="K133">
        <f t="shared" si="33"/>
        <v>1</v>
      </c>
      <c r="L133">
        <f t="shared" si="34"/>
        <v>0</v>
      </c>
      <c r="M133">
        <f t="shared" si="35"/>
        <v>0</v>
      </c>
      <c r="N133">
        <f t="shared" si="36"/>
        <v>0.99999990786400006</v>
      </c>
      <c r="O133">
        <f t="shared" si="37"/>
        <v>0</v>
      </c>
      <c r="P133">
        <f t="shared" si="38"/>
        <v>0</v>
      </c>
    </row>
    <row r="134" spans="1:16" x14ac:dyDescent="0.2">
      <c r="A134">
        <v>26.4</v>
      </c>
      <c r="B134">
        <f>IF(A134&lt;$R$3,0,IF(AND($R$3&lt;=A134,A134&lt;=$S$3),(A134-$R$3)/($S$3-$R$3),IF(AND($S$3&lt;A134,A134&lt;=$T$3),($T$3-A134)/($T$3-$S$3),0)))</f>
        <v>0</v>
      </c>
      <c r="C134">
        <f>1/(1+EXP(-$R$6*(A134-$T$6)))</f>
        <v>0.99999992456542219</v>
      </c>
      <c r="D134">
        <f t="shared" si="26"/>
        <v>0.99999992456542219</v>
      </c>
      <c r="E134">
        <f t="shared" si="27"/>
        <v>0</v>
      </c>
      <c r="F134">
        <f t="shared" si="28"/>
        <v>1</v>
      </c>
      <c r="G134">
        <f t="shared" si="29"/>
        <v>7.5434577806454683E-8</v>
      </c>
      <c r="H134">
        <f t="shared" si="30"/>
        <v>0</v>
      </c>
      <c r="I134">
        <f t="shared" si="31"/>
        <v>0.99999992456542219</v>
      </c>
      <c r="J134">
        <f t="shared" si="32"/>
        <v>0</v>
      </c>
      <c r="K134">
        <f t="shared" si="33"/>
        <v>1</v>
      </c>
      <c r="L134">
        <f t="shared" si="34"/>
        <v>0</v>
      </c>
      <c r="M134">
        <f t="shared" si="35"/>
        <v>0</v>
      </c>
      <c r="N134">
        <f t="shared" si="36"/>
        <v>0.99999992456542219</v>
      </c>
      <c r="O134">
        <f t="shared" si="37"/>
        <v>0</v>
      </c>
      <c r="P134">
        <f t="shared" si="38"/>
        <v>0</v>
      </c>
    </row>
    <row r="135" spans="1:16" x14ac:dyDescent="0.2">
      <c r="A135">
        <v>26.6</v>
      </c>
      <c r="B135">
        <f>IF(A135&lt;$R$3,0,IF(AND($R$3&lt;=A135,A135&lt;=$S$3),(A135-$R$3)/($S$3-$R$3),IF(AND($S$3&lt;A135,A135&lt;=$T$3),($T$3-A135)/($T$3-$S$3),0)))</f>
        <v>0</v>
      </c>
      <c r="C135">
        <f>1/(1+EXP(-$R$6*(A135-$T$6)))</f>
        <v>0.99999993823939048</v>
      </c>
      <c r="D135">
        <f t="shared" si="26"/>
        <v>0.99999993823939048</v>
      </c>
      <c r="E135">
        <f t="shared" si="27"/>
        <v>0</v>
      </c>
      <c r="F135">
        <f t="shared" si="28"/>
        <v>1</v>
      </c>
      <c r="G135">
        <f t="shared" si="29"/>
        <v>6.1760609515459919E-8</v>
      </c>
      <c r="H135">
        <f t="shared" si="30"/>
        <v>0</v>
      </c>
      <c r="I135">
        <f t="shared" si="31"/>
        <v>0.99999993823939048</v>
      </c>
      <c r="J135">
        <f t="shared" si="32"/>
        <v>0</v>
      </c>
      <c r="K135">
        <f t="shared" si="33"/>
        <v>1</v>
      </c>
      <c r="L135">
        <f t="shared" si="34"/>
        <v>0</v>
      </c>
      <c r="M135">
        <f t="shared" si="35"/>
        <v>0</v>
      </c>
      <c r="N135">
        <f t="shared" si="36"/>
        <v>0.99999993823939048</v>
      </c>
      <c r="O135">
        <f t="shared" si="37"/>
        <v>0</v>
      </c>
      <c r="P135">
        <f t="shared" si="38"/>
        <v>0</v>
      </c>
    </row>
    <row r="136" spans="1:16" x14ac:dyDescent="0.2">
      <c r="A136">
        <v>26.8</v>
      </c>
      <c r="B136">
        <f>IF(A136&lt;$R$3,0,IF(AND($R$3&lt;=A136,A136&lt;=$S$3),(A136-$R$3)/($S$3-$R$3),IF(AND($S$3&lt;A136,A136&lt;=$T$3),($T$3-A136)/($T$3-$S$3),0)))</f>
        <v>0</v>
      </c>
      <c r="C136">
        <f>1/(1+EXP(-$R$6*(A136-$T$6)))</f>
        <v>0.99999994943468906</v>
      </c>
      <c r="D136">
        <f t="shared" si="26"/>
        <v>0.99999994943468906</v>
      </c>
      <c r="E136">
        <f t="shared" si="27"/>
        <v>0</v>
      </c>
      <c r="F136">
        <f t="shared" si="28"/>
        <v>1</v>
      </c>
      <c r="G136">
        <f t="shared" si="29"/>
        <v>5.0565310938388563E-8</v>
      </c>
      <c r="H136">
        <f t="shared" si="30"/>
        <v>0</v>
      </c>
      <c r="I136">
        <f t="shared" si="31"/>
        <v>0.99999994943468906</v>
      </c>
      <c r="J136">
        <f t="shared" si="32"/>
        <v>0</v>
      </c>
      <c r="K136">
        <f t="shared" si="33"/>
        <v>1</v>
      </c>
      <c r="L136">
        <f t="shared" si="34"/>
        <v>0</v>
      </c>
      <c r="M136">
        <f t="shared" si="35"/>
        <v>0</v>
      </c>
      <c r="N136">
        <f t="shared" si="36"/>
        <v>0.99999994943468906</v>
      </c>
      <c r="O136">
        <f t="shared" si="37"/>
        <v>0</v>
      </c>
      <c r="P136">
        <f t="shared" si="38"/>
        <v>0</v>
      </c>
    </row>
    <row r="137" spans="1:16" x14ac:dyDescent="0.2">
      <c r="A137">
        <v>27</v>
      </c>
      <c r="B137">
        <f>IF(A137&lt;$R$3,0,IF(AND($R$3&lt;=A137,A137&lt;=$S$3),(A137-$R$3)/($S$3-$R$3),IF(AND($S$3&lt;A137,A137&lt;=$T$3),($T$3-A137)/($T$3-$S$3),0)))</f>
        <v>0</v>
      </c>
      <c r="C137">
        <f>1/(1+EXP(-$R$6*(A137-$T$6)))</f>
        <v>0.99999995860062441</v>
      </c>
      <c r="D137">
        <f t="shared" si="26"/>
        <v>0.99999995860062441</v>
      </c>
      <c r="E137">
        <f t="shared" si="27"/>
        <v>0</v>
      </c>
      <c r="F137">
        <f t="shared" si="28"/>
        <v>1</v>
      </c>
      <c r="G137">
        <f t="shared" si="29"/>
        <v>4.1399375594330934E-8</v>
      </c>
      <c r="H137">
        <f t="shared" si="30"/>
        <v>0</v>
      </c>
      <c r="I137">
        <f t="shared" si="31"/>
        <v>0.99999995860062441</v>
      </c>
      <c r="J137">
        <f t="shared" si="32"/>
        <v>0</v>
      </c>
      <c r="K137">
        <f t="shared" si="33"/>
        <v>1</v>
      </c>
      <c r="L137">
        <f t="shared" si="34"/>
        <v>0</v>
      </c>
      <c r="M137">
        <f t="shared" si="35"/>
        <v>0</v>
      </c>
      <c r="N137">
        <f t="shared" si="36"/>
        <v>0.99999995860062441</v>
      </c>
      <c r="O137">
        <f t="shared" si="37"/>
        <v>0</v>
      </c>
      <c r="P137">
        <f t="shared" si="38"/>
        <v>0</v>
      </c>
    </row>
    <row r="138" spans="1:16" x14ac:dyDescent="0.2">
      <c r="A138">
        <v>27.2</v>
      </c>
      <c r="B138">
        <f>IF(A138&lt;$R$3,0,IF(AND($R$3&lt;=A138,A138&lt;=$S$3),(A138-$R$3)/($S$3-$R$3),IF(AND($S$3&lt;A138,A138&lt;=$T$3),($T$3-A138)/($T$3-$S$3),0)))</f>
        <v>0</v>
      </c>
      <c r="C138">
        <f>1/(1+EXP(-$R$6*(A138-$T$6)))</f>
        <v>0.99999996610505781</v>
      </c>
      <c r="D138">
        <f t="shared" si="26"/>
        <v>0.99999996610505781</v>
      </c>
      <c r="E138">
        <f t="shared" si="27"/>
        <v>0</v>
      </c>
      <c r="F138">
        <f t="shared" si="28"/>
        <v>1</v>
      </c>
      <c r="G138">
        <f t="shared" si="29"/>
        <v>3.389494218630773E-8</v>
      </c>
      <c r="H138">
        <f t="shared" si="30"/>
        <v>0</v>
      </c>
      <c r="I138">
        <f t="shared" si="31"/>
        <v>0.99999996610505781</v>
      </c>
      <c r="J138">
        <f t="shared" si="32"/>
        <v>0</v>
      </c>
      <c r="K138">
        <f t="shared" si="33"/>
        <v>1</v>
      </c>
      <c r="L138">
        <f t="shared" si="34"/>
        <v>0</v>
      </c>
      <c r="M138">
        <f t="shared" si="35"/>
        <v>0</v>
      </c>
      <c r="N138">
        <f t="shared" si="36"/>
        <v>0.99999996610505781</v>
      </c>
      <c r="O138">
        <f t="shared" si="37"/>
        <v>0</v>
      </c>
      <c r="P138">
        <f t="shared" si="38"/>
        <v>0</v>
      </c>
    </row>
    <row r="139" spans="1:16" x14ac:dyDescent="0.2">
      <c r="A139">
        <v>27.4</v>
      </c>
      <c r="B139">
        <f>IF(A139&lt;$R$3,0,IF(AND($R$3&lt;=A139,A139&lt;=$S$3),(A139-$R$3)/($S$3-$R$3),IF(AND($S$3&lt;A139,A139&lt;=$T$3),($T$3-A139)/($T$3-$S$3),0)))</f>
        <v>0</v>
      </c>
      <c r="C139">
        <f>1/(1+EXP(-$R$6*(A139-$T$6)))</f>
        <v>0.99999997224916826</v>
      </c>
      <c r="D139">
        <f t="shared" si="26"/>
        <v>0.99999997224916826</v>
      </c>
      <c r="E139">
        <f t="shared" si="27"/>
        <v>0</v>
      </c>
      <c r="F139">
        <f t="shared" si="28"/>
        <v>1</v>
      </c>
      <c r="G139">
        <f t="shared" si="29"/>
        <v>2.7750831743666993E-8</v>
      </c>
      <c r="H139">
        <f t="shared" si="30"/>
        <v>0</v>
      </c>
      <c r="I139">
        <f t="shared" si="31"/>
        <v>0.99999997224916826</v>
      </c>
      <c r="J139">
        <f t="shared" si="32"/>
        <v>0</v>
      </c>
      <c r="K139">
        <f t="shared" si="33"/>
        <v>1</v>
      </c>
      <c r="L139">
        <f t="shared" si="34"/>
        <v>0</v>
      </c>
      <c r="M139">
        <f t="shared" si="35"/>
        <v>0</v>
      </c>
      <c r="N139">
        <f t="shared" si="36"/>
        <v>0.99999997224916826</v>
      </c>
      <c r="O139">
        <f t="shared" si="37"/>
        <v>0</v>
      </c>
      <c r="P139">
        <f t="shared" si="38"/>
        <v>0</v>
      </c>
    </row>
    <row r="140" spans="1:16" x14ac:dyDescent="0.2">
      <c r="A140">
        <v>27.6</v>
      </c>
      <c r="B140">
        <f>IF(A140&lt;$R$3,0,IF(AND($R$3&lt;=A140,A140&lt;=$S$3),(A140-$R$3)/($S$3-$R$3),IF(AND($S$3&lt;A140,A140&lt;=$T$3),($T$3-A140)/($T$3-$S$3),0)))</f>
        <v>0</v>
      </c>
      <c r="C140">
        <f>1/(1+EXP(-$R$6*(A140-$T$6)))</f>
        <v>0.9999999772795406</v>
      </c>
      <c r="D140">
        <f t="shared" si="26"/>
        <v>0.9999999772795406</v>
      </c>
      <c r="E140">
        <f t="shared" si="27"/>
        <v>0</v>
      </c>
      <c r="F140">
        <f t="shared" si="28"/>
        <v>1</v>
      </c>
      <c r="G140">
        <f t="shared" si="29"/>
        <v>2.2720459402769677E-8</v>
      </c>
      <c r="H140">
        <f t="shared" si="30"/>
        <v>0</v>
      </c>
      <c r="I140">
        <f t="shared" si="31"/>
        <v>0.9999999772795406</v>
      </c>
      <c r="J140">
        <f t="shared" si="32"/>
        <v>0</v>
      </c>
      <c r="K140">
        <f t="shared" si="33"/>
        <v>1</v>
      </c>
      <c r="L140">
        <f t="shared" si="34"/>
        <v>0</v>
      </c>
      <c r="M140">
        <f t="shared" si="35"/>
        <v>0</v>
      </c>
      <c r="N140">
        <f t="shared" si="36"/>
        <v>0.9999999772795406</v>
      </c>
      <c r="O140">
        <f t="shared" si="37"/>
        <v>0</v>
      </c>
      <c r="P140">
        <f t="shared" si="38"/>
        <v>0</v>
      </c>
    </row>
    <row r="141" spans="1:16" x14ac:dyDescent="0.2">
      <c r="A141">
        <v>27.8</v>
      </c>
      <c r="B141">
        <f>IF(A141&lt;$R$3,0,IF(AND($R$3&lt;=A141,A141&lt;=$S$3),(A141-$R$3)/($S$3-$R$3),IF(AND($S$3&lt;A141,A141&lt;=$T$3),($T$3-A141)/($T$3-$S$3),0)))</f>
        <v>0</v>
      </c>
      <c r="C141">
        <f>1/(1+EXP(-$R$6*(A141-$T$6)))</f>
        <v>0.99999998139806101</v>
      </c>
      <c r="D141">
        <f t="shared" si="26"/>
        <v>0.99999998139806101</v>
      </c>
      <c r="E141">
        <f t="shared" si="27"/>
        <v>0</v>
      </c>
      <c r="F141">
        <f t="shared" si="28"/>
        <v>1</v>
      </c>
      <c r="G141">
        <f t="shared" si="29"/>
        <v>1.8601938989171174E-8</v>
      </c>
      <c r="H141">
        <f t="shared" si="30"/>
        <v>0</v>
      </c>
      <c r="I141">
        <f t="shared" si="31"/>
        <v>0.99999998139806101</v>
      </c>
      <c r="J141">
        <f t="shared" si="32"/>
        <v>0</v>
      </c>
      <c r="K141">
        <f t="shared" si="33"/>
        <v>1</v>
      </c>
      <c r="L141">
        <f t="shared" si="34"/>
        <v>0</v>
      </c>
      <c r="M141">
        <f t="shared" si="35"/>
        <v>0</v>
      </c>
      <c r="N141">
        <f t="shared" si="36"/>
        <v>0.99999998139806101</v>
      </c>
      <c r="O141">
        <f t="shared" si="37"/>
        <v>0</v>
      </c>
      <c r="P141">
        <f t="shared" si="38"/>
        <v>0</v>
      </c>
    </row>
    <row r="142" spans="1:16" x14ac:dyDescent="0.2">
      <c r="A142">
        <v>28</v>
      </c>
      <c r="B142">
        <f>IF(A142&lt;$R$3,0,IF(AND($R$3&lt;=A142,A142&lt;=$S$3),(A142-$R$3)/($S$3-$R$3),IF(AND($S$3&lt;A142,A142&lt;=$T$3),($T$3-A142)/($T$3-$S$3),0)))</f>
        <v>0</v>
      </c>
      <c r="C142">
        <f>1/(1+EXP(-$R$6*(A142-$T$6)))</f>
        <v>0.9999999847700205</v>
      </c>
      <c r="D142">
        <f t="shared" si="26"/>
        <v>0.9999999847700205</v>
      </c>
      <c r="E142">
        <f t="shared" si="27"/>
        <v>0</v>
      </c>
      <c r="F142">
        <f t="shared" si="28"/>
        <v>1</v>
      </c>
      <c r="G142">
        <f t="shared" si="29"/>
        <v>1.5229979499764568E-8</v>
      </c>
      <c r="H142">
        <f t="shared" si="30"/>
        <v>0</v>
      </c>
      <c r="I142">
        <f t="shared" si="31"/>
        <v>0.9999999847700205</v>
      </c>
      <c r="J142">
        <f t="shared" si="32"/>
        <v>0</v>
      </c>
      <c r="K142">
        <f t="shared" si="33"/>
        <v>1</v>
      </c>
      <c r="L142">
        <f t="shared" si="34"/>
        <v>0</v>
      </c>
      <c r="M142">
        <f t="shared" si="35"/>
        <v>0</v>
      </c>
      <c r="N142">
        <f t="shared" si="36"/>
        <v>0.9999999847700205</v>
      </c>
      <c r="O142">
        <f t="shared" si="37"/>
        <v>0</v>
      </c>
      <c r="P142">
        <f t="shared" si="38"/>
        <v>0</v>
      </c>
    </row>
    <row r="143" spans="1:16" x14ac:dyDescent="0.2">
      <c r="A143">
        <v>28.2</v>
      </c>
      <c r="B143">
        <f>IF(A143&lt;$R$3,0,IF(AND($R$3&lt;=A143,A143&lt;=$S$3),(A143-$R$3)/($S$3-$R$3),IF(AND($S$3&lt;A143,A143&lt;=$T$3),($T$3-A143)/($T$3-$S$3),0)))</f>
        <v>0</v>
      </c>
      <c r="C143">
        <f>1/(1+EXP(-$R$6*(A143-$T$6)))</f>
        <v>0.99999998753074737</v>
      </c>
      <c r="D143">
        <f t="shared" si="26"/>
        <v>0.99999998753074737</v>
      </c>
      <c r="E143">
        <f t="shared" si="27"/>
        <v>0</v>
      </c>
      <c r="F143">
        <f t="shared" si="28"/>
        <v>1</v>
      </c>
      <c r="G143">
        <f t="shared" si="29"/>
        <v>1.2469252630431527E-8</v>
      </c>
      <c r="H143">
        <f t="shared" si="30"/>
        <v>0</v>
      </c>
      <c r="I143">
        <f t="shared" si="31"/>
        <v>0.99999998753074737</v>
      </c>
      <c r="J143">
        <f t="shared" si="32"/>
        <v>0</v>
      </c>
      <c r="K143">
        <f t="shared" si="33"/>
        <v>1</v>
      </c>
      <c r="L143">
        <f t="shared" si="34"/>
        <v>0</v>
      </c>
      <c r="M143">
        <f t="shared" si="35"/>
        <v>0</v>
      </c>
      <c r="N143">
        <f t="shared" si="36"/>
        <v>0.99999998753074737</v>
      </c>
      <c r="O143">
        <f t="shared" si="37"/>
        <v>0</v>
      </c>
      <c r="P143">
        <f t="shared" si="38"/>
        <v>0</v>
      </c>
    </row>
    <row r="144" spans="1:16" x14ac:dyDescent="0.2">
      <c r="A144">
        <v>28.4</v>
      </c>
      <c r="B144">
        <f>IF(A144&lt;$R$3,0,IF(AND($R$3&lt;=A144,A144&lt;=$S$3),(A144-$R$3)/($S$3-$R$3),IF(AND($S$3&lt;A144,A144&lt;=$T$3),($T$3-A144)/($T$3-$S$3),0)))</f>
        <v>0</v>
      </c>
      <c r="C144">
        <f>1/(1+EXP(-$R$6*(A144-$T$6)))</f>
        <v>0.99999998979103932</v>
      </c>
      <c r="D144">
        <f t="shared" si="26"/>
        <v>0.99999998979103932</v>
      </c>
      <c r="E144">
        <f t="shared" si="27"/>
        <v>0</v>
      </c>
      <c r="F144">
        <f t="shared" si="28"/>
        <v>1</v>
      </c>
      <c r="G144">
        <f t="shared" si="29"/>
        <v>1.0208960676827417E-8</v>
      </c>
      <c r="H144">
        <f t="shared" si="30"/>
        <v>0</v>
      </c>
      <c r="I144">
        <f t="shared" si="31"/>
        <v>0.99999998979103932</v>
      </c>
      <c r="J144">
        <f t="shared" si="32"/>
        <v>0</v>
      </c>
      <c r="K144">
        <f t="shared" si="33"/>
        <v>1</v>
      </c>
      <c r="L144">
        <f t="shared" si="34"/>
        <v>0</v>
      </c>
      <c r="M144">
        <f t="shared" si="35"/>
        <v>0</v>
      </c>
      <c r="N144">
        <f t="shared" si="36"/>
        <v>0.99999998979103932</v>
      </c>
      <c r="O144">
        <f t="shared" si="37"/>
        <v>0</v>
      </c>
      <c r="P144">
        <f t="shared" si="38"/>
        <v>0</v>
      </c>
    </row>
    <row r="145" spans="1:16" x14ac:dyDescent="0.2">
      <c r="A145">
        <v>28.6</v>
      </c>
      <c r="B145">
        <f>IF(A145&lt;$R$3,0,IF(AND($R$3&lt;=A145,A145&lt;=$S$3),(A145-$R$3)/($S$3-$R$3),IF(AND($S$3&lt;A145,A145&lt;=$T$3),($T$3-A145)/($T$3-$S$3),0)))</f>
        <v>0</v>
      </c>
      <c r="C145">
        <f>1/(1+EXP(-$R$6*(A145-$T$6)))</f>
        <v>0.99999999164160991</v>
      </c>
      <c r="D145">
        <f t="shared" si="26"/>
        <v>0.99999999164160991</v>
      </c>
      <c r="E145">
        <f t="shared" si="27"/>
        <v>0</v>
      </c>
      <c r="F145">
        <f t="shared" si="28"/>
        <v>1</v>
      </c>
      <c r="G145">
        <f t="shared" si="29"/>
        <v>8.3583900911676778E-9</v>
      </c>
      <c r="H145">
        <f t="shared" si="30"/>
        <v>0</v>
      </c>
      <c r="I145">
        <f t="shared" si="31"/>
        <v>0.99999999164160991</v>
      </c>
      <c r="J145">
        <f t="shared" si="32"/>
        <v>0</v>
      </c>
      <c r="K145">
        <f t="shared" si="33"/>
        <v>1</v>
      </c>
      <c r="L145">
        <f t="shared" si="34"/>
        <v>0</v>
      </c>
      <c r="M145">
        <f t="shared" si="35"/>
        <v>0</v>
      </c>
      <c r="N145">
        <f t="shared" si="36"/>
        <v>0.99999999164160991</v>
      </c>
      <c r="O145">
        <f t="shared" si="37"/>
        <v>0</v>
      </c>
      <c r="P145">
        <f t="shared" si="38"/>
        <v>0</v>
      </c>
    </row>
    <row r="146" spans="1:16" x14ac:dyDescent="0.2">
      <c r="A146">
        <v>28.8</v>
      </c>
      <c r="B146">
        <f>IF(A146&lt;$R$3,0,IF(AND($R$3&lt;=A146,A146&lt;=$S$3),(A146-$R$3)/($S$3-$R$3),IF(AND($S$3&lt;A146,A146&lt;=$T$3),($T$3-A146)/($T$3-$S$3),0)))</f>
        <v>0</v>
      </c>
      <c r="C146">
        <f>1/(1+EXP(-$R$6*(A146-$T$6)))</f>
        <v>0.99999999315672894</v>
      </c>
      <c r="D146">
        <f t="shared" si="26"/>
        <v>0.99999999315672894</v>
      </c>
      <c r="E146">
        <f t="shared" si="27"/>
        <v>0</v>
      </c>
      <c r="F146">
        <f t="shared" si="28"/>
        <v>1</v>
      </c>
      <c r="G146">
        <f t="shared" si="29"/>
        <v>6.8432710609300784E-9</v>
      </c>
      <c r="H146">
        <f t="shared" si="30"/>
        <v>0</v>
      </c>
      <c r="I146">
        <f t="shared" si="31"/>
        <v>0.99999999315672894</v>
      </c>
      <c r="J146">
        <f t="shared" si="32"/>
        <v>0</v>
      </c>
      <c r="K146">
        <f t="shared" si="33"/>
        <v>1</v>
      </c>
      <c r="L146">
        <f t="shared" si="34"/>
        <v>0</v>
      </c>
      <c r="M146">
        <f t="shared" si="35"/>
        <v>0</v>
      </c>
      <c r="N146">
        <f t="shared" si="36"/>
        <v>0.99999999315672894</v>
      </c>
      <c r="O146">
        <f t="shared" si="37"/>
        <v>0</v>
      </c>
      <c r="P146">
        <f t="shared" si="38"/>
        <v>0</v>
      </c>
    </row>
    <row r="147" spans="1:16" x14ac:dyDescent="0.2">
      <c r="A147">
        <v>29</v>
      </c>
      <c r="B147">
        <f>IF(A147&lt;$R$3,0,IF(AND($R$3&lt;=A147,A147&lt;=$S$3),(A147-$R$3)/($S$3-$R$3),IF(AND($S$3&lt;A147,A147&lt;=$T$3),($T$3-A147)/($T$3-$S$3),0)))</f>
        <v>0</v>
      </c>
      <c r="C147">
        <f>1/(1+EXP(-$R$6*(A147-$T$6)))</f>
        <v>0.99999999439720355</v>
      </c>
      <c r="D147">
        <f t="shared" si="26"/>
        <v>0.99999999439720355</v>
      </c>
      <c r="E147">
        <f t="shared" si="27"/>
        <v>0</v>
      </c>
      <c r="F147">
        <f t="shared" si="28"/>
        <v>1</v>
      </c>
      <c r="G147">
        <f t="shared" si="29"/>
        <v>5.6027964490112936E-9</v>
      </c>
      <c r="H147">
        <f t="shared" si="30"/>
        <v>0</v>
      </c>
      <c r="I147">
        <f t="shared" si="31"/>
        <v>0.99999999439720355</v>
      </c>
      <c r="J147">
        <f t="shared" si="32"/>
        <v>0</v>
      </c>
      <c r="K147">
        <f t="shared" si="33"/>
        <v>1</v>
      </c>
      <c r="L147">
        <f t="shared" si="34"/>
        <v>0</v>
      </c>
      <c r="M147">
        <f t="shared" si="35"/>
        <v>0</v>
      </c>
      <c r="N147">
        <f t="shared" si="36"/>
        <v>0.99999999439720355</v>
      </c>
      <c r="O147">
        <f t="shared" si="37"/>
        <v>0</v>
      </c>
      <c r="P147">
        <f t="shared" si="38"/>
        <v>0</v>
      </c>
    </row>
    <row r="148" spans="1:16" x14ac:dyDescent="0.2">
      <c r="A148">
        <v>29.2</v>
      </c>
      <c r="B148">
        <f>IF(A148&lt;$R$3,0,IF(AND($R$3&lt;=A148,A148&lt;=$S$3),(A148-$R$3)/($S$3-$R$3),IF(AND($S$3&lt;A148,A148&lt;=$T$3),($T$3-A148)/($T$3-$S$3),0)))</f>
        <v>0</v>
      </c>
      <c r="C148">
        <f>1/(1+EXP(-$R$6*(A148-$T$6)))</f>
        <v>0.99999999541281825</v>
      </c>
      <c r="D148">
        <f t="shared" si="26"/>
        <v>0.99999999541281825</v>
      </c>
      <c r="E148">
        <f t="shared" si="27"/>
        <v>0</v>
      </c>
      <c r="F148">
        <f t="shared" si="28"/>
        <v>1</v>
      </c>
      <c r="G148">
        <f t="shared" si="29"/>
        <v>4.5871817455633845E-9</v>
      </c>
      <c r="H148">
        <f t="shared" si="30"/>
        <v>0</v>
      </c>
      <c r="I148">
        <f t="shared" si="31"/>
        <v>0.99999999541281825</v>
      </c>
      <c r="J148">
        <f t="shared" si="32"/>
        <v>0</v>
      </c>
      <c r="K148">
        <f t="shared" si="33"/>
        <v>1</v>
      </c>
      <c r="L148">
        <f t="shared" si="34"/>
        <v>0</v>
      </c>
      <c r="M148">
        <f t="shared" si="35"/>
        <v>0</v>
      </c>
      <c r="N148">
        <f t="shared" si="36"/>
        <v>0.99999999541281825</v>
      </c>
      <c r="O148">
        <f t="shared" si="37"/>
        <v>0</v>
      </c>
      <c r="P148">
        <f t="shared" si="38"/>
        <v>0</v>
      </c>
    </row>
    <row r="149" spans="1:16" x14ac:dyDescent="0.2">
      <c r="A149">
        <v>29.4</v>
      </c>
      <c r="B149">
        <f>IF(A149&lt;$R$3,0,IF(AND($R$3&lt;=A149,A149&lt;=$S$3),(A149-$R$3)/($S$3-$R$3),IF(AND($S$3&lt;A149,A149&lt;=$T$3),($T$3-A149)/($T$3-$S$3),0)))</f>
        <v>0</v>
      </c>
      <c r="C149">
        <f>1/(1+EXP(-$R$6*(A149-$T$6)))</f>
        <v>0.99999999624433333</v>
      </c>
      <c r="D149">
        <f t="shared" si="26"/>
        <v>0.99999999624433333</v>
      </c>
      <c r="E149">
        <f t="shared" si="27"/>
        <v>0</v>
      </c>
      <c r="F149">
        <f t="shared" si="28"/>
        <v>1</v>
      </c>
      <c r="G149">
        <f t="shared" si="29"/>
        <v>3.7556666665494731E-9</v>
      </c>
      <c r="H149">
        <f t="shared" si="30"/>
        <v>0</v>
      </c>
      <c r="I149">
        <f t="shared" si="31"/>
        <v>0.99999999624433333</v>
      </c>
      <c r="J149">
        <f t="shared" si="32"/>
        <v>0</v>
      </c>
      <c r="K149">
        <f t="shared" si="33"/>
        <v>1</v>
      </c>
      <c r="L149">
        <f t="shared" si="34"/>
        <v>0</v>
      </c>
      <c r="M149">
        <f t="shared" si="35"/>
        <v>0</v>
      </c>
      <c r="N149">
        <f t="shared" si="36"/>
        <v>0.99999999624433333</v>
      </c>
      <c r="O149">
        <f t="shared" si="37"/>
        <v>0</v>
      </c>
      <c r="P149">
        <f t="shared" si="38"/>
        <v>0</v>
      </c>
    </row>
    <row r="150" spans="1:16" x14ac:dyDescent="0.2">
      <c r="A150">
        <v>29.6</v>
      </c>
      <c r="B150">
        <f>IF(A150&lt;$R$3,0,IF(AND($R$3&lt;=A150,A150&lt;=$S$3),(A150-$R$3)/($S$3-$R$3),IF(AND($S$3&lt;A150,A150&lt;=$T$3),($T$3-A150)/($T$3-$S$3),0)))</f>
        <v>0</v>
      </c>
      <c r="C150">
        <f>1/(1+EXP(-$R$6*(A150-$T$6)))</f>
        <v>0.99999999692512009</v>
      </c>
      <c r="D150">
        <f t="shared" si="26"/>
        <v>0.99999999692512009</v>
      </c>
      <c r="E150">
        <f t="shared" si="27"/>
        <v>0</v>
      </c>
      <c r="F150">
        <f t="shared" si="28"/>
        <v>1</v>
      </c>
      <c r="G150">
        <f t="shared" si="29"/>
        <v>3.0748799062507715E-9</v>
      </c>
      <c r="H150">
        <f t="shared" si="30"/>
        <v>0</v>
      </c>
      <c r="I150">
        <f t="shared" si="31"/>
        <v>0.99999999692512009</v>
      </c>
      <c r="J150">
        <f t="shared" si="32"/>
        <v>0</v>
      </c>
      <c r="K150">
        <f t="shared" si="33"/>
        <v>1</v>
      </c>
      <c r="L150">
        <f t="shared" si="34"/>
        <v>0</v>
      </c>
      <c r="M150">
        <f t="shared" si="35"/>
        <v>0</v>
      </c>
      <c r="N150">
        <f t="shared" si="36"/>
        <v>0.99999999692512009</v>
      </c>
      <c r="O150">
        <f t="shared" si="37"/>
        <v>0</v>
      </c>
      <c r="P150">
        <f t="shared" si="38"/>
        <v>0</v>
      </c>
    </row>
    <row r="151" spans="1:16" x14ac:dyDescent="0.2">
      <c r="A151">
        <v>29.8</v>
      </c>
      <c r="B151">
        <f>IF(A151&lt;$R$3,0,IF(AND($R$3&lt;=A151,A151&lt;=$S$3),(A151-$R$3)/($S$3-$R$3),IF(AND($S$3&lt;A151,A151&lt;=$T$3),($T$3-A151)/($T$3-$S$3),0)))</f>
        <v>0</v>
      </c>
      <c r="C151">
        <f>1/(1+EXP(-$R$6*(A151-$T$6)))</f>
        <v>0.99999999748250135</v>
      </c>
      <c r="D151">
        <f t="shared" si="26"/>
        <v>0.99999999748250135</v>
      </c>
      <c r="E151">
        <f t="shared" si="27"/>
        <v>0</v>
      </c>
      <c r="F151">
        <f t="shared" si="28"/>
        <v>1</v>
      </c>
      <c r="G151">
        <f t="shared" si="29"/>
        <v>2.5174986539866495E-9</v>
      </c>
      <c r="H151">
        <f t="shared" si="30"/>
        <v>0</v>
      </c>
      <c r="I151">
        <f t="shared" si="31"/>
        <v>0.99999999748250135</v>
      </c>
      <c r="J151">
        <f t="shared" si="32"/>
        <v>0</v>
      </c>
      <c r="K151">
        <f t="shared" si="33"/>
        <v>1</v>
      </c>
      <c r="L151">
        <f t="shared" si="34"/>
        <v>0</v>
      </c>
      <c r="M151">
        <f t="shared" si="35"/>
        <v>0</v>
      </c>
      <c r="N151">
        <f t="shared" si="36"/>
        <v>0.99999999748250135</v>
      </c>
      <c r="O151">
        <f t="shared" si="37"/>
        <v>0</v>
      </c>
      <c r="P151">
        <f t="shared" si="38"/>
        <v>0</v>
      </c>
    </row>
    <row r="152" spans="1:16" x14ac:dyDescent="0.2">
      <c r="A152">
        <v>30</v>
      </c>
      <c r="B152">
        <f>IF(A152&lt;$R$3,0,IF(AND($R$3&lt;=A152,A152&lt;=$S$3),(A152-$R$3)/($S$3-$R$3),IF(AND($S$3&lt;A152,A152&lt;=$T$3),($T$3-A152)/($T$3-$S$3),0)))</f>
        <v>0</v>
      </c>
      <c r="C152">
        <f>1/(1+EXP(-$R$6*(A152-$T$6)))</f>
        <v>0.99999999793884631</v>
      </c>
      <c r="D152">
        <f t="shared" si="26"/>
        <v>0.99999999793884631</v>
      </c>
      <c r="E152">
        <f t="shared" si="27"/>
        <v>0</v>
      </c>
      <c r="F152">
        <f t="shared" si="28"/>
        <v>1</v>
      </c>
      <c r="G152">
        <f t="shared" si="29"/>
        <v>2.0611536921677498E-9</v>
      </c>
      <c r="H152">
        <f t="shared" si="30"/>
        <v>0</v>
      </c>
      <c r="I152">
        <f t="shared" si="31"/>
        <v>0.99999999793884631</v>
      </c>
      <c r="J152">
        <f t="shared" si="32"/>
        <v>0</v>
      </c>
      <c r="K152">
        <f t="shared" si="33"/>
        <v>1</v>
      </c>
      <c r="L152">
        <f t="shared" si="34"/>
        <v>0</v>
      </c>
      <c r="M152">
        <f t="shared" si="35"/>
        <v>0</v>
      </c>
      <c r="N152">
        <f t="shared" si="36"/>
        <v>0.99999999793884631</v>
      </c>
      <c r="O152">
        <f t="shared" si="37"/>
        <v>0</v>
      </c>
      <c r="P152">
        <f t="shared" si="3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40C-4B8A-E748-8C68-AFDB77FDB697}">
  <dimension ref="A1:M152"/>
  <sheetViews>
    <sheetView topLeftCell="A49" zoomScale="75" workbookViewId="0">
      <selection activeCell="F2" sqref="F2"/>
    </sheetView>
  </sheetViews>
  <sheetFormatPr baseColWidth="10" defaultRowHeight="16" x14ac:dyDescent="0.2"/>
  <sheetData>
    <row r="1" spans="1:13" x14ac:dyDescent="0.2">
      <c r="A1" t="s">
        <v>0</v>
      </c>
      <c r="B1" t="s">
        <v>5</v>
      </c>
      <c r="C1" t="s">
        <v>6</v>
      </c>
      <c r="D1" t="s">
        <v>8</v>
      </c>
      <c r="E1" t="s">
        <v>7</v>
      </c>
      <c r="F1" t="s">
        <v>9</v>
      </c>
      <c r="G1" t="s">
        <v>10</v>
      </c>
      <c r="H1" t="s">
        <v>11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0</v>
      </c>
      <c r="B2">
        <f>IF(A2&lt;$J$2,0,IF(AND($J$2&lt;=A2,A2&lt;=$K$2),(A2-$J$2)/($K$2-$J$2),IF(AND($K$2&lt;A2,A2&lt;=$L$2),1,IF(AND($L$2&lt;A2,A2&lt;=$M$2),($M$2-A2)/($M$2-$L$2),0))))</f>
        <v>0</v>
      </c>
      <c r="C2">
        <f>IF(A2&lt;$J$3,0,IF(AND($J$3&lt;=A2,A2&lt;=$K$3),(A2-$J$3)/($K$3-$J$3),IF(AND($K$3&lt;A2,A2&lt;=$L$3),($L$3-A2)/($L$3-$K$3),0)))</f>
        <v>0</v>
      </c>
      <c r="D2">
        <f>1/EXP(((A2-$J$4)^2)/(2*$K$4^2))</f>
        <v>1.9287498479639181E-22</v>
      </c>
      <c r="E2">
        <f>1/(1+ABS((A2-$L$5)/$J$5)^(2*$K$5))</f>
        <v>1.5974440894568689E-3</v>
      </c>
      <c r="F2">
        <f>1/(1+EXP(-$J$6*(A2-$L$6)))</f>
        <v>4.5397868702434395E-5</v>
      </c>
      <c r="G2">
        <f>IF(A2&lt;$J$7,0,IF(AND(A2&lt;=$K$7,A2&gt;=$J$7),2*(((A2-$J$7)/($L$7-$J$7))^2),IF(AND(A2&lt;=$L$7,A2&gt;=$K$7),(1-2*((($L$7-A2)/($L$7-$J$7))^2)),1)))</f>
        <v>0</v>
      </c>
      <c r="H2">
        <f>IF(A2&lt;$J$8,1,IF(AND(A2&lt;=$K$8,A2&gt;=$J$8),(1-2*(((A2-$J$8)/($L$8-$J$8))^2)),IF(AND(A2&lt;=$L$8,A2&gt;=$K$8),2*((($L$8-A2)/($L$8-$J$8))^2),0)))</f>
        <v>1</v>
      </c>
      <c r="I2" t="s">
        <v>5</v>
      </c>
      <c r="J2">
        <v>2</v>
      </c>
      <c r="K2">
        <v>4</v>
      </c>
      <c r="L2">
        <v>6</v>
      </c>
      <c r="M2">
        <v>8</v>
      </c>
    </row>
    <row r="3" spans="1:13" x14ac:dyDescent="0.2">
      <c r="A3">
        <v>0.2</v>
      </c>
      <c r="B3">
        <f t="shared" ref="B3:B66" si="0">IF(A3&lt;$J$2,0,IF(AND($J$2&lt;=A3,A3&lt;=$K$2),(A3-$J$2)/($K$2-$J$2),IF(AND($K$2&lt;A3,A3&lt;=$L$2),1,IF(AND($L$2&lt;A3,A3&lt;=$M$2),($M$2-A3)/($M$2-$L$2),0))))</f>
        <v>0</v>
      </c>
      <c r="C3">
        <f t="shared" ref="C3:C66" si="1">IF(A3&lt;$J$3,0,IF(AND($J$3&lt;=A3,A3&lt;=$K$3),(A3-$J$3)/($K$3-$J$3),IF(AND($K$3&lt;A3,A3&lt;=$L$3),($L$3-A3)/($L$3-$K$3),0)))</f>
        <v>0</v>
      </c>
      <c r="D3">
        <f t="shared" ref="D3:D66" si="2">1/EXP(((A3-$J$4)^2)/(2*$K$4^2))</f>
        <v>1.3969439431470891E-21</v>
      </c>
      <c r="E3">
        <f t="shared" ref="E3:E66" si="3">1/(1+ABS((A3-$L$5)/$J$5)^(2*$K$5))</f>
        <v>1.7316614027046121E-3</v>
      </c>
      <c r="F3">
        <f t="shared" ref="F3:F66" si="4">1/(1+EXP(-$J$6*(A3-$L$6)))</f>
        <v>5.5448524722794907E-5</v>
      </c>
      <c r="G3">
        <f t="shared" ref="G3:G4" si="5">IF(A3&lt;$J$7,0,IF(AND(A3&lt;=$K$7,A3&gt;=$J$7),2*(((A3-$J$7)/($L$7-$J$7))^2),IF(AND(A3&lt;=$L$7,A3&gt;=$K$7),(1-2*((($L$7-A3)/($L$7-$J$7))^2)),1)))</f>
        <v>0</v>
      </c>
      <c r="H3">
        <f t="shared" ref="H3:H66" si="6">IF(A3&lt;$J$8,1,IF(AND(A3&lt;=$K$8,A3&gt;=$J$8),(1-2*(((A3-$J$8)/($L$8-$J$8))^2)),IF(AND(A3&lt;=$L$8,A3&gt;=$K$8),2*((($L$8-A3)/($L$8-$J$8))^2),0)))</f>
        <v>1</v>
      </c>
      <c r="I3" t="s">
        <v>6</v>
      </c>
      <c r="J3">
        <v>2</v>
      </c>
      <c r="K3">
        <v>4</v>
      </c>
      <c r="L3">
        <v>6</v>
      </c>
    </row>
    <row r="4" spans="1:13" x14ac:dyDescent="0.2">
      <c r="A4">
        <v>0.4</v>
      </c>
      <c r="B4">
        <f t="shared" si="0"/>
        <v>0</v>
      </c>
      <c r="C4">
        <f t="shared" si="1"/>
        <v>0</v>
      </c>
      <c r="D4">
        <f t="shared" si="2"/>
        <v>9.7209850203007803E-21</v>
      </c>
      <c r="E4">
        <f t="shared" si="3"/>
        <v>1.8802590846597935E-3</v>
      </c>
      <c r="F4">
        <f t="shared" si="4"/>
        <v>6.7724149619770231E-5</v>
      </c>
      <c r="G4">
        <f t="shared" si="5"/>
        <v>0</v>
      </c>
      <c r="H4">
        <f t="shared" si="6"/>
        <v>1</v>
      </c>
      <c r="I4" t="s">
        <v>8</v>
      </c>
      <c r="J4">
        <v>10</v>
      </c>
      <c r="K4">
        <v>1</v>
      </c>
    </row>
    <row r="5" spans="1:13" x14ac:dyDescent="0.2">
      <c r="A5">
        <v>0.6</v>
      </c>
      <c r="B5">
        <f t="shared" si="0"/>
        <v>0</v>
      </c>
      <c r="C5">
        <f t="shared" si="1"/>
        <v>0</v>
      </c>
      <c r="D5">
        <f t="shared" si="2"/>
        <v>6.4993479720708472E-20</v>
      </c>
      <c r="E5">
        <f t="shared" si="3"/>
        <v>2.0451231890178515E-3</v>
      </c>
      <c r="F5">
        <f t="shared" si="4"/>
        <v>8.2717222851666389E-5</v>
      </c>
      <c r="G5">
        <f>IF(A5&lt;$J$7,0,IF(AND(A5&lt;=$K$7,A5&gt;=$J$7),2*(((A5-$J$7)/($L$7-$J$7))^2),IF(AND(A5&lt;=$L$7,A5&gt;=$K$7),(1-2*((($L$7-A5)/($L$7-$J$7))^2)),1)))</f>
        <v>0</v>
      </c>
      <c r="H5">
        <f t="shared" si="6"/>
        <v>1</v>
      </c>
      <c r="I5" t="s">
        <v>7</v>
      </c>
      <c r="J5">
        <v>2</v>
      </c>
      <c r="K5">
        <v>2</v>
      </c>
      <c r="L5">
        <v>10</v>
      </c>
    </row>
    <row r="6" spans="1:13" x14ac:dyDescent="0.2">
      <c r="A6">
        <v>0.8</v>
      </c>
      <c r="B6">
        <f t="shared" si="0"/>
        <v>0</v>
      </c>
      <c r="C6">
        <f t="shared" si="1"/>
        <v>0</v>
      </c>
      <c r="D6">
        <f t="shared" si="2"/>
        <v>4.175010055850544E-19</v>
      </c>
      <c r="E6">
        <f t="shared" si="3"/>
        <v>2.2284341060948573E-3</v>
      </c>
      <c r="F6">
        <f t="shared" si="4"/>
        <v>1.0102919390777289E-4</v>
      </c>
      <c r="G6">
        <f t="shared" ref="G6:G69" si="7">IF(A6&lt;$J$7,0,IF(AND(A6&lt;=$K$7,A6&gt;=$J$7),2*(((A6-$J$7)/($L$7-$J$7))^2),IF(AND(A6&lt;=$L$7,A6&gt;=$K$7),(1-2*((($L$7-A6)/($L$7-$J$7))^2)),1)))</f>
        <v>0</v>
      </c>
      <c r="H6">
        <f t="shared" si="6"/>
        <v>1</v>
      </c>
      <c r="I6" t="s">
        <v>9</v>
      </c>
      <c r="J6">
        <v>1</v>
      </c>
      <c r="L6">
        <v>10</v>
      </c>
    </row>
    <row r="7" spans="1:13" x14ac:dyDescent="0.2">
      <c r="A7">
        <v>1</v>
      </c>
      <c r="B7">
        <f t="shared" si="0"/>
        <v>0</v>
      </c>
      <c r="C7">
        <f t="shared" si="1"/>
        <v>0</v>
      </c>
      <c r="D7">
        <f t="shared" si="2"/>
        <v>2.5767571091549807E-18</v>
      </c>
      <c r="E7">
        <f t="shared" si="3"/>
        <v>2.4327200851452031E-3</v>
      </c>
      <c r="F7">
        <f t="shared" si="4"/>
        <v>1.2339457598623172E-4</v>
      </c>
      <c r="G7">
        <f t="shared" si="7"/>
        <v>0</v>
      </c>
      <c r="H7">
        <f t="shared" si="6"/>
        <v>1</v>
      </c>
      <c r="I7" t="s">
        <v>10</v>
      </c>
      <c r="J7">
        <v>5</v>
      </c>
      <c r="K7">
        <v>10</v>
      </c>
      <c r="L7">
        <v>15</v>
      </c>
    </row>
    <row r="8" spans="1:13" x14ac:dyDescent="0.2">
      <c r="A8">
        <v>1.2</v>
      </c>
      <c r="B8">
        <f t="shared" si="0"/>
        <v>0</v>
      </c>
      <c r="C8">
        <f t="shared" si="1"/>
        <v>0</v>
      </c>
      <c r="D8">
        <f t="shared" si="2"/>
        <v>1.5279799682872937E-17</v>
      </c>
      <c r="E8">
        <f t="shared" si="3"/>
        <v>2.6609219136498902E-3</v>
      </c>
      <c r="F8">
        <f t="shared" si="4"/>
        <v>1.5071035805975741E-4</v>
      </c>
      <c r="G8">
        <f t="shared" si="7"/>
        <v>0</v>
      </c>
      <c r="H8">
        <f t="shared" si="6"/>
        <v>1</v>
      </c>
      <c r="I8" t="s">
        <v>11</v>
      </c>
      <c r="J8">
        <v>5</v>
      </c>
      <c r="K8">
        <v>10</v>
      </c>
      <c r="L8">
        <v>15</v>
      </c>
    </row>
    <row r="9" spans="1:13" x14ac:dyDescent="0.2">
      <c r="A9">
        <v>1.4</v>
      </c>
      <c r="B9">
        <f t="shared" si="0"/>
        <v>0</v>
      </c>
      <c r="C9">
        <f t="shared" si="1"/>
        <v>0</v>
      </c>
      <c r="D9">
        <f t="shared" si="2"/>
        <v>8.7054266222962508E-17</v>
      </c>
      <c r="E9">
        <f t="shared" si="3"/>
        <v>2.9164713846035395E-3</v>
      </c>
      <c r="F9">
        <f t="shared" si="4"/>
        <v>1.84071904963424E-4</v>
      </c>
      <c r="G9">
        <f t="shared" si="7"/>
        <v>0</v>
      </c>
      <c r="H9">
        <f t="shared" si="6"/>
        <v>1</v>
      </c>
    </row>
    <row r="10" spans="1:13" x14ac:dyDescent="0.2">
      <c r="A10">
        <v>1.6</v>
      </c>
      <c r="B10">
        <f t="shared" si="0"/>
        <v>0</v>
      </c>
      <c r="C10">
        <f t="shared" si="1"/>
        <v>0</v>
      </c>
      <c r="D10">
        <f t="shared" si="2"/>
        <v>4.7653047352990878E-16</v>
      </c>
      <c r="E10">
        <f t="shared" si="3"/>
        <v>3.2033868768771845E-3</v>
      </c>
      <c r="F10">
        <f t="shared" si="4"/>
        <v>2.248167702332953E-4</v>
      </c>
      <c r="G10">
        <f t="shared" si="7"/>
        <v>0</v>
      </c>
      <c r="H10">
        <f t="shared" si="6"/>
        <v>1</v>
      </c>
    </row>
    <row r="11" spans="1:13" x14ac:dyDescent="0.2">
      <c r="A11">
        <v>1.8</v>
      </c>
      <c r="B11">
        <f t="shared" si="0"/>
        <v>0</v>
      </c>
      <c r="C11">
        <f t="shared" si="1"/>
        <v>0</v>
      </c>
      <c r="D11">
        <f t="shared" si="2"/>
        <v>2.5062218871452745E-15</v>
      </c>
      <c r="E11">
        <f t="shared" si="3"/>
        <v>3.5263902705481888E-3</v>
      </c>
      <c r="F11">
        <f t="shared" si="4"/>
        <v>2.7457815610133291E-4</v>
      </c>
      <c r="G11">
        <f t="shared" si="7"/>
        <v>0</v>
      </c>
      <c r="H11">
        <f t="shared" si="6"/>
        <v>1</v>
      </c>
    </row>
    <row r="12" spans="1:13" x14ac:dyDescent="0.2">
      <c r="A12">
        <v>2</v>
      </c>
      <c r="B12">
        <f t="shared" si="0"/>
        <v>0</v>
      </c>
      <c r="C12">
        <f t="shared" si="1"/>
        <v>0</v>
      </c>
      <c r="D12">
        <f t="shared" si="2"/>
        <v>1.2664165549094177E-14</v>
      </c>
      <c r="E12">
        <f t="shared" si="3"/>
        <v>3.8910505836575876E-3</v>
      </c>
      <c r="F12">
        <f t="shared" si="4"/>
        <v>3.3535013046647811E-4</v>
      </c>
      <c r="G12">
        <f t="shared" si="7"/>
        <v>0</v>
      </c>
      <c r="H12">
        <f t="shared" si="6"/>
        <v>1</v>
      </c>
    </row>
    <row r="13" spans="1:13" x14ac:dyDescent="0.2">
      <c r="A13">
        <v>2.2000000000000002</v>
      </c>
      <c r="B13">
        <f t="shared" si="0"/>
        <v>0.10000000000000009</v>
      </c>
      <c r="C13">
        <f t="shared" si="1"/>
        <v>0.10000000000000009</v>
      </c>
      <c r="D13">
        <f t="shared" si="2"/>
        <v>6.1483964127047778E-14</v>
      </c>
      <c r="E13">
        <f t="shared" si="3"/>
        <v>4.3039612368035171E-3</v>
      </c>
      <c r="F13">
        <f t="shared" si="4"/>
        <v>4.0956716498605043E-4</v>
      </c>
      <c r="G13">
        <f t="shared" si="7"/>
        <v>0</v>
      </c>
      <c r="H13">
        <f t="shared" si="6"/>
        <v>1</v>
      </c>
    </row>
    <row r="14" spans="1:13" x14ac:dyDescent="0.2">
      <c r="A14">
        <v>2.4</v>
      </c>
      <c r="B14">
        <f t="shared" si="0"/>
        <v>0.19999999999999996</v>
      </c>
      <c r="C14">
        <f t="shared" si="1"/>
        <v>0.19999999999999996</v>
      </c>
      <c r="D14">
        <f t="shared" si="2"/>
        <v>2.8679750088880978E-13</v>
      </c>
      <c r="E14">
        <f t="shared" si="3"/>
        <v>4.7729598460434074E-3</v>
      </c>
      <c r="F14">
        <f t="shared" si="4"/>
        <v>5.0020110707956432E-4</v>
      </c>
      <c r="G14">
        <f t="shared" si="7"/>
        <v>0</v>
      </c>
      <c r="H14">
        <f t="shared" si="6"/>
        <v>1</v>
      </c>
    </row>
    <row r="15" spans="1:13" x14ac:dyDescent="0.2">
      <c r="A15">
        <v>2.6</v>
      </c>
      <c r="B15">
        <f t="shared" si="0"/>
        <v>0.30000000000000004</v>
      </c>
      <c r="C15">
        <f t="shared" si="1"/>
        <v>0.30000000000000004</v>
      </c>
      <c r="D15">
        <f t="shared" si="2"/>
        <v>1.2853372251336457E-12</v>
      </c>
      <c r="E15">
        <f t="shared" si="3"/>
        <v>5.3074020744511737E-3</v>
      </c>
      <c r="F15">
        <f t="shared" si="4"/>
        <v>6.1087935943440102E-4</v>
      </c>
      <c r="G15">
        <f t="shared" si="7"/>
        <v>0</v>
      </c>
      <c r="H15">
        <f t="shared" si="6"/>
        <v>1</v>
      </c>
    </row>
    <row r="16" spans="1:13" x14ac:dyDescent="0.2">
      <c r="A16">
        <v>2.8</v>
      </c>
      <c r="B16">
        <f t="shared" si="0"/>
        <v>0.39999999999999991</v>
      </c>
      <c r="C16">
        <f t="shared" si="1"/>
        <v>0.39999999999999991</v>
      </c>
      <c r="D16">
        <f t="shared" si="2"/>
        <v>5.5346100717010135E-12</v>
      </c>
      <c r="E16">
        <f t="shared" si="3"/>
        <v>5.9185045596159115E-3</v>
      </c>
      <c r="F16">
        <f t="shared" si="4"/>
        <v>7.4602883383669699E-4</v>
      </c>
      <c r="G16">
        <f t="shared" si="7"/>
        <v>0</v>
      </c>
      <c r="H16">
        <f t="shared" si="6"/>
        <v>1</v>
      </c>
    </row>
    <row r="17" spans="1:12" x14ac:dyDescent="0.2">
      <c r="A17">
        <v>3</v>
      </c>
      <c r="B17">
        <f t="shared" si="0"/>
        <v>0.5</v>
      </c>
      <c r="C17">
        <f t="shared" si="1"/>
        <v>0.5</v>
      </c>
      <c r="D17">
        <f t="shared" si="2"/>
        <v>2.289734845645553E-11</v>
      </c>
      <c r="E17">
        <f t="shared" si="3"/>
        <v>6.6197765825403388E-3</v>
      </c>
      <c r="F17">
        <f t="shared" si="4"/>
        <v>9.1105119440064539E-4</v>
      </c>
      <c r="G17">
        <f t="shared" si="7"/>
        <v>0</v>
      </c>
      <c r="H17">
        <f t="shared" si="6"/>
        <v>1</v>
      </c>
    </row>
    <row r="18" spans="1:12" x14ac:dyDescent="0.2">
      <c r="A18">
        <v>3.2</v>
      </c>
      <c r="B18">
        <f t="shared" si="0"/>
        <v>0.60000000000000009</v>
      </c>
      <c r="C18">
        <f t="shared" si="1"/>
        <v>0.60000000000000009</v>
      </c>
      <c r="D18">
        <f t="shared" si="2"/>
        <v>9.1014707644879687E-11</v>
      </c>
      <c r="E18">
        <f t="shared" si="3"/>
        <v>7.4275663727331083E-3</v>
      </c>
      <c r="F18">
        <f t="shared" si="4"/>
        <v>1.1125360328603216E-3</v>
      </c>
      <c r="G18">
        <f t="shared" si="7"/>
        <v>0</v>
      </c>
      <c r="H18">
        <f t="shared" si="6"/>
        <v>1</v>
      </c>
    </row>
    <row r="19" spans="1:12" x14ac:dyDescent="0.2">
      <c r="A19">
        <v>3.4</v>
      </c>
      <c r="B19">
        <f t="shared" si="0"/>
        <v>0.7</v>
      </c>
      <c r="C19">
        <f t="shared" si="1"/>
        <v>0.7</v>
      </c>
      <c r="D19">
        <f t="shared" si="2"/>
        <v>3.4758912812399344E-10</v>
      </c>
      <c r="E19">
        <f t="shared" si="3"/>
        <v>8.3617563367479972E-3</v>
      </c>
      <c r="F19">
        <f t="shared" si="4"/>
        <v>1.3585199504289591E-3</v>
      </c>
      <c r="G19">
        <f t="shared" si="7"/>
        <v>0</v>
      </c>
      <c r="H19">
        <f t="shared" si="6"/>
        <v>1</v>
      </c>
    </row>
    <row r="20" spans="1:12" x14ac:dyDescent="0.2">
      <c r="A20">
        <v>3.6</v>
      </c>
      <c r="B20">
        <f t="shared" si="0"/>
        <v>0.8</v>
      </c>
      <c r="C20">
        <f t="shared" si="1"/>
        <v>0.8</v>
      </c>
      <c r="D20">
        <f t="shared" si="2"/>
        <v>1.2754076295260396E-9</v>
      </c>
      <c r="E20">
        <f t="shared" si="3"/>
        <v>9.4466528619579476E-3</v>
      </c>
      <c r="F20">
        <f t="shared" si="4"/>
        <v>1.6588010801744215E-3</v>
      </c>
      <c r="G20">
        <f t="shared" si="7"/>
        <v>0</v>
      </c>
      <c r="H20">
        <f t="shared" si="6"/>
        <v>1</v>
      </c>
    </row>
    <row r="21" spans="1:12" x14ac:dyDescent="0.2">
      <c r="A21">
        <v>3.8</v>
      </c>
      <c r="B21">
        <f t="shared" si="0"/>
        <v>0.89999999999999991</v>
      </c>
      <c r="C21">
        <f t="shared" si="1"/>
        <v>0.89999999999999991</v>
      </c>
      <c r="D21">
        <f t="shared" si="2"/>
        <v>4.4963494622808535E-9</v>
      </c>
      <c r="E21">
        <f t="shared" si="3"/>
        <v>1.0712131810639501E-2</v>
      </c>
      <c r="F21">
        <f t="shared" si="4"/>
        <v>2.0253203890498819E-3</v>
      </c>
      <c r="G21">
        <f t="shared" si="7"/>
        <v>0</v>
      </c>
      <c r="H21">
        <f t="shared" si="6"/>
        <v>1</v>
      </c>
    </row>
    <row r="22" spans="1:12" x14ac:dyDescent="0.2">
      <c r="A22">
        <v>4</v>
      </c>
      <c r="B22">
        <f t="shared" si="0"/>
        <v>1</v>
      </c>
      <c r="C22">
        <f t="shared" si="1"/>
        <v>1</v>
      </c>
      <c r="D22">
        <f t="shared" si="2"/>
        <v>1.5229979744712629E-8</v>
      </c>
      <c r="E22">
        <f t="shared" si="3"/>
        <v>1.2195121951219513E-2</v>
      </c>
      <c r="F22">
        <f t="shared" si="4"/>
        <v>2.4726231566347743E-3</v>
      </c>
      <c r="G22">
        <f t="shared" si="7"/>
        <v>0</v>
      </c>
      <c r="H22">
        <f t="shared" si="6"/>
        <v>1</v>
      </c>
    </row>
    <row r="23" spans="1:12" x14ac:dyDescent="0.2">
      <c r="A23">
        <v>4.2</v>
      </c>
      <c r="B23">
        <f t="shared" si="0"/>
        <v>1</v>
      </c>
      <c r="C23">
        <f t="shared" si="1"/>
        <v>0.89999999999999991</v>
      </c>
      <c r="D23">
        <f t="shared" si="2"/>
        <v>4.9564053191724981E-8</v>
      </c>
      <c r="E23">
        <f t="shared" si="3"/>
        <v>1.3941537556410947E-2</v>
      </c>
      <c r="F23">
        <f t="shared" si="4"/>
        <v>3.0184163247084241E-3</v>
      </c>
      <c r="G23">
        <f t="shared" si="7"/>
        <v>0</v>
      </c>
      <c r="H23">
        <f t="shared" si="6"/>
        <v>1</v>
      </c>
    </row>
    <row r="24" spans="1:12" x14ac:dyDescent="0.2">
      <c r="A24">
        <v>4.4000000000000004</v>
      </c>
      <c r="B24">
        <f t="shared" si="0"/>
        <v>1</v>
      </c>
      <c r="C24">
        <f t="shared" si="1"/>
        <v>0.79999999999999982</v>
      </c>
      <c r="D24">
        <f t="shared" si="2"/>
        <v>1.5497531357028994E-7</v>
      </c>
      <c r="E24">
        <f t="shared" si="3"/>
        <v>1.6008811249711846E-2</v>
      </c>
      <c r="F24">
        <f t="shared" si="4"/>
        <v>3.684239899435989E-3</v>
      </c>
      <c r="G24">
        <f t="shared" si="7"/>
        <v>0</v>
      </c>
      <c r="H24">
        <f t="shared" si="6"/>
        <v>1</v>
      </c>
      <c r="L24" t="s">
        <v>12</v>
      </c>
    </row>
    <row r="25" spans="1:12" x14ac:dyDescent="0.2">
      <c r="A25">
        <v>4.5999999999999996</v>
      </c>
      <c r="B25">
        <f t="shared" si="0"/>
        <v>1</v>
      </c>
      <c r="C25">
        <f t="shared" si="1"/>
        <v>0.70000000000000018</v>
      </c>
      <c r="D25">
        <f t="shared" si="2"/>
        <v>4.6557157157830776E-7</v>
      </c>
      <c r="E25">
        <f t="shared" si="3"/>
        <v>1.8469233028160035E-2</v>
      </c>
      <c r="F25">
        <f t="shared" si="4"/>
        <v>4.4962731609411782E-3</v>
      </c>
      <c r="G25">
        <f t="shared" si="7"/>
        <v>0</v>
      </c>
      <c r="H25">
        <f t="shared" si="6"/>
        <v>1</v>
      </c>
    </row>
    <row r="26" spans="1:12" x14ac:dyDescent="0.2">
      <c r="A26">
        <v>4.8</v>
      </c>
      <c r="B26">
        <f t="shared" si="0"/>
        <v>1</v>
      </c>
      <c r="C26">
        <f t="shared" si="1"/>
        <v>0.60000000000000009</v>
      </c>
      <c r="D26">
        <f t="shared" si="2"/>
        <v>1.3438122776315191E-6</v>
      </c>
      <c r="E26">
        <f t="shared" si="3"/>
        <v>2.1414376755978889E-2</v>
      </c>
      <c r="F26">
        <f t="shared" si="4"/>
        <v>5.4862988994504036E-3</v>
      </c>
      <c r="G26">
        <f t="shared" si="7"/>
        <v>0</v>
      </c>
      <c r="H26">
        <f t="shared" si="6"/>
        <v>1</v>
      </c>
    </row>
    <row r="27" spans="1:12" x14ac:dyDescent="0.2">
      <c r="A27">
        <v>5</v>
      </c>
      <c r="B27">
        <f t="shared" si="0"/>
        <v>1</v>
      </c>
      <c r="C27">
        <f t="shared" si="1"/>
        <v>0.5</v>
      </c>
      <c r="D27">
        <f t="shared" si="2"/>
        <v>3.7266531720786705E-6</v>
      </c>
      <c r="E27">
        <f t="shared" si="3"/>
        <v>2.4960998439937598E-2</v>
      </c>
      <c r="F27">
        <f t="shared" si="4"/>
        <v>6.6928509242848554E-3</v>
      </c>
      <c r="G27">
        <f t="shared" si="7"/>
        <v>0</v>
      </c>
      <c r="H27">
        <f t="shared" si="6"/>
        <v>1</v>
      </c>
    </row>
    <row r="28" spans="1:12" x14ac:dyDescent="0.2">
      <c r="A28">
        <v>5.2</v>
      </c>
      <c r="B28">
        <f t="shared" si="0"/>
        <v>1</v>
      </c>
      <c r="C28">
        <f t="shared" si="1"/>
        <v>0.39999999999999991</v>
      </c>
      <c r="D28">
        <f t="shared" si="2"/>
        <v>9.9295043058510811E-6</v>
      </c>
      <c r="E28">
        <f t="shared" si="3"/>
        <v>2.925892982538271E-2</v>
      </c>
      <c r="F28">
        <f t="shared" si="4"/>
        <v>8.1625711531598966E-3</v>
      </c>
      <c r="G28">
        <f t="shared" si="7"/>
        <v>8.0000000000000145E-4</v>
      </c>
      <c r="H28">
        <f t="shared" si="6"/>
        <v>0.99919999999999998</v>
      </c>
    </row>
    <row r="29" spans="1:12" x14ac:dyDescent="0.2">
      <c r="A29">
        <v>5.4</v>
      </c>
      <c r="B29">
        <f t="shared" si="0"/>
        <v>1</v>
      </c>
      <c r="C29">
        <f t="shared" si="1"/>
        <v>0.29999999999999982</v>
      </c>
      <c r="D29">
        <f t="shared" si="2"/>
        <v>2.5419346516199291E-5</v>
      </c>
      <c r="E29">
        <f t="shared" si="3"/>
        <v>3.4501675056323997E-2</v>
      </c>
      <c r="F29">
        <f t="shared" si="4"/>
        <v>9.9518018669043241E-3</v>
      </c>
      <c r="G29">
        <f t="shared" si="7"/>
        <v>3.2000000000000058E-3</v>
      </c>
      <c r="H29">
        <f t="shared" si="6"/>
        <v>0.99680000000000002</v>
      </c>
    </row>
    <row r="30" spans="1:12" x14ac:dyDescent="0.2">
      <c r="A30">
        <v>5.6</v>
      </c>
      <c r="B30">
        <f t="shared" si="0"/>
        <v>1</v>
      </c>
      <c r="C30">
        <f t="shared" si="1"/>
        <v>0.20000000000000018</v>
      </c>
      <c r="D30">
        <f t="shared" si="2"/>
        <v>6.2521503774820152E-5</v>
      </c>
      <c r="E30">
        <f t="shared" si="3"/>
        <v>4.0940652430237118E-2</v>
      </c>
      <c r="F30">
        <f t="shared" si="4"/>
        <v>1.2128434984274237E-2</v>
      </c>
      <c r="G30">
        <f t="shared" si="7"/>
        <v>7.1999999999999911E-3</v>
      </c>
      <c r="H30">
        <f t="shared" si="6"/>
        <v>0.99280000000000002</v>
      </c>
    </row>
    <row r="31" spans="1:12" x14ac:dyDescent="0.2">
      <c r="A31">
        <v>5.8</v>
      </c>
      <c r="B31">
        <f t="shared" si="0"/>
        <v>1</v>
      </c>
      <c r="C31">
        <f t="shared" si="1"/>
        <v>0.10000000000000009</v>
      </c>
      <c r="D31">
        <f t="shared" si="2"/>
        <v>1.4774836023203364E-4</v>
      </c>
      <c r="E31">
        <f t="shared" si="3"/>
        <v>4.8904299176940641E-2</v>
      </c>
      <c r="F31">
        <f t="shared" si="4"/>
        <v>1.4774031693273055E-2</v>
      </c>
      <c r="G31">
        <f t="shared" si="7"/>
        <v>1.2799999999999995E-2</v>
      </c>
      <c r="H31">
        <f t="shared" si="6"/>
        <v>0.98719999999999997</v>
      </c>
    </row>
    <row r="32" spans="1:12" x14ac:dyDescent="0.2">
      <c r="A32">
        <v>6</v>
      </c>
      <c r="B32">
        <f t="shared" si="0"/>
        <v>1</v>
      </c>
      <c r="C32">
        <f t="shared" si="1"/>
        <v>0</v>
      </c>
      <c r="D32">
        <f t="shared" si="2"/>
        <v>3.3546262790251185E-4</v>
      </c>
      <c r="E32">
        <f t="shared" si="3"/>
        <v>5.8823529411764705E-2</v>
      </c>
      <c r="F32">
        <f t="shared" si="4"/>
        <v>1.7986209962091559E-2</v>
      </c>
      <c r="G32">
        <f t="shared" si="7"/>
        <v>2.0000000000000004E-2</v>
      </c>
      <c r="H32">
        <f t="shared" si="6"/>
        <v>0.98</v>
      </c>
    </row>
    <row r="33" spans="1:8" x14ac:dyDescent="0.2">
      <c r="A33">
        <v>6.2</v>
      </c>
      <c r="B33">
        <f t="shared" si="0"/>
        <v>0.89999999999999991</v>
      </c>
      <c r="C33">
        <f t="shared" si="1"/>
        <v>0</v>
      </c>
      <c r="D33">
        <f t="shared" si="2"/>
        <v>7.3180241888047277E-4</v>
      </c>
      <c r="E33">
        <f t="shared" si="3"/>
        <v>7.1265170573185765E-2</v>
      </c>
      <c r="F33">
        <f t="shared" si="4"/>
        <v>2.1881270936130476E-2</v>
      </c>
      <c r="G33">
        <f t="shared" si="7"/>
        <v>2.880000000000001E-2</v>
      </c>
      <c r="H33">
        <f t="shared" si="6"/>
        <v>0.97119999999999995</v>
      </c>
    </row>
    <row r="34" spans="1:8" x14ac:dyDescent="0.2">
      <c r="A34">
        <v>6.4</v>
      </c>
      <c r="B34">
        <f t="shared" si="0"/>
        <v>0.79999999999999982</v>
      </c>
      <c r="C34">
        <f t="shared" si="1"/>
        <v>0</v>
      </c>
      <c r="D34">
        <f t="shared" si="2"/>
        <v>1.5338106793244659E-3</v>
      </c>
      <c r="E34">
        <f t="shared" si="3"/>
        <v>8.697467297522965E-2</v>
      </c>
      <c r="F34">
        <f t="shared" si="4"/>
        <v>2.6596993576865863E-2</v>
      </c>
      <c r="G34">
        <f t="shared" si="7"/>
        <v>3.920000000000002E-2</v>
      </c>
      <c r="H34">
        <f t="shared" si="6"/>
        <v>0.96079999999999999</v>
      </c>
    </row>
    <row r="35" spans="1:8" x14ac:dyDescent="0.2">
      <c r="A35">
        <v>6.6</v>
      </c>
      <c r="B35">
        <f t="shared" si="0"/>
        <v>0.70000000000000018</v>
      </c>
      <c r="C35">
        <f t="shared" si="1"/>
        <v>0</v>
      </c>
      <c r="D35">
        <f t="shared" si="2"/>
        <v>3.0887154082367661E-3</v>
      </c>
      <c r="E35">
        <f t="shared" si="3"/>
        <v>0.10692785577570808</v>
      </c>
      <c r="F35">
        <f t="shared" si="4"/>
        <v>3.2295464698450495E-2</v>
      </c>
      <c r="G35">
        <f t="shared" si="7"/>
        <v>5.1199999999999982E-2</v>
      </c>
      <c r="H35">
        <f t="shared" si="6"/>
        <v>0.94879999999999998</v>
      </c>
    </row>
    <row r="36" spans="1:8" x14ac:dyDescent="0.2">
      <c r="A36">
        <v>6.8</v>
      </c>
      <c r="B36">
        <f t="shared" si="0"/>
        <v>0.60000000000000009</v>
      </c>
      <c r="C36">
        <f t="shared" si="1"/>
        <v>0</v>
      </c>
      <c r="D36">
        <f t="shared" si="2"/>
        <v>5.9760228950059375E-3</v>
      </c>
      <c r="E36">
        <f t="shared" si="3"/>
        <v>0.13238720610040242</v>
      </c>
      <c r="F36">
        <f t="shared" si="4"/>
        <v>3.9165722796764356E-2</v>
      </c>
      <c r="G36">
        <f t="shared" si="7"/>
        <v>6.4799999999999996E-2</v>
      </c>
      <c r="H36">
        <f t="shared" si="6"/>
        <v>0.93520000000000003</v>
      </c>
    </row>
    <row r="37" spans="1:8" x14ac:dyDescent="0.2">
      <c r="A37">
        <v>7</v>
      </c>
      <c r="B37">
        <f t="shared" si="0"/>
        <v>0.5</v>
      </c>
      <c r="C37">
        <f t="shared" si="1"/>
        <v>0</v>
      </c>
      <c r="D37">
        <f t="shared" si="2"/>
        <v>1.1108996538242306E-2</v>
      </c>
      <c r="E37">
        <f t="shared" si="3"/>
        <v>0.16494845360824742</v>
      </c>
      <c r="F37">
        <f t="shared" si="4"/>
        <v>4.7425873177566781E-2</v>
      </c>
      <c r="G37">
        <f t="shared" si="7"/>
        <v>8.0000000000000016E-2</v>
      </c>
      <c r="H37">
        <f t="shared" si="6"/>
        <v>0.91999999999999993</v>
      </c>
    </row>
    <row r="38" spans="1:8" x14ac:dyDescent="0.2">
      <c r="A38">
        <v>7.2</v>
      </c>
      <c r="B38">
        <f t="shared" si="0"/>
        <v>0.39999999999999991</v>
      </c>
      <c r="C38">
        <f t="shared" si="1"/>
        <v>0</v>
      </c>
      <c r="D38">
        <f t="shared" si="2"/>
        <v>1.9841094744370295E-2</v>
      </c>
      <c r="E38">
        <f t="shared" si="3"/>
        <v>0.20654329147389297</v>
      </c>
      <c r="F38">
        <f t="shared" si="4"/>
        <v>5.7324175898868755E-2</v>
      </c>
      <c r="G38">
        <f t="shared" si="7"/>
        <v>9.6800000000000025E-2</v>
      </c>
      <c r="H38">
        <f t="shared" si="6"/>
        <v>0.9032</v>
      </c>
    </row>
    <row r="39" spans="1:8" x14ac:dyDescent="0.2">
      <c r="A39">
        <v>7.4</v>
      </c>
      <c r="B39">
        <f t="shared" si="0"/>
        <v>0.29999999999999982</v>
      </c>
      <c r="C39">
        <f t="shared" si="1"/>
        <v>0</v>
      </c>
      <c r="D39">
        <f t="shared" si="2"/>
        <v>3.4047454734599372E-2</v>
      </c>
      <c r="E39">
        <f t="shared" si="3"/>
        <v>0.25932937423822006</v>
      </c>
      <c r="F39">
        <f t="shared" si="4"/>
        <v>6.9138420343346843E-2</v>
      </c>
      <c r="G39">
        <f t="shared" si="7"/>
        <v>0.11520000000000004</v>
      </c>
      <c r="H39">
        <f t="shared" si="6"/>
        <v>0.88479999999999992</v>
      </c>
    </row>
    <row r="40" spans="1:8" x14ac:dyDescent="0.2">
      <c r="A40">
        <v>7.6</v>
      </c>
      <c r="B40">
        <f t="shared" si="0"/>
        <v>0.20000000000000018</v>
      </c>
      <c r="C40">
        <f t="shared" si="1"/>
        <v>0</v>
      </c>
      <c r="D40">
        <f t="shared" si="2"/>
        <v>5.6134762834133684E-2</v>
      </c>
      <c r="E40">
        <f t="shared" si="3"/>
        <v>0.32535137948984894</v>
      </c>
      <c r="F40">
        <f t="shared" si="4"/>
        <v>8.3172696493922352E-2</v>
      </c>
      <c r="G40">
        <f t="shared" si="7"/>
        <v>0.13519999999999996</v>
      </c>
      <c r="H40">
        <f t="shared" si="6"/>
        <v>0.86480000000000001</v>
      </c>
    </row>
    <row r="41" spans="1:8" x14ac:dyDescent="0.2">
      <c r="A41">
        <v>7.8</v>
      </c>
      <c r="B41">
        <f t="shared" si="0"/>
        <v>0.10000000000000009</v>
      </c>
      <c r="C41">
        <f t="shared" si="1"/>
        <v>0</v>
      </c>
      <c r="D41">
        <f t="shared" si="2"/>
        <v>8.8921617459386301E-2</v>
      </c>
      <c r="E41">
        <f t="shared" si="3"/>
        <v>0.40582768556470922</v>
      </c>
      <c r="F41">
        <f t="shared" si="4"/>
        <v>9.9750489119685135E-2</v>
      </c>
      <c r="G41">
        <f t="shared" si="7"/>
        <v>0.15679999999999997</v>
      </c>
      <c r="H41">
        <f t="shared" si="6"/>
        <v>0.84320000000000006</v>
      </c>
    </row>
    <row r="42" spans="1:8" x14ac:dyDescent="0.2">
      <c r="A42">
        <v>8</v>
      </c>
      <c r="B42">
        <f t="shared" si="0"/>
        <v>0</v>
      </c>
      <c r="C42">
        <f t="shared" si="1"/>
        <v>0</v>
      </c>
      <c r="D42">
        <f t="shared" si="2"/>
        <v>0.1353352832366127</v>
      </c>
      <c r="E42">
        <f t="shared" si="3"/>
        <v>0.5</v>
      </c>
      <c r="F42">
        <f t="shared" si="4"/>
        <v>0.11920292202211755</v>
      </c>
      <c r="G42">
        <f t="shared" si="7"/>
        <v>0.18</v>
      </c>
      <c r="H42">
        <f t="shared" si="6"/>
        <v>0.82000000000000006</v>
      </c>
    </row>
    <row r="43" spans="1:8" x14ac:dyDescent="0.2">
      <c r="A43">
        <v>8.1999999999999993</v>
      </c>
      <c r="B43">
        <f t="shared" si="0"/>
        <v>0</v>
      </c>
      <c r="C43">
        <f t="shared" si="1"/>
        <v>0</v>
      </c>
      <c r="D43">
        <f t="shared" si="2"/>
        <v>0.19789869908361446</v>
      </c>
      <c r="E43">
        <f t="shared" si="3"/>
        <v>0.6038282712396591</v>
      </c>
      <c r="F43">
        <f t="shared" si="4"/>
        <v>0.14185106490048771</v>
      </c>
      <c r="G43">
        <f t="shared" si="7"/>
        <v>0.20479999999999993</v>
      </c>
      <c r="H43">
        <f t="shared" si="6"/>
        <v>0.79520000000000013</v>
      </c>
    </row>
    <row r="44" spans="1:8" x14ac:dyDescent="0.2">
      <c r="A44">
        <v>8.4</v>
      </c>
      <c r="B44">
        <f t="shared" si="0"/>
        <v>0</v>
      </c>
      <c r="C44">
        <f t="shared" si="1"/>
        <v>0</v>
      </c>
      <c r="D44">
        <f t="shared" si="2"/>
        <v>0.2780373004531943</v>
      </c>
      <c r="E44">
        <f t="shared" si="3"/>
        <v>0.70942111237230443</v>
      </c>
      <c r="F44">
        <f t="shared" si="4"/>
        <v>0.16798161486607557</v>
      </c>
      <c r="G44">
        <f t="shared" si="7"/>
        <v>0.23120000000000004</v>
      </c>
      <c r="H44">
        <f t="shared" si="6"/>
        <v>0.76879999999999993</v>
      </c>
    </row>
    <row r="45" spans="1:8" x14ac:dyDescent="0.2">
      <c r="A45">
        <v>8.6</v>
      </c>
      <c r="B45">
        <f t="shared" si="0"/>
        <v>0</v>
      </c>
      <c r="C45">
        <f t="shared" si="1"/>
        <v>0</v>
      </c>
      <c r="D45">
        <f t="shared" si="2"/>
        <v>0.37531109885139935</v>
      </c>
      <c r="E45">
        <f t="shared" si="3"/>
        <v>0.80638658172727995</v>
      </c>
      <c r="F45">
        <f t="shared" si="4"/>
        <v>0.1978161114414182</v>
      </c>
      <c r="G45">
        <f t="shared" si="7"/>
        <v>0.25919999999999999</v>
      </c>
      <c r="H45">
        <f t="shared" si="6"/>
        <v>0.74080000000000001</v>
      </c>
    </row>
    <row r="46" spans="1:8" x14ac:dyDescent="0.2">
      <c r="A46">
        <v>8.8000000000000007</v>
      </c>
      <c r="B46">
        <f t="shared" si="0"/>
        <v>0</v>
      </c>
      <c r="C46">
        <f t="shared" si="1"/>
        <v>0</v>
      </c>
      <c r="D46">
        <f t="shared" si="2"/>
        <v>0.48675225595997201</v>
      </c>
      <c r="E46">
        <f t="shared" si="3"/>
        <v>0.88526912181303141</v>
      </c>
      <c r="F46">
        <f t="shared" si="4"/>
        <v>0.23147521650098246</v>
      </c>
      <c r="G46">
        <f t="shared" si="7"/>
        <v>0.28880000000000011</v>
      </c>
      <c r="H46">
        <f t="shared" si="6"/>
        <v>0.71119999999999983</v>
      </c>
    </row>
    <row r="47" spans="1:8" x14ac:dyDescent="0.2">
      <c r="A47">
        <v>9</v>
      </c>
      <c r="B47">
        <f t="shared" si="0"/>
        <v>0</v>
      </c>
      <c r="C47">
        <f t="shared" si="1"/>
        <v>0</v>
      </c>
      <c r="D47">
        <f t="shared" si="2"/>
        <v>0.60653065971263342</v>
      </c>
      <c r="E47">
        <f t="shared" si="3"/>
        <v>0.94117647058823528</v>
      </c>
      <c r="F47">
        <f t="shared" si="4"/>
        <v>0.2689414213699951</v>
      </c>
      <c r="G47">
        <f t="shared" si="7"/>
        <v>0.32000000000000006</v>
      </c>
      <c r="H47">
        <f t="shared" si="6"/>
        <v>0.67999999999999994</v>
      </c>
    </row>
    <row r="48" spans="1:8" x14ac:dyDescent="0.2">
      <c r="A48">
        <v>9.1999999999999993</v>
      </c>
      <c r="B48">
        <f t="shared" si="0"/>
        <v>0</v>
      </c>
      <c r="C48">
        <f t="shared" si="1"/>
        <v>0</v>
      </c>
      <c r="D48">
        <f t="shared" si="2"/>
        <v>0.7261490370736905</v>
      </c>
      <c r="E48">
        <f t="shared" si="3"/>
        <v>0.97503900156006229</v>
      </c>
      <c r="F48">
        <f t="shared" si="4"/>
        <v>0.31002551887238738</v>
      </c>
      <c r="G48">
        <f t="shared" si="7"/>
        <v>0.35279999999999989</v>
      </c>
      <c r="H48">
        <f t="shared" si="6"/>
        <v>0.64720000000000011</v>
      </c>
    </row>
    <row r="49" spans="1:8" x14ac:dyDescent="0.2">
      <c r="A49">
        <v>9.4</v>
      </c>
      <c r="B49">
        <f t="shared" si="0"/>
        <v>0</v>
      </c>
      <c r="C49">
        <f t="shared" si="1"/>
        <v>0</v>
      </c>
      <c r="D49">
        <f t="shared" si="2"/>
        <v>0.83527021141127222</v>
      </c>
      <c r="E49">
        <f t="shared" si="3"/>
        <v>0.99196508282908447</v>
      </c>
      <c r="F49">
        <f t="shared" si="4"/>
        <v>0.35434369377420466</v>
      </c>
      <c r="G49">
        <f t="shared" si="7"/>
        <v>0.3872000000000001</v>
      </c>
      <c r="H49">
        <f t="shared" si="6"/>
        <v>0.6127999999999999</v>
      </c>
    </row>
    <row r="50" spans="1:8" x14ac:dyDescent="0.2">
      <c r="A50">
        <v>9.6</v>
      </c>
      <c r="B50">
        <f t="shared" si="0"/>
        <v>0</v>
      </c>
      <c r="C50">
        <f t="shared" si="1"/>
        <v>0</v>
      </c>
      <c r="D50">
        <f t="shared" si="2"/>
        <v>0.92311634638663576</v>
      </c>
      <c r="E50">
        <f t="shared" si="3"/>
        <v>0.99840255591054305</v>
      </c>
      <c r="F50">
        <f t="shared" si="4"/>
        <v>0.40131233988754794</v>
      </c>
      <c r="G50">
        <f t="shared" si="7"/>
        <v>0.42319999999999991</v>
      </c>
      <c r="H50">
        <f t="shared" si="6"/>
        <v>0.57680000000000009</v>
      </c>
    </row>
    <row r="51" spans="1:8" x14ac:dyDescent="0.2">
      <c r="A51">
        <v>9.8000000000000007</v>
      </c>
      <c r="B51">
        <f t="shared" si="0"/>
        <v>0</v>
      </c>
      <c r="C51">
        <f t="shared" si="1"/>
        <v>0</v>
      </c>
      <c r="D51">
        <f t="shared" si="2"/>
        <v>0.98019867330675536</v>
      </c>
      <c r="E51">
        <f t="shared" si="3"/>
        <v>0.99990000999900008</v>
      </c>
      <c r="F51">
        <f t="shared" si="4"/>
        <v>0.45016600268752233</v>
      </c>
      <c r="G51">
        <f t="shared" si="7"/>
        <v>0.46080000000000015</v>
      </c>
      <c r="H51">
        <f t="shared" si="6"/>
        <v>0.5391999999999999</v>
      </c>
    </row>
    <row r="52" spans="1:8" x14ac:dyDescent="0.2">
      <c r="A52">
        <v>10</v>
      </c>
      <c r="B52">
        <f t="shared" si="0"/>
        <v>0</v>
      </c>
      <c r="C52">
        <f t="shared" si="1"/>
        <v>0</v>
      </c>
      <c r="D52">
        <f t="shared" si="2"/>
        <v>1</v>
      </c>
      <c r="E52">
        <f t="shared" si="3"/>
        <v>1</v>
      </c>
      <c r="F52">
        <f t="shared" si="4"/>
        <v>0.5</v>
      </c>
      <c r="G52">
        <f t="shared" si="7"/>
        <v>0.5</v>
      </c>
      <c r="H52">
        <f t="shared" si="6"/>
        <v>0.5</v>
      </c>
    </row>
    <row r="53" spans="1:8" x14ac:dyDescent="0.2">
      <c r="A53">
        <v>10.199999999999999</v>
      </c>
      <c r="B53">
        <f t="shared" si="0"/>
        <v>0</v>
      </c>
      <c r="C53">
        <f t="shared" si="1"/>
        <v>0</v>
      </c>
      <c r="D53">
        <f t="shared" si="2"/>
        <v>0.98019867330675536</v>
      </c>
      <c r="E53">
        <f t="shared" si="3"/>
        <v>0.99990000999900008</v>
      </c>
      <c r="F53">
        <f t="shared" si="4"/>
        <v>0.54983399731247773</v>
      </c>
      <c r="G53">
        <f t="shared" si="7"/>
        <v>0.5391999999999999</v>
      </c>
      <c r="H53">
        <f t="shared" si="6"/>
        <v>0.46080000000000015</v>
      </c>
    </row>
    <row r="54" spans="1:8" x14ac:dyDescent="0.2">
      <c r="A54">
        <v>10.4</v>
      </c>
      <c r="B54">
        <f t="shared" si="0"/>
        <v>0</v>
      </c>
      <c r="C54">
        <f t="shared" si="1"/>
        <v>0</v>
      </c>
      <c r="D54">
        <f t="shared" si="2"/>
        <v>0.92311634638663576</v>
      </c>
      <c r="E54">
        <f t="shared" si="3"/>
        <v>0.99840255591054305</v>
      </c>
      <c r="F54">
        <f t="shared" si="4"/>
        <v>0.59868766011245211</v>
      </c>
      <c r="G54">
        <f t="shared" si="7"/>
        <v>0.57680000000000009</v>
      </c>
      <c r="H54">
        <f t="shared" si="6"/>
        <v>0.42319999999999991</v>
      </c>
    </row>
    <row r="55" spans="1:8" x14ac:dyDescent="0.2">
      <c r="A55">
        <v>10.6</v>
      </c>
      <c r="B55">
        <f t="shared" si="0"/>
        <v>0</v>
      </c>
      <c r="C55">
        <f t="shared" si="1"/>
        <v>0</v>
      </c>
      <c r="D55">
        <f t="shared" si="2"/>
        <v>0.83527021141127222</v>
      </c>
      <c r="E55">
        <f t="shared" si="3"/>
        <v>0.99196508282908447</v>
      </c>
      <c r="F55">
        <f t="shared" si="4"/>
        <v>0.6456563062257954</v>
      </c>
      <c r="G55">
        <f t="shared" si="7"/>
        <v>0.6127999999999999</v>
      </c>
      <c r="H55">
        <f t="shared" si="6"/>
        <v>0.3872000000000001</v>
      </c>
    </row>
    <row r="56" spans="1:8" x14ac:dyDescent="0.2">
      <c r="A56">
        <v>10.8</v>
      </c>
      <c r="B56">
        <f t="shared" si="0"/>
        <v>0</v>
      </c>
      <c r="C56">
        <f t="shared" si="1"/>
        <v>0</v>
      </c>
      <c r="D56">
        <f t="shared" si="2"/>
        <v>0.7261490370736905</v>
      </c>
      <c r="E56">
        <f t="shared" si="3"/>
        <v>0.97503900156006229</v>
      </c>
      <c r="F56">
        <f t="shared" si="4"/>
        <v>0.68997448112761262</v>
      </c>
      <c r="G56">
        <f t="shared" si="7"/>
        <v>0.64720000000000011</v>
      </c>
      <c r="H56">
        <f t="shared" si="6"/>
        <v>0.35279999999999989</v>
      </c>
    </row>
    <row r="57" spans="1:8" x14ac:dyDescent="0.2">
      <c r="A57">
        <v>11</v>
      </c>
      <c r="B57">
        <f t="shared" si="0"/>
        <v>0</v>
      </c>
      <c r="C57">
        <f t="shared" si="1"/>
        <v>0</v>
      </c>
      <c r="D57">
        <f t="shared" si="2"/>
        <v>0.60653065971263342</v>
      </c>
      <c r="E57">
        <f t="shared" si="3"/>
        <v>0.94117647058823528</v>
      </c>
      <c r="F57">
        <f t="shared" si="4"/>
        <v>0.7310585786300049</v>
      </c>
      <c r="G57">
        <f t="shared" si="7"/>
        <v>0.67999999999999994</v>
      </c>
      <c r="H57">
        <f t="shared" si="6"/>
        <v>0.32000000000000006</v>
      </c>
    </row>
    <row r="58" spans="1:8" x14ac:dyDescent="0.2">
      <c r="A58">
        <v>11.2</v>
      </c>
      <c r="B58">
        <f t="shared" si="0"/>
        <v>0</v>
      </c>
      <c r="C58">
        <f t="shared" si="1"/>
        <v>0</v>
      </c>
      <c r="D58">
        <f t="shared" si="2"/>
        <v>0.48675225595997201</v>
      </c>
      <c r="E58">
        <f t="shared" si="3"/>
        <v>0.88526912181303141</v>
      </c>
      <c r="F58">
        <f t="shared" si="4"/>
        <v>0.76852478349901754</v>
      </c>
      <c r="G58">
        <f t="shared" si="7"/>
        <v>0.71119999999999983</v>
      </c>
      <c r="H58">
        <f t="shared" si="6"/>
        <v>0.28880000000000011</v>
      </c>
    </row>
    <row r="59" spans="1:8" x14ac:dyDescent="0.2">
      <c r="A59">
        <v>11.4</v>
      </c>
      <c r="B59">
        <f t="shared" si="0"/>
        <v>0</v>
      </c>
      <c r="C59">
        <f t="shared" si="1"/>
        <v>0</v>
      </c>
      <c r="D59">
        <f t="shared" si="2"/>
        <v>0.37531109885139935</v>
      </c>
      <c r="E59">
        <f t="shared" si="3"/>
        <v>0.80638658172727995</v>
      </c>
      <c r="F59">
        <f t="shared" si="4"/>
        <v>0.8021838885585818</v>
      </c>
      <c r="G59">
        <f t="shared" si="7"/>
        <v>0.74080000000000001</v>
      </c>
      <c r="H59">
        <f t="shared" si="6"/>
        <v>0.25919999999999999</v>
      </c>
    </row>
    <row r="60" spans="1:8" x14ac:dyDescent="0.2">
      <c r="A60">
        <v>11.6</v>
      </c>
      <c r="B60">
        <f t="shared" si="0"/>
        <v>0</v>
      </c>
      <c r="C60">
        <f t="shared" si="1"/>
        <v>0</v>
      </c>
      <c r="D60">
        <f t="shared" si="2"/>
        <v>0.2780373004531943</v>
      </c>
      <c r="E60">
        <f t="shared" si="3"/>
        <v>0.70942111237230443</v>
      </c>
      <c r="F60">
        <f t="shared" si="4"/>
        <v>0.83201838513392445</v>
      </c>
      <c r="G60">
        <f t="shared" si="7"/>
        <v>0.76879999999999993</v>
      </c>
      <c r="H60">
        <f t="shared" si="6"/>
        <v>0.23120000000000004</v>
      </c>
    </row>
    <row r="61" spans="1:8" x14ac:dyDescent="0.2">
      <c r="A61">
        <v>11.8</v>
      </c>
      <c r="B61">
        <f t="shared" si="0"/>
        <v>0</v>
      </c>
      <c r="C61">
        <f t="shared" si="1"/>
        <v>0</v>
      </c>
      <c r="D61">
        <f t="shared" si="2"/>
        <v>0.19789869908361446</v>
      </c>
      <c r="E61">
        <f t="shared" si="3"/>
        <v>0.6038282712396591</v>
      </c>
      <c r="F61">
        <f t="shared" si="4"/>
        <v>0.85814893509951229</v>
      </c>
      <c r="G61">
        <f t="shared" si="7"/>
        <v>0.79520000000000013</v>
      </c>
      <c r="H61">
        <f t="shared" si="6"/>
        <v>0.20479999999999993</v>
      </c>
    </row>
    <row r="62" spans="1:8" x14ac:dyDescent="0.2">
      <c r="A62">
        <v>12</v>
      </c>
      <c r="B62">
        <f t="shared" si="0"/>
        <v>0</v>
      </c>
      <c r="C62">
        <f t="shared" si="1"/>
        <v>0</v>
      </c>
      <c r="D62">
        <f t="shared" si="2"/>
        <v>0.1353352832366127</v>
      </c>
      <c r="E62">
        <f t="shared" si="3"/>
        <v>0.5</v>
      </c>
      <c r="F62">
        <f t="shared" si="4"/>
        <v>0.88079707797788231</v>
      </c>
      <c r="G62">
        <f t="shared" si="7"/>
        <v>0.82000000000000006</v>
      </c>
      <c r="H62">
        <f t="shared" si="6"/>
        <v>0.18</v>
      </c>
    </row>
    <row r="63" spans="1:8" x14ac:dyDescent="0.2">
      <c r="A63">
        <v>12.2</v>
      </c>
      <c r="B63">
        <f t="shared" si="0"/>
        <v>0</v>
      </c>
      <c r="C63">
        <f t="shared" si="1"/>
        <v>0</v>
      </c>
      <c r="D63">
        <f t="shared" si="2"/>
        <v>8.8921617459386454E-2</v>
      </c>
      <c r="E63">
        <f t="shared" si="3"/>
        <v>0.40582768556470949</v>
      </c>
      <c r="F63">
        <f t="shared" si="4"/>
        <v>0.9002495108803148</v>
      </c>
      <c r="G63">
        <f t="shared" si="7"/>
        <v>0.84319999999999995</v>
      </c>
      <c r="H63">
        <f t="shared" si="6"/>
        <v>0.15680000000000008</v>
      </c>
    </row>
    <row r="64" spans="1:8" x14ac:dyDescent="0.2">
      <c r="A64">
        <v>12.4</v>
      </c>
      <c r="B64">
        <f t="shared" si="0"/>
        <v>0</v>
      </c>
      <c r="C64">
        <f t="shared" si="1"/>
        <v>0</v>
      </c>
      <c r="D64">
        <f t="shared" si="2"/>
        <v>5.6134762834133684E-2</v>
      </c>
      <c r="E64">
        <f t="shared" si="3"/>
        <v>0.32535137948984894</v>
      </c>
      <c r="F64">
        <f t="shared" si="4"/>
        <v>0.91682730350607766</v>
      </c>
      <c r="G64">
        <f t="shared" si="7"/>
        <v>0.86480000000000001</v>
      </c>
      <c r="H64">
        <f t="shared" si="6"/>
        <v>0.13519999999999996</v>
      </c>
    </row>
    <row r="65" spans="1:8" x14ac:dyDescent="0.2">
      <c r="A65">
        <v>12.6</v>
      </c>
      <c r="B65">
        <f t="shared" si="0"/>
        <v>0</v>
      </c>
      <c r="C65">
        <f t="shared" si="1"/>
        <v>0</v>
      </c>
      <c r="D65">
        <f t="shared" si="2"/>
        <v>3.4047454734599372E-2</v>
      </c>
      <c r="E65">
        <f t="shared" si="3"/>
        <v>0.25932937423822006</v>
      </c>
      <c r="F65">
        <f t="shared" si="4"/>
        <v>0.93086157965665306</v>
      </c>
      <c r="G65">
        <f t="shared" si="7"/>
        <v>0.88479999999999992</v>
      </c>
      <c r="H65">
        <f t="shared" si="6"/>
        <v>0.11520000000000004</v>
      </c>
    </row>
    <row r="66" spans="1:8" x14ac:dyDescent="0.2">
      <c r="A66">
        <v>12.8</v>
      </c>
      <c r="B66">
        <f t="shared" si="0"/>
        <v>0</v>
      </c>
      <c r="C66">
        <f t="shared" si="1"/>
        <v>0</v>
      </c>
      <c r="D66">
        <f t="shared" si="2"/>
        <v>1.9841094744370243E-2</v>
      </c>
      <c r="E66">
        <f t="shared" si="3"/>
        <v>0.20654329147389275</v>
      </c>
      <c r="F66">
        <f t="shared" si="4"/>
        <v>0.94267582410113127</v>
      </c>
      <c r="G66">
        <f t="shared" si="7"/>
        <v>0.90320000000000011</v>
      </c>
      <c r="H66">
        <f t="shared" si="6"/>
        <v>9.6799999999999928E-2</v>
      </c>
    </row>
    <row r="67" spans="1:8" x14ac:dyDescent="0.2">
      <c r="A67">
        <v>13</v>
      </c>
      <c r="B67">
        <f t="shared" ref="B67:B130" si="8">IF(A67&lt;$J$2,0,IF(AND($J$2&lt;=A67,A67&lt;=$K$2),(A67-$J$2)/($K$2-$J$2),IF(AND($K$2&lt;A67,A67&lt;=$L$2),1,IF(AND($L$2&lt;A67,A67&lt;=$M$2),($M$2-A67)/($M$2-$L$2),0))))</f>
        <v>0</v>
      </c>
      <c r="C67">
        <f t="shared" ref="C67:C130" si="9">IF(A67&lt;$J$3,0,IF(AND($J$3&lt;=A67,A67&lt;=$K$3),(A67-$J$3)/($K$3-$J$3),IF(AND($K$3&lt;A67,A67&lt;=$L$3),($L$3-A67)/($L$3-$K$3),0)))</f>
        <v>0</v>
      </c>
      <c r="D67">
        <f t="shared" ref="D67:D130" si="10">1/EXP(((A67-$J$4)^2)/(2*$K$4^2))</f>
        <v>1.1108996538242306E-2</v>
      </c>
      <c r="E67">
        <f t="shared" ref="E67:E130" si="11">1/(1+ABS((A67-$L$5)/$J$5)^(2*$K$5))</f>
        <v>0.16494845360824742</v>
      </c>
      <c r="F67">
        <f t="shared" ref="F67:F130" si="12">1/(1+EXP(-$J$6*(A67-$L$6)))</f>
        <v>0.95257412682243336</v>
      </c>
      <c r="G67">
        <f t="shared" si="7"/>
        <v>0.91999999999999993</v>
      </c>
      <c r="H67">
        <f t="shared" ref="H67:H130" si="13">IF(A67&lt;$J$8,1,IF(AND(A67&lt;=$K$8,A67&gt;=$J$8),(1-2*(((A67-$J$8)/($L$8-$J$8))^2)),IF(AND(A67&lt;=$L$8,A67&gt;=$K$8),2*((($L$8-A67)/($L$8-$J$8))^2),0)))</f>
        <v>8.0000000000000016E-2</v>
      </c>
    </row>
    <row r="68" spans="1:8" x14ac:dyDescent="0.2">
      <c r="A68">
        <v>13.2</v>
      </c>
      <c r="B68">
        <f t="shared" si="8"/>
        <v>0</v>
      </c>
      <c r="C68">
        <f t="shared" si="9"/>
        <v>0</v>
      </c>
      <c r="D68">
        <f t="shared" si="10"/>
        <v>5.9760228950059592E-3</v>
      </c>
      <c r="E68">
        <f t="shared" si="11"/>
        <v>0.13238720610040258</v>
      </c>
      <c r="F68">
        <f t="shared" si="12"/>
        <v>0.96083427720323566</v>
      </c>
      <c r="G68">
        <f t="shared" si="7"/>
        <v>0.93519999999999992</v>
      </c>
      <c r="H68">
        <f t="shared" si="13"/>
        <v>6.4800000000000052E-2</v>
      </c>
    </row>
    <row r="69" spans="1:8" x14ac:dyDescent="0.2">
      <c r="A69">
        <v>13.4</v>
      </c>
      <c r="B69">
        <f t="shared" si="8"/>
        <v>0</v>
      </c>
      <c r="C69">
        <f t="shared" si="9"/>
        <v>0</v>
      </c>
      <c r="D69">
        <f t="shared" si="10"/>
        <v>3.0887154082367661E-3</v>
      </c>
      <c r="E69">
        <f t="shared" si="11"/>
        <v>0.10692785577570808</v>
      </c>
      <c r="F69">
        <f t="shared" si="12"/>
        <v>0.96770453530154954</v>
      </c>
      <c r="G69">
        <f t="shared" si="7"/>
        <v>0.94879999999999998</v>
      </c>
      <c r="H69">
        <f t="shared" si="13"/>
        <v>5.1199999999999982E-2</v>
      </c>
    </row>
    <row r="70" spans="1:8" x14ac:dyDescent="0.2">
      <c r="A70">
        <v>13.6</v>
      </c>
      <c r="B70">
        <f t="shared" si="8"/>
        <v>0</v>
      </c>
      <c r="C70">
        <f t="shared" si="9"/>
        <v>0</v>
      </c>
      <c r="D70">
        <f t="shared" si="10"/>
        <v>1.5338106793244659E-3</v>
      </c>
      <c r="E70">
        <f t="shared" si="11"/>
        <v>8.697467297522965E-2</v>
      </c>
      <c r="F70">
        <f t="shared" si="12"/>
        <v>0.97340300642313404</v>
      </c>
      <c r="G70">
        <f t="shared" ref="G70:G133" si="14">IF(A70&lt;$J$7,0,IF(AND(A70&lt;=$K$7,A70&gt;=$J$7),2*(((A70-$J$7)/($L$7-$J$7))^2),IF(AND(A70&lt;=$L$7,A70&gt;=$K$7),(1-2*((($L$7-A70)/($L$7-$J$7))^2)),1)))</f>
        <v>0.96079999999999999</v>
      </c>
      <c r="H70">
        <f t="shared" si="13"/>
        <v>3.920000000000002E-2</v>
      </c>
    </row>
    <row r="71" spans="1:8" x14ac:dyDescent="0.2">
      <c r="A71">
        <v>13.8</v>
      </c>
      <c r="B71">
        <f t="shared" si="8"/>
        <v>0</v>
      </c>
      <c r="C71">
        <f t="shared" si="9"/>
        <v>0</v>
      </c>
      <c r="D71">
        <f t="shared" si="10"/>
        <v>7.3180241888047082E-4</v>
      </c>
      <c r="E71">
        <f t="shared" si="11"/>
        <v>7.1265170573185724E-2</v>
      </c>
      <c r="F71">
        <f t="shared" si="12"/>
        <v>0.97811872906386943</v>
      </c>
      <c r="G71">
        <f t="shared" si="14"/>
        <v>0.97120000000000006</v>
      </c>
      <c r="H71">
        <f t="shared" si="13"/>
        <v>2.8799999999999965E-2</v>
      </c>
    </row>
    <row r="72" spans="1:8" x14ac:dyDescent="0.2">
      <c r="A72">
        <v>14</v>
      </c>
      <c r="B72">
        <f t="shared" si="8"/>
        <v>0</v>
      </c>
      <c r="C72">
        <f t="shared" si="9"/>
        <v>0</v>
      </c>
      <c r="D72">
        <f t="shared" si="10"/>
        <v>3.3546262790251185E-4</v>
      </c>
      <c r="E72">
        <f t="shared" si="11"/>
        <v>5.8823529411764705E-2</v>
      </c>
      <c r="F72">
        <f t="shared" si="12"/>
        <v>0.98201379003790845</v>
      </c>
      <c r="G72">
        <f t="shared" si="14"/>
        <v>0.98</v>
      </c>
      <c r="H72">
        <f t="shared" si="13"/>
        <v>2.0000000000000004E-2</v>
      </c>
    </row>
    <row r="73" spans="1:8" x14ac:dyDescent="0.2">
      <c r="A73">
        <v>14.2</v>
      </c>
      <c r="B73">
        <f t="shared" si="8"/>
        <v>0</v>
      </c>
      <c r="C73">
        <f t="shared" si="9"/>
        <v>0</v>
      </c>
      <c r="D73">
        <f t="shared" si="10"/>
        <v>1.4774836023203415E-4</v>
      </c>
      <c r="E73">
        <f t="shared" si="11"/>
        <v>4.8904299176940676E-2</v>
      </c>
      <c r="F73">
        <f t="shared" si="12"/>
        <v>0.98522596830672693</v>
      </c>
      <c r="G73">
        <f t="shared" si="14"/>
        <v>0.98719999999999997</v>
      </c>
      <c r="H73">
        <f t="shared" si="13"/>
        <v>1.2800000000000023E-2</v>
      </c>
    </row>
    <row r="74" spans="1:8" x14ac:dyDescent="0.2">
      <c r="A74">
        <v>14.4</v>
      </c>
      <c r="B74">
        <f t="shared" si="8"/>
        <v>0</v>
      </c>
      <c r="C74">
        <f t="shared" si="9"/>
        <v>0</v>
      </c>
      <c r="D74">
        <f t="shared" si="10"/>
        <v>6.2521503774820152E-5</v>
      </c>
      <c r="E74">
        <f t="shared" si="11"/>
        <v>4.0940652430237118E-2</v>
      </c>
      <c r="F74">
        <f t="shared" si="12"/>
        <v>0.98787156501572571</v>
      </c>
      <c r="G74">
        <f t="shared" si="14"/>
        <v>0.99280000000000002</v>
      </c>
      <c r="H74">
        <f t="shared" si="13"/>
        <v>7.1999999999999911E-3</v>
      </c>
    </row>
    <row r="75" spans="1:8" x14ac:dyDescent="0.2">
      <c r="A75">
        <v>14.6</v>
      </c>
      <c r="B75">
        <f t="shared" si="8"/>
        <v>0</v>
      </c>
      <c r="C75">
        <f t="shared" si="9"/>
        <v>0</v>
      </c>
      <c r="D75">
        <f t="shared" si="10"/>
        <v>2.5419346516199291E-5</v>
      </c>
      <c r="E75">
        <f t="shared" si="11"/>
        <v>3.4501675056323997E-2</v>
      </c>
      <c r="F75">
        <f t="shared" si="12"/>
        <v>0.99004819813309575</v>
      </c>
      <c r="G75">
        <f t="shared" si="14"/>
        <v>0.99680000000000002</v>
      </c>
      <c r="H75">
        <f t="shared" si="13"/>
        <v>3.2000000000000058E-3</v>
      </c>
    </row>
    <row r="76" spans="1:8" x14ac:dyDescent="0.2">
      <c r="A76">
        <v>14.8</v>
      </c>
      <c r="B76">
        <f t="shared" si="8"/>
        <v>0</v>
      </c>
      <c r="C76">
        <f t="shared" si="9"/>
        <v>0</v>
      </c>
      <c r="D76">
        <f t="shared" si="10"/>
        <v>9.9295043058510456E-6</v>
      </c>
      <c r="E76">
        <f t="shared" si="11"/>
        <v>2.9258929825382689E-2</v>
      </c>
      <c r="F76">
        <f t="shared" si="12"/>
        <v>0.99183742884684012</v>
      </c>
      <c r="G76">
        <f t="shared" si="14"/>
        <v>0.99919999999999998</v>
      </c>
      <c r="H76">
        <f t="shared" si="13"/>
        <v>7.9999999999999418E-4</v>
      </c>
    </row>
    <row r="77" spans="1:8" x14ac:dyDescent="0.2">
      <c r="A77">
        <v>15</v>
      </c>
      <c r="B77">
        <f t="shared" si="8"/>
        <v>0</v>
      </c>
      <c r="C77">
        <f t="shared" si="9"/>
        <v>0</v>
      </c>
      <c r="D77">
        <f t="shared" si="10"/>
        <v>3.7266531720786705E-6</v>
      </c>
      <c r="E77">
        <f t="shared" si="11"/>
        <v>2.4960998439937598E-2</v>
      </c>
      <c r="F77">
        <f t="shared" si="12"/>
        <v>0.99330714907571527</v>
      </c>
      <c r="G77">
        <f t="shared" si="14"/>
        <v>1</v>
      </c>
      <c r="H77">
        <f t="shared" si="13"/>
        <v>0</v>
      </c>
    </row>
    <row r="78" spans="1:8" x14ac:dyDescent="0.2">
      <c r="A78">
        <v>15.2</v>
      </c>
      <c r="B78">
        <f t="shared" si="8"/>
        <v>0</v>
      </c>
      <c r="C78">
        <f t="shared" si="9"/>
        <v>0</v>
      </c>
      <c r="D78">
        <f t="shared" si="10"/>
        <v>1.3438122776315261E-6</v>
      </c>
      <c r="E78">
        <f t="shared" si="11"/>
        <v>2.1414376755978907E-2</v>
      </c>
      <c r="F78">
        <f t="shared" si="12"/>
        <v>0.99451370110054949</v>
      </c>
      <c r="G78">
        <f t="shared" si="14"/>
        <v>1</v>
      </c>
      <c r="H78">
        <f t="shared" si="13"/>
        <v>0</v>
      </c>
    </row>
    <row r="79" spans="1:8" x14ac:dyDescent="0.2">
      <c r="A79">
        <v>15.4</v>
      </c>
      <c r="B79">
        <f t="shared" si="8"/>
        <v>0</v>
      </c>
      <c r="C79">
        <f t="shared" si="9"/>
        <v>0</v>
      </c>
      <c r="D79">
        <f t="shared" si="10"/>
        <v>4.6557157157830776E-7</v>
      </c>
      <c r="E79">
        <f t="shared" si="11"/>
        <v>1.8469233028160035E-2</v>
      </c>
      <c r="F79">
        <f t="shared" si="12"/>
        <v>0.99550372683905886</v>
      </c>
      <c r="G79">
        <f t="shared" si="14"/>
        <v>1</v>
      </c>
      <c r="H79">
        <f t="shared" si="13"/>
        <v>0</v>
      </c>
    </row>
    <row r="80" spans="1:8" x14ac:dyDescent="0.2">
      <c r="A80">
        <v>15.6</v>
      </c>
      <c r="B80">
        <f t="shared" si="8"/>
        <v>0</v>
      </c>
      <c r="C80">
        <f t="shared" si="9"/>
        <v>0</v>
      </c>
      <c r="D80">
        <f t="shared" si="10"/>
        <v>1.5497531357028994E-7</v>
      </c>
      <c r="E80">
        <f t="shared" si="11"/>
        <v>1.6008811249711846E-2</v>
      </c>
      <c r="F80">
        <f t="shared" si="12"/>
        <v>0.99631576010056411</v>
      </c>
      <c r="G80">
        <f t="shared" si="14"/>
        <v>1</v>
      </c>
      <c r="H80">
        <f t="shared" si="13"/>
        <v>0</v>
      </c>
    </row>
    <row r="81" spans="1:8" x14ac:dyDescent="0.2">
      <c r="A81">
        <v>15.8</v>
      </c>
      <c r="B81">
        <f t="shared" si="8"/>
        <v>0</v>
      </c>
      <c r="C81">
        <f t="shared" si="9"/>
        <v>0</v>
      </c>
      <c r="D81">
        <f t="shared" si="10"/>
        <v>4.9564053191724796E-8</v>
      </c>
      <c r="E81">
        <f t="shared" si="11"/>
        <v>1.3941537556410942E-2</v>
      </c>
      <c r="F81">
        <f t="shared" si="12"/>
        <v>0.99698158367529166</v>
      </c>
      <c r="G81">
        <f t="shared" si="14"/>
        <v>1</v>
      </c>
      <c r="H81">
        <f t="shared" si="13"/>
        <v>0</v>
      </c>
    </row>
    <row r="82" spans="1:8" x14ac:dyDescent="0.2">
      <c r="A82">
        <v>16</v>
      </c>
      <c r="B82">
        <f t="shared" si="8"/>
        <v>0</v>
      </c>
      <c r="C82">
        <f t="shared" si="9"/>
        <v>0</v>
      </c>
      <c r="D82">
        <f t="shared" si="10"/>
        <v>1.5229979744712629E-8</v>
      </c>
      <c r="E82">
        <f t="shared" si="11"/>
        <v>1.2195121951219513E-2</v>
      </c>
      <c r="F82">
        <f t="shared" si="12"/>
        <v>0.99752737684336534</v>
      </c>
      <c r="G82">
        <f t="shared" si="14"/>
        <v>1</v>
      </c>
      <c r="H82">
        <f t="shared" si="13"/>
        <v>0</v>
      </c>
    </row>
    <row r="83" spans="1:8" x14ac:dyDescent="0.2">
      <c r="A83">
        <v>16.2</v>
      </c>
      <c r="B83">
        <f t="shared" si="8"/>
        <v>0</v>
      </c>
      <c r="C83">
        <f t="shared" si="9"/>
        <v>0</v>
      </c>
      <c r="D83">
        <f t="shared" si="10"/>
        <v>4.4963494622808858E-9</v>
      </c>
      <c r="E83">
        <f t="shared" si="11"/>
        <v>1.071213181063951E-2</v>
      </c>
      <c r="F83">
        <f t="shared" si="12"/>
        <v>0.9979746796109501</v>
      </c>
      <c r="G83">
        <f t="shared" si="14"/>
        <v>1</v>
      </c>
      <c r="H83">
        <f t="shared" si="13"/>
        <v>0</v>
      </c>
    </row>
    <row r="84" spans="1:8" x14ac:dyDescent="0.2">
      <c r="A84">
        <v>16.399999999999999</v>
      </c>
      <c r="B84">
        <f t="shared" si="8"/>
        <v>0</v>
      </c>
      <c r="C84">
        <f t="shared" si="9"/>
        <v>0</v>
      </c>
      <c r="D84">
        <f t="shared" si="10"/>
        <v>1.2754076295260576E-9</v>
      </c>
      <c r="E84">
        <f t="shared" si="11"/>
        <v>9.4466528619579614E-3</v>
      </c>
      <c r="F84">
        <f t="shared" si="12"/>
        <v>0.99834119891982553</v>
      </c>
      <c r="G84">
        <f t="shared" si="14"/>
        <v>1</v>
      </c>
      <c r="H84">
        <f t="shared" si="13"/>
        <v>0</v>
      </c>
    </row>
    <row r="85" spans="1:8" x14ac:dyDescent="0.2">
      <c r="A85">
        <v>16.600000000000001</v>
      </c>
      <c r="B85">
        <f t="shared" si="8"/>
        <v>0</v>
      </c>
      <c r="C85">
        <f t="shared" si="9"/>
        <v>0</v>
      </c>
      <c r="D85">
        <f t="shared" si="10"/>
        <v>3.4758912812398977E-10</v>
      </c>
      <c r="E85">
        <f t="shared" si="11"/>
        <v>8.3617563367479903E-3</v>
      </c>
      <c r="F85">
        <f t="shared" si="12"/>
        <v>0.9986414800495711</v>
      </c>
      <c r="G85">
        <f t="shared" si="14"/>
        <v>1</v>
      </c>
      <c r="H85">
        <f t="shared" si="13"/>
        <v>0</v>
      </c>
    </row>
    <row r="86" spans="1:8" x14ac:dyDescent="0.2">
      <c r="A86">
        <v>16.8</v>
      </c>
      <c r="B86">
        <f t="shared" si="8"/>
        <v>0</v>
      </c>
      <c r="C86">
        <f t="shared" si="9"/>
        <v>0</v>
      </c>
      <c r="D86">
        <f t="shared" si="10"/>
        <v>9.1014707644879028E-11</v>
      </c>
      <c r="E86">
        <f t="shared" si="11"/>
        <v>7.427566372733104E-3</v>
      </c>
      <c r="F86">
        <f t="shared" si="12"/>
        <v>0.99888746396713979</v>
      </c>
      <c r="G86">
        <f t="shared" si="14"/>
        <v>1</v>
      </c>
      <c r="H86">
        <f t="shared" si="13"/>
        <v>0</v>
      </c>
    </row>
    <row r="87" spans="1:8" x14ac:dyDescent="0.2">
      <c r="A87">
        <v>17</v>
      </c>
      <c r="B87">
        <f t="shared" si="8"/>
        <v>0</v>
      </c>
      <c r="C87">
        <f t="shared" si="9"/>
        <v>0</v>
      </c>
      <c r="D87">
        <f t="shared" si="10"/>
        <v>2.289734845645553E-11</v>
      </c>
      <c r="E87">
        <f t="shared" si="11"/>
        <v>6.6197765825403388E-3</v>
      </c>
      <c r="F87">
        <f t="shared" si="12"/>
        <v>0.9990889488055994</v>
      </c>
      <c r="G87">
        <f t="shared" si="14"/>
        <v>1</v>
      </c>
      <c r="H87">
        <f t="shared" si="13"/>
        <v>0</v>
      </c>
    </row>
    <row r="88" spans="1:8" x14ac:dyDescent="0.2">
      <c r="A88">
        <v>17.2</v>
      </c>
      <c r="B88">
        <f t="shared" si="8"/>
        <v>0</v>
      </c>
      <c r="C88">
        <f t="shared" si="9"/>
        <v>0</v>
      </c>
      <c r="D88">
        <f t="shared" si="10"/>
        <v>5.5346100717010523E-12</v>
      </c>
      <c r="E88">
        <f t="shared" si="11"/>
        <v>5.9185045596159159E-3</v>
      </c>
      <c r="F88">
        <f t="shared" si="12"/>
        <v>0.99925397116616332</v>
      </c>
      <c r="G88">
        <f t="shared" si="14"/>
        <v>1</v>
      </c>
      <c r="H88">
        <f t="shared" si="13"/>
        <v>0</v>
      </c>
    </row>
    <row r="89" spans="1:8" x14ac:dyDescent="0.2">
      <c r="A89">
        <v>17.399999999999999</v>
      </c>
      <c r="B89">
        <f t="shared" si="8"/>
        <v>0</v>
      </c>
      <c r="C89">
        <f t="shared" si="9"/>
        <v>0</v>
      </c>
      <c r="D89">
        <f t="shared" si="10"/>
        <v>1.2853372251336641E-12</v>
      </c>
      <c r="E89">
        <f t="shared" si="11"/>
        <v>5.3074020744511797E-3</v>
      </c>
      <c r="F89">
        <f t="shared" si="12"/>
        <v>0.99938912064056562</v>
      </c>
      <c r="G89">
        <f t="shared" si="14"/>
        <v>1</v>
      </c>
      <c r="H89">
        <f t="shared" si="13"/>
        <v>0</v>
      </c>
    </row>
    <row r="90" spans="1:8" x14ac:dyDescent="0.2">
      <c r="A90">
        <v>17.600000000000001</v>
      </c>
      <c r="B90">
        <f t="shared" si="8"/>
        <v>0</v>
      </c>
      <c r="C90">
        <f t="shared" si="9"/>
        <v>0</v>
      </c>
      <c r="D90">
        <f t="shared" si="10"/>
        <v>2.8679750088880675E-13</v>
      </c>
      <c r="E90">
        <f t="shared" si="11"/>
        <v>4.772959846043404E-3</v>
      </c>
      <c r="F90">
        <f t="shared" si="12"/>
        <v>0.99949979889292051</v>
      </c>
      <c r="G90">
        <f t="shared" si="14"/>
        <v>1</v>
      </c>
      <c r="H90">
        <f t="shared" si="13"/>
        <v>0</v>
      </c>
    </row>
    <row r="91" spans="1:8" x14ac:dyDescent="0.2">
      <c r="A91">
        <v>17.8</v>
      </c>
      <c r="B91">
        <f t="shared" si="8"/>
        <v>0</v>
      </c>
      <c r="C91">
        <f t="shared" si="9"/>
        <v>0</v>
      </c>
      <c r="D91">
        <f t="shared" si="10"/>
        <v>6.1483964127047349E-14</v>
      </c>
      <c r="E91">
        <f t="shared" si="11"/>
        <v>4.3039612368035154E-3</v>
      </c>
      <c r="F91">
        <f t="shared" si="12"/>
        <v>0.99959043283501392</v>
      </c>
      <c r="G91">
        <f t="shared" si="14"/>
        <v>1</v>
      </c>
      <c r="H91">
        <f t="shared" si="13"/>
        <v>0</v>
      </c>
    </row>
    <row r="92" spans="1:8" x14ac:dyDescent="0.2">
      <c r="A92">
        <v>18</v>
      </c>
      <c r="B92">
        <f t="shared" si="8"/>
        <v>0</v>
      </c>
      <c r="C92">
        <f t="shared" si="9"/>
        <v>0</v>
      </c>
      <c r="D92">
        <f t="shared" si="10"/>
        <v>1.2664165549094177E-14</v>
      </c>
      <c r="E92">
        <f t="shared" si="11"/>
        <v>3.8910505836575876E-3</v>
      </c>
      <c r="F92">
        <f t="shared" si="12"/>
        <v>0.99966464986953363</v>
      </c>
      <c r="G92">
        <f t="shared" si="14"/>
        <v>1</v>
      </c>
      <c r="H92">
        <f t="shared" si="13"/>
        <v>0</v>
      </c>
    </row>
    <row r="93" spans="1:8" x14ac:dyDescent="0.2">
      <c r="A93">
        <v>18.2</v>
      </c>
      <c r="B93">
        <f t="shared" si="8"/>
        <v>0</v>
      </c>
      <c r="C93">
        <f t="shared" si="9"/>
        <v>0</v>
      </c>
      <c r="D93">
        <f t="shared" si="10"/>
        <v>2.5062218871452745E-15</v>
      </c>
      <c r="E93">
        <f t="shared" si="11"/>
        <v>3.5263902705481888E-3</v>
      </c>
      <c r="F93">
        <f t="shared" si="12"/>
        <v>0.99972542184389857</v>
      </c>
      <c r="G93">
        <f t="shared" si="14"/>
        <v>1</v>
      </c>
      <c r="H93">
        <f t="shared" si="13"/>
        <v>0</v>
      </c>
    </row>
    <row r="94" spans="1:8" x14ac:dyDescent="0.2">
      <c r="A94">
        <v>18.399999999999999</v>
      </c>
      <c r="B94">
        <f t="shared" si="8"/>
        <v>0</v>
      </c>
      <c r="C94">
        <f t="shared" si="9"/>
        <v>0</v>
      </c>
      <c r="D94">
        <f t="shared" si="10"/>
        <v>4.7653047352991559E-16</v>
      </c>
      <c r="E94">
        <f t="shared" si="11"/>
        <v>3.2033868768771871E-3</v>
      </c>
      <c r="F94">
        <f t="shared" si="12"/>
        <v>0.99977518322976666</v>
      </c>
      <c r="G94">
        <f t="shared" si="14"/>
        <v>1</v>
      </c>
      <c r="H94">
        <f t="shared" si="13"/>
        <v>0</v>
      </c>
    </row>
    <row r="95" spans="1:8" x14ac:dyDescent="0.2">
      <c r="A95">
        <v>18.600000000000001</v>
      </c>
      <c r="B95">
        <f t="shared" si="8"/>
        <v>0</v>
      </c>
      <c r="C95">
        <f t="shared" si="9"/>
        <v>0</v>
      </c>
      <c r="D95">
        <f t="shared" si="10"/>
        <v>8.7054266222961263E-17</v>
      </c>
      <c r="E95">
        <f t="shared" si="11"/>
        <v>2.9164713846035377E-3</v>
      </c>
      <c r="F95">
        <f t="shared" si="12"/>
        <v>0.99981592809503661</v>
      </c>
      <c r="G95">
        <f t="shared" si="14"/>
        <v>1</v>
      </c>
      <c r="H95">
        <f t="shared" si="13"/>
        <v>0</v>
      </c>
    </row>
    <row r="96" spans="1:8" x14ac:dyDescent="0.2">
      <c r="A96">
        <v>18.8</v>
      </c>
      <c r="B96">
        <f t="shared" si="8"/>
        <v>0</v>
      </c>
      <c r="C96">
        <f t="shared" si="9"/>
        <v>0</v>
      </c>
      <c r="D96">
        <f t="shared" si="10"/>
        <v>1.5279799682872937E-17</v>
      </c>
      <c r="E96">
        <f t="shared" si="11"/>
        <v>2.6609219136498902E-3</v>
      </c>
      <c r="F96">
        <f t="shared" si="12"/>
        <v>0.99984928964194031</v>
      </c>
      <c r="G96">
        <f t="shared" si="14"/>
        <v>1</v>
      </c>
      <c r="H96">
        <f t="shared" si="13"/>
        <v>0</v>
      </c>
    </row>
    <row r="97" spans="1:8" x14ac:dyDescent="0.2">
      <c r="A97">
        <v>19</v>
      </c>
      <c r="B97">
        <f t="shared" si="8"/>
        <v>0</v>
      </c>
      <c r="C97">
        <f t="shared" si="9"/>
        <v>0</v>
      </c>
      <c r="D97">
        <f t="shared" si="10"/>
        <v>2.5767571091549807E-18</v>
      </c>
      <c r="E97">
        <f t="shared" si="11"/>
        <v>2.4327200851452031E-3</v>
      </c>
      <c r="F97">
        <f t="shared" si="12"/>
        <v>0.99987660542401369</v>
      </c>
      <c r="G97">
        <f t="shared" si="14"/>
        <v>1</v>
      </c>
      <c r="H97">
        <f t="shared" si="13"/>
        <v>0</v>
      </c>
    </row>
    <row r="98" spans="1:8" x14ac:dyDescent="0.2">
      <c r="A98">
        <v>19.2</v>
      </c>
      <c r="B98">
        <f t="shared" si="8"/>
        <v>0</v>
      </c>
      <c r="C98">
        <f t="shared" si="9"/>
        <v>0</v>
      </c>
      <c r="D98">
        <f t="shared" si="10"/>
        <v>4.175010055850544E-19</v>
      </c>
      <c r="E98">
        <f t="shared" si="11"/>
        <v>2.2284341060948573E-3</v>
      </c>
      <c r="F98">
        <f t="shared" si="12"/>
        <v>0.99989897080609225</v>
      </c>
      <c r="G98">
        <f t="shared" si="14"/>
        <v>1</v>
      </c>
      <c r="H98">
        <f t="shared" si="13"/>
        <v>0</v>
      </c>
    </row>
    <row r="99" spans="1:8" x14ac:dyDescent="0.2">
      <c r="A99">
        <v>19.399999999999999</v>
      </c>
      <c r="B99">
        <f t="shared" si="8"/>
        <v>0</v>
      </c>
      <c r="C99">
        <f t="shared" si="9"/>
        <v>0</v>
      </c>
      <c r="D99">
        <f t="shared" si="10"/>
        <v>6.4993479720709856E-20</v>
      </c>
      <c r="E99">
        <f t="shared" si="11"/>
        <v>2.0451231890178537E-3</v>
      </c>
      <c r="F99">
        <f t="shared" si="12"/>
        <v>0.99991728277714842</v>
      </c>
      <c r="G99">
        <f t="shared" si="14"/>
        <v>1</v>
      </c>
      <c r="H99">
        <f t="shared" si="13"/>
        <v>0</v>
      </c>
    </row>
    <row r="100" spans="1:8" x14ac:dyDescent="0.2">
      <c r="A100">
        <v>19.600000000000001</v>
      </c>
      <c r="B100">
        <f t="shared" si="8"/>
        <v>0</v>
      </c>
      <c r="C100">
        <f t="shared" si="9"/>
        <v>0</v>
      </c>
      <c r="D100">
        <f t="shared" si="10"/>
        <v>9.7209850203006419E-21</v>
      </c>
      <c r="E100">
        <f t="shared" si="11"/>
        <v>1.8802590846597924E-3</v>
      </c>
      <c r="F100">
        <f t="shared" si="12"/>
        <v>0.99993227585038036</v>
      </c>
      <c r="G100">
        <f t="shared" si="14"/>
        <v>1</v>
      </c>
      <c r="H100">
        <f t="shared" si="13"/>
        <v>0</v>
      </c>
    </row>
    <row r="101" spans="1:8" x14ac:dyDescent="0.2">
      <c r="A101">
        <v>19.8</v>
      </c>
      <c r="B101">
        <f t="shared" si="8"/>
        <v>0</v>
      </c>
      <c r="C101">
        <f t="shared" si="9"/>
        <v>0</v>
      </c>
      <c r="D101">
        <f t="shared" si="10"/>
        <v>1.3969439431470891E-21</v>
      </c>
      <c r="E101">
        <f t="shared" si="11"/>
        <v>1.7316614027046121E-3</v>
      </c>
      <c r="F101">
        <f t="shared" si="12"/>
        <v>0.99994455147527717</v>
      </c>
      <c r="G101">
        <f t="shared" si="14"/>
        <v>1</v>
      </c>
      <c r="H101">
        <f t="shared" si="13"/>
        <v>0</v>
      </c>
    </row>
    <row r="102" spans="1:8" x14ac:dyDescent="0.2">
      <c r="A102">
        <v>20</v>
      </c>
      <c r="B102">
        <f t="shared" si="8"/>
        <v>0</v>
      </c>
      <c r="C102">
        <f t="shared" si="9"/>
        <v>0</v>
      </c>
      <c r="D102">
        <f t="shared" si="10"/>
        <v>1.9287498479639181E-22</v>
      </c>
      <c r="E102">
        <f t="shared" si="11"/>
        <v>1.5974440894568689E-3</v>
      </c>
      <c r="F102">
        <f t="shared" si="12"/>
        <v>0.99995460213129761</v>
      </c>
      <c r="G102">
        <f t="shared" si="14"/>
        <v>1</v>
      </c>
      <c r="H102">
        <f t="shared" si="13"/>
        <v>0</v>
      </c>
    </row>
    <row r="103" spans="1:8" x14ac:dyDescent="0.2">
      <c r="A103">
        <v>20.2</v>
      </c>
      <c r="B103">
        <f t="shared" si="8"/>
        <v>0</v>
      </c>
      <c r="C103">
        <f t="shared" si="9"/>
        <v>0</v>
      </c>
      <c r="D103">
        <f t="shared" si="10"/>
        <v>2.558592081048686E-23</v>
      </c>
      <c r="E103">
        <f t="shared" si="11"/>
        <v>1.4759709711933272E-3</v>
      </c>
      <c r="F103">
        <f t="shared" si="12"/>
        <v>0.99996283106289707</v>
      </c>
      <c r="G103">
        <f t="shared" si="14"/>
        <v>1</v>
      </c>
      <c r="H103">
        <f t="shared" si="13"/>
        <v>0</v>
      </c>
    </row>
    <row r="104" spans="1:8" x14ac:dyDescent="0.2">
      <c r="A104">
        <v>20.399999999999999</v>
      </c>
      <c r="B104">
        <f t="shared" si="8"/>
        <v>0</v>
      </c>
      <c r="C104">
        <f t="shared" si="9"/>
        <v>0</v>
      </c>
      <c r="D104">
        <f t="shared" si="10"/>
        <v>3.2610271807110988E-24</v>
      </c>
      <c r="E104">
        <f t="shared" si="11"/>
        <v>1.3658186935780305E-3</v>
      </c>
      <c r="F104">
        <f t="shared" si="12"/>
        <v>0.99996956844309937</v>
      </c>
      <c r="G104">
        <f t="shared" si="14"/>
        <v>1</v>
      </c>
      <c r="H104">
        <f t="shared" si="13"/>
        <v>0</v>
      </c>
    </row>
    <row r="105" spans="1:8" x14ac:dyDescent="0.2">
      <c r="A105">
        <v>20.6</v>
      </c>
      <c r="B105">
        <f t="shared" si="8"/>
        <v>0</v>
      </c>
      <c r="C105">
        <f t="shared" si="9"/>
        <v>0</v>
      </c>
      <c r="D105">
        <f t="shared" si="10"/>
        <v>3.9933374098576061E-25</v>
      </c>
      <c r="E105">
        <f t="shared" si="11"/>
        <v>1.2657457185201754E-3</v>
      </c>
      <c r="F105">
        <f t="shared" si="12"/>
        <v>0.99997508461106066</v>
      </c>
      <c r="G105">
        <f t="shared" si="14"/>
        <v>1</v>
      </c>
      <c r="H105">
        <f t="shared" si="13"/>
        <v>0</v>
      </c>
    </row>
    <row r="106" spans="1:8" x14ac:dyDescent="0.2">
      <c r="A106">
        <v>20.8</v>
      </c>
      <c r="B106">
        <f t="shared" si="8"/>
        <v>0</v>
      </c>
      <c r="C106">
        <f t="shared" si="9"/>
        <v>0</v>
      </c>
      <c r="D106">
        <f t="shared" si="10"/>
        <v>4.6983548608979809E-26</v>
      </c>
      <c r="E106">
        <f t="shared" si="11"/>
        <v>1.1746663007972692E-3</v>
      </c>
      <c r="F106">
        <f t="shared" si="12"/>
        <v>0.99997960091272009</v>
      </c>
      <c r="G106">
        <f t="shared" si="14"/>
        <v>1</v>
      </c>
      <c r="H106">
        <f t="shared" si="13"/>
        <v>0</v>
      </c>
    </row>
    <row r="107" spans="1:8" x14ac:dyDescent="0.2">
      <c r="A107">
        <v>21</v>
      </c>
      <c r="B107">
        <f t="shared" si="8"/>
        <v>0</v>
      </c>
      <c r="C107">
        <f t="shared" si="9"/>
        <v>0</v>
      </c>
      <c r="D107">
        <f t="shared" si="10"/>
        <v>5.3110922496790959E-27</v>
      </c>
      <c r="E107">
        <f t="shared" si="11"/>
        <v>1.0916285733779082E-3</v>
      </c>
      <c r="F107">
        <f t="shared" si="12"/>
        <v>0.99998329857815205</v>
      </c>
      <c r="G107">
        <f t="shared" si="14"/>
        <v>1</v>
      </c>
      <c r="H107">
        <f t="shared" si="13"/>
        <v>0</v>
      </c>
    </row>
    <row r="108" spans="1:8" x14ac:dyDescent="0.2">
      <c r="A108">
        <v>21.2</v>
      </c>
      <c r="B108">
        <f t="shared" si="8"/>
        <v>0</v>
      </c>
      <c r="C108">
        <f t="shared" si="9"/>
        <v>0</v>
      </c>
      <c r="D108">
        <f t="shared" si="10"/>
        <v>5.768329961247925E-28</v>
      </c>
      <c r="E108">
        <f t="shared" si="11"/>
        <v>1.0157960346573358E-3</v>
      </c>
      <c r="F108">
        <f t="shared" si="12"/>
        <v>0.99998632599091541</v>
      </c>
      <c r="G108">
        <f t="shared" si="14"/>
        <v>1</v>
      </c>
      <c r="H108">
        <f t="shared" si="13"/>
        <v>0</v>
      </c>
    </row>
    <row r="109" spans="1:8" x14ac:dyDescent="0.2">
      <c r="A109">
        <v>21.4</v>
      </c>
      <c r="B109">
        <f t="shared" si="8"/>
        <v>0</v>
      </c>
      <c r="C109">
        <f t="shared" si="9"/>
        <v>0</v>
      </c>
      <c r="D109">
        <f t="shared" si="10"/>
        <v>6.019280276816571E-29</v>
      </c>
      <c r="E109">
        <f t="shared" si="11"/>
        <v>9.4643186196934894E-4</v>
      </c>
      <c r="F109">
        <f t="shared" si="12"/>
        <v>0.999988804640495</v>
      </c>
      <c r="G109">
        <f t="shared" si="14"/>
        <v>1</v>
      </c>
      <c r="H109">
        <f t="shared" si="13"/>
        <v>0</v>
      </c>
    </row>
    <row r="110" spans="1:8" x14ac:dyDescent="0.2">
      <c r="A110">
        <v>21.6</v>
      </c>
      <c r="B110">
        <f t="shared" si="8"/>
        <v>0</v>
      </c>
      <c r="C110">
        <f t="shared" si="9"/>
        <v>0</v>
      </c>
      <c r="D110">
        <f t="shared" si="10"/>
        <v>6.0348608059709193E-30</v>
      </c>
      <c r="E110">
        <f t="shared" si="11"/>
        <v>8.8288558085395481E-4</v>
      </c>
      <c r="F110">
        <f t="shared" si="12"/>
        <v>0.99999083399628019</v>
      </c>
      <c r="G110">
        <f t="shared" si="14"/>
        <v>1</v>
      </c>
      <c r="H110">
        <f t="shared" si="13"/>
        <v>0</v>
      </c>
    </row>
    <row r="111" spans="1:8" x14ac:dyDescent="0.2">
      <c r="A111">
        <v>21.8</v>
      </c>
      <c r="B111">
        <f t="shared" si="8"/>
        <v>0</v>
      </c>
      <c r="C111">
        <f t="shared" si="9"/>
        <v>0</v>
      </c>
      <c r="D111">
        <f t="shared" si="10"/>
        <v>5.8132388848895449E-31</v>
      </c>
      <c r="E111">
        <f t="shared" si="11"/>
        <v>8.2458170413167377E-4</v>
      </c>
      <c r="F111">
        <f t="shared" si="12"/>
        <v>0.99999249549840286</v>
      </c>
      <c r="G111">
        <f t="shared" si="14"/>
        <v>1</v>
      </c>
      <c r="H111">
        <f t="shared" si="13"/>
        <v>0</v>
      </c>
    </row>
    <row r="112" spans="1:8" x14ac:dyDescent="0.2">
      <c r="A112">
        <v>22</v>
      </c>
      <c r="B112">
        <f t="shared" si="8"/>
        <v>0</v>
      </c>
      <c r="C112">
        <f t="shared" si="9"/>
        <v>0</v>
      </c>
      <c r="D112">
        <f t="shared" si="10"/>
        <v>5.3801861600211382E-32</v>
      </c>
      <c r="E112">
        <f t="shared" si="11"/>
        <v>7.7101002313030066E-4</v>
      </c>
      <c r="F112">
        <f t="shared" si="12"/>
        <v>0.99999385582539779</v>
      </c>
      <c r="G112">
        <f t="shared" si="14"/>
        <v>1</v>
      </c>
      <c r="H112">
        <f t="shared" si="13"/>
        <v>0</v>
      </c>
    </row>
    <row r="113" spans="1:8" x14ac:dyDescent="0.2">
      <c r="A113">
        <v>22.2</v>
      </c>
      <c r="B113">
        <f t="shared" si="8"/>
        <v>0</v>
      </c>
      <c r="C113">
        <f t="shared" si="9"/>
        <v>0</v>
      </c>
      <c r="D113">
        <f t="shared" si="10"/>
        <v>4.7841485558169035E-33</v>
      </c>
      <c r="E113">
        <f t="shared" si="11"/>
        <v>7.2171728875930399E-4</v>
      </c>
      <c r="F113">
        <f t="shared" si="12"/>
        <v>0.99999496956969813</v>
      </c>
      <c r="G113">
        <f t="shared" si="14"/>
        <v>1</v>
      </c>
      <c r="H113">
        <f t="shared" si="13"/>
        <v>0</v>
      </c>
    </row>
    <row r="114" spans="1:8" x14ac:dyDescent="0.2">
      <c r="A114">
        <v>22.4</v>
      </c>
      <c r="B114">
        <f t="shared" si="8"/>
        <v>0</v>
      </c>
      <c r="C114">
        <f t="shared" si="9"/>
        <v>0</v>
      </c>
      <c r="D114">
        <f t="shared" si="10"/>
        <v>4.0873349728660038E-34</v>
      </c>
      <c r="E114">
        <f t="shared" si="11"/>
        <v>6.7630006514122262E-4</v>
      </c>
      <c r="F114">
        <f t="shared" si="12"/>
        <v>0.99999588142825502</v>
      </c>
      <c r="G114">
        <f t="shared" si="14"/>
        <v>1</v>
      </c>
      <c r="H114">
        <f t="shared" si="13"/>
        <v>0</v>
      </c>
    </row>
    <row r="115" spans="1:8" x14ac:dyDescent="0.2">
      <c r="A115">
        <v>22.6</v>
      </c>
      <c r="B115">
        <f t="shared" si="8"/>
        <v>0</v>
      </c>
      <c r="C115">
        <f t="shared" si="9"/>
        <v>0</v>
      </c>
      <c r="D115">
        <f t="shared" si="10"/>
        <v>3.3550888562310501E-35</v>
      </c>
      <c r="E115">
        <f t="shared" si="11"/>
        <v>6.3439857524230344E-4</v>
      </c>
      <c r="F115">
        <f t="shared" si="12"/>
        <v>0.99999662799613631</v>
      </c>
      <c r="G115">
        <f t="shared" si="14"/>
        <v>1</v>
      </c>
      <c r="H115">
        <f t="shared" si="13"/>
        <v>0</v>
      </c>
    </row>
    <row r="116" spans="1:8" x14ac:dyDescent="0.2">
      <c r="A116">
        <v>22.8</v>
      </c>
      <c r="B116">
        <f t="shared" si="8"/>
        <v>0</v>
      </c>
      <c r="C116">
        <f t="shared" si="9"/>
        <v>0</v>
      </c>
      <c r="D116">
        <f t="shared" si="10"/>
        <v>2.6460377906875848E-36</v>
      </c>
      <c r="E116">
        <f t="shared" si="11"/>
        <v>5.9569138801812021E-4</v>
      </c>
      <c r="F116">
        <f t="shared" si="12"/>
        <v>0.99999723923504968</v>
      </c>
      <c r="G116">
        <f t="shared" si="14"/>
        <v>1</v>
      </c>
      <c r="H116">
        <f t="shared" si="13"/>
        <v>0</v>
      </c>
    </row>
    <row r="117" spans="1:8" x14ac:dyDescent="0.2">
      <c r="A117">
        <v>23</v>
      </c>
      <c r="B117">
        <f t="shared" si="8"/>
        <v>0</v>
      </c>
      <c r="C117">
        <f t="shared" si="9"/>
        <v>0</v>
      </c>
      <c r="D117">
        <f t="shared" si="10"/>
        <v>2.0050087819616541E-37</v>
      </c>
      <c r="E117">
        <f t="shared" si="11"/>
        <v>5.5989082128984847E-4</v>
      </c>
      <c r="F117">
        <f t="shared" si="12"/>
        <v>0.99999773967570205</v>
      </c>
      <c r="G117">
        <f t="shared" si="14"/>
        <v>1</v>
      </c>
      <c r="H117">
        <f t="shared" si="13"/>
        <v>0</v>
      </c>
    </row>
    <row r="118" spans="1:8" x14ac:dyDescent="0.2">
      <c r="A118">
        <v>23.2</v>
      </c>
      <c r="B118">
        <f t="shared" si="8"/>
        <v>0</v>
      </c>
      <c r="C118">
        <f t="shared" si="9"/>
        <v>0</v>
      </c>
      <c r="D118">
        <f t="shared" si="10"/>
        <v>1.4597037932095943E-38</v>
      </c>
      <c r="E118">
        <f t="shared" si="11"/>
        <v>5.2673895491620222E-4</v>
      </c>
      <c r="F118">
        <f t="shared" si="12"/>
        <v>0.99999814940222709</v>
      </c>
      <c r="G118">
        <f t="shared" si="14"/>
        <v>1</v>
      </c>
      <c r="H118">
        <f t="shared" si="13"/>
        <v>0</v>
      </c>
    </row>
    <row r="119" spans="1:8" x14ac:dyDescent="0.2">
      <c r="A119">
        <v>23.4</v>
      </c>
      <c r="B119">
        <f t="shared" si="8"/>
        <v>0</v>
      </c>
      <c r="C119">
        <f t="shared" si="9"/>
        <v>0</v>
      </c>
      <c r="D119">
        <f t="shared" si="10"/>
        <v>1.021036846089396E-39</v>
      </c>
      <c r="E119">
        <f t="shared" si="11"/>
        <v>4.9600416564138492E-4</v>
      </c>
      <c r="F119">
        <f t="shared" si="12"/>
        <v>0.99999848485818343</v>
      </c>
      <c r="G119">
        <f t="shared" si="14"/>
        <v>1</v>
      </c>
      <c r="H119">
        <f t="shared" si="13"/>
        <v>0</v>
      </c>
    </row>
    <row r="120" spans="1:8" x14ac:dyDescent="0.2">
      <c r="A120">
        <v>23.6</v>
      </c>
      <c r="B120">
        <f t="shared" si="8"/>
        <v>0</v>
      </c>
      <c r="C120">
        <f t="shared" si="9"/>
        <v>0</v>
      </c>
      <c r="D120">
        <f t="shared" si="10"/>
        <v>6.861930476761269E-41</v>
      </c>
      <c r="E120">
        <f t="shared" si="11"/>
        <v>4.6747810893511458E-4</v>
      </c>
      <c r="F120">
        <f t="shared" si="12"/>
        <v>0.99999875950645889</v>
      </c>
      <c r="G120">
        <f t="shared" si="14"/>
        <v>1</v>
      </c>
      <c r="H120">
        <f t="shared" si="13"/>
        <v>0</v>
      </c>
    </row>
    <row r="121" spans="1:8" x14ac:dyDescent="0.2">
      <c r="A121">
        <v>23.8</v>
      </c>
      <c r="B121">
        <f t="shared" si="8"/>
        <v>0</v>
      </c>
      <c r="C121">
        <f t="shared" si="9"/>
        <v>0</v>
      </c>
      <c r="D121">
        <f t="shared" si="10"/>
        <v>4.4307723124128237E-42</v>
      </c>
      <c r="E121">
        <f t="shared" si="11"/>
        <v>4.4097308472270346E-4</v>
      </c>
      <c r="F121">
        <f t="shared" si="12"/>
        <v>0.99999898436956058</v>
      </c>
      <c r="G121">
        <f t="shared" si="14"/>
        <v>1</v>
      </c>
      <c r="H121">
        <f t="shared" si="13"/>
        <v>0</v>
      </c>
    </row>
    <row r="122" spans="1:8" x14ac:dyDescent="0.2">
      <c r="A122">
        <v>24</v>
      </c>
      <c r="B122">
        <f t="shared" si="8"/>
        <v>0</v>
      </c>
      <c r="C122">
        <f t="shared" si="9"/>
        <v>0</v>
      </c>
      <c r="D122">
        <f t="shared" si="10"/>
        <v>2.7487850079102147E-43</v>
      </c>
      <c r="E122">
        <f t="shared" si="11"/>
        <v>4.1631973355537054E-4</v>
      </c>
      <c r="F122">
        <f t="shared" si="12"/>
        <v>0.99999916847197223</v>
      </c>
      <c r="G122">
        <f t="shared" si="14"/>
        <v>1</v>
      </c>
      <c r="H122">
        <f t="shared" si="13"/>
        <v>0</v>
      </c>
    </row>
    <row r="123" spans="1:8" x14ac:dyDescent="0.2">
      <c r="A123">
        <v>24.2</v>
      </c>
      <c r="B123">
        <f t="shared" si="8"/>
        <v>0</v>
      </c>
      <c r="C123">
        <f t="shared" si="9"/>
        <v>0</v>
      </c>
      <c r="D123">
        <f t="shared" si="10"/>
        <v>1.638439217006888E-44</v>
      </c>
      <c r="E123">
        <f t="shared" si="11"/>
        <v>3.9336501783654671E-4</v>
      </c>
      <c r="F123">
        <f t="shared" si="12"/>
        <v>0.99999931920232921</v>
      </c>
      <c r="G123">
        <f t="shared" si="14"/>
        <v>1</v>
      </c>
      <c r="H123">
        <f t="shared" si="13"/>
        <v>0</v>
      </c>
    </row>
    <row r="124" spans="1:8" x14ac:dyDescent="0.2">
      <c r="A124">
        <v>24.4</v>
      </c>
      <c r="B124">
        <f t="shared" si="8"/>
        <v>0</v>
      </c>
      <c r="C124">
        <f t="shared" si="9"/>
        <v>0</v>
      </c>
      <c r="D124">
        <f t="shared" si="10"/>
        <v>9.3831382728308898E-46</v>
      </c>
      <c r="E124">
        <f t="shared" si="11"/>
        <v>3.7197044947718828E-4</v>
      </c>
      <c r="F124">
        <f t="shared" si="12"/>
        <v>0.99999944260994145</v>
      </c>
      <c r="G124">
        <f t="shared" si="14"/>
        <v>1</v>
      </c>
      <c r="H124">
        <f t="shared" si="13"/>
        <v>0</v>
      </c>
    </row>
    <row r="125" spans="1:8" x14ac:dyDescent="0.2">
      <c r="A125">
        <v>24.6</v>
      </c>
      <c r="B125">
        <f t="shared" si="8"/>
        <v>0</v>
      </c>
      <c r="C125">
        <f t="shared" si="9"/>
        <v>0</v>
      </c>
      <c r="D125">
        <f t="shared" si="10"/>
        <v>5.1629048200564592E-47</v>
      </c>
      <c r="E125">
        <f t="shared" si="11"/>
        <v>3.5201053102865447E-4</v>
      </c>
      <c r="F125">
        <f t="shared" si="12"/>
        <v>0.99999954364757149</v>
      </c>
      <c r="G125">
        <f t="shared" si="14"/>
        <v>1</v>
      </c>
      <c r="H125">
        <f t="shared" si="13"/>
        <v>0</v>
      </c>
    </row>
    <row r="126" spans="1:8" x14ac:dyDescent="0.2">
      <c r="A126">
        <v>24.8</v>
      </c>
      <c r="B126">
        <f t="shared" si="8"/>
        <v>0</v>
      </c>
      <c r="C126">
        <f t="shared" si="9"/>
        <v>0</v>
      </c>
      <c r="D126">
        <f t="shared" si="10"/>
        <v>2.7294072571903086E-48</v>
      </c>
      <c r="E126">
        <f t="shared" si="11"/>
        <v>3.3337138212041263E-4</v>
      </c>
      <c r="F126">
        <f t="shared" si="12"/>
        <v>0.99999962637020168</v>
      </c>
      <c r="G126">
        <f t="shared" si="14"/>
        <v>1</v>
      </c>
      <c r="H126">
        <f t="shared" si="13"/>
        <v>0</v>
      </c>
    </row>
    <row r="127" spans="1:8" x14ac:dyDescent="0.2">
      <c r="A127">
        <v>25</v>
      </c>
      <c r="B127">
        <f t="shared" si="8"/>
        <v>0</v>
      </c>
      <c r="C127">
        <f t="shared" si="9"/>
        <v>0</v>
      </c>
      <c r="D127">
        <f t="shared" si="10"/>
        <v>1.3863432936411706E-49</v>
      </c>
      <c r="E127">
        <f t="shared" si="11"/>
        <v>3.1594952706305167E-4</v>
      </c>
      <c r="F127">
        <f t="shared" si="12"/>
        <v>0.99999969409777301</v>
      </c>
      <c r="G127">
        <f t="shared" si="14"/>
        <v>1</v>
      </c>
      <c r="H127">
        <f t="shared" si="13"/>
        <v>0</v>
      </c>
    </row>
    <row r="128" spans="1:8" x14ac:dyDescent="0.2">
      <c r="A128">
        <v>25.2</v>
      </c>
      <c r="B128">
        <f t="shared" si="8"/>
        <v>0</v>
      </c>
      <c r="C128">
        <f t="shared" si="9"/>
        <v>0</v>
      </c>
      <c r="D128">
        <f t="shared" si="10"/>
        <v>6.7655241797695289E-51</v>
      </c>
      <c r="E128">
        <f t="shared" si="11"/>
        <v>2.996508228891038E-4</v>
      </c>
      <c r="F128">
        <f t="shared" si="12"/>
        <v>0.99999974954842552</v>
      </c>
      <c r="G128">
        <f t="shared" si="14"/>
        <v>1</v>
      </c>
      <c r="H128">
        <f t="shared" si="13"/>
        <v>0</v>
      </c>
    </row>
    <row r="129" spans="1:8" x14ac:dyDescent="0.2">
      <c r="A129">
        <v>25.4</v>
      </c>
      <c r="B129">
        <f t="shared" si="8"/>
        <v>0</v>
      </c>
      <c r="C129">
        <f t="shared" si="9"/>
        <v>0</v>
      </c>
      <c r="D129">
        <f t="shared" si="10"/>
        <v>3.172198357445001E-52</v>
      </c>
      <c r="E129">
        <f t="shared" si="11"/>
        <v>2.8438950999715873E-4</v>
      </c>
      <c r="F129">
        <f t="shared" si="12"/>
        <v>0.99999979494758462</v>
      </c>
      <c r="G129">
        <f t="shared" si="14"/>
        <v>1</v>
      </c>
      <c r="H129">
        <f t="shared" si="13"/>
        <v>0</v>
      </c>
    </row>
    <row r="130" spans="1:8" x14ac:dyDescent="0.2">
      <c r="A130">
        <v>25.6</v>
      </c>
      <c r="B130">
        <f t="shared" si="8"/>
        <v>0</v>
      </c>
      <c r="C130">
        <f t="shared" si="9"/>
        <v>0</v>
      </c>
      <c r="D130">
        <f t="shared" si="10"/>
        <v>1.4290500583704619E-53</v>
      </c>
      <c r="E130">
        <f t="shared" si="11"/>
        <v>2.7008737002315395E-4</v>
      </c>
      <c r="F130">
        <f t="shared" si="12"/>
        <v>0.99999983211727517</v>
      </c>
      <c r="G130">
        <f t="shared" si="14"/>
        <v>1</v>
      </c>
      <c r="H130">
        <f t="shared" si="13"/>
        <v>0</v>
      </c>
    </row>
    <row r="131" spans="1:8" x14ac:dyDescent="0.2">
      <c r="A131">
        <v>25.8</v>
      </c>
      <c r="B131">
        <f t="shared" ref="B131:B152" si="15">IF(A131&lt;$J$2,0,IF(AND($J$2&lt;=A131,A131&lt;=$K$2),(A131-$J$2)/($K$2-$J$2),IF(AND($K$2&lt;A131,A131&lt;=$L$2),1,IF(AND($L$2&lt;A131,A131&lt;=$M$2),($M$2-A131)/($M$2-$L$2),0))))</f>
        <v>0</v>
      </c>
      <c r="C131">
        <f t="shared" ref="C131:C152" si="16">IF(A131&lt;$J$3,0,IF(AND($J$3&lt;=A131,A131&lt;=$K$3),(A131-$J$3)/($K$3-$J$3),IF(AND($K$3&lt;A131,A131&lt;=$L$3),($L$3-A131)/($L$3-$K$3),0)))</f>
        <v>0</v>
      </c>
      <c r="D131">
        <f t="shared" ref="D131:D152" si="17">1/EXP(((A131-$J$4)^2)/(2*$K$4^2))</f>
        <v>6.1853284868242126E-55</v>
      </c>
      <c r="E131">
        <f t="shared" ref="E131:E152" si="18">1/(1+ABS((A131-$L$5)/$J$5)^(2*$K$5))</f>
        <v>2.5667297765628356E-4</v>
      </c>
      <c r="F131">
        <f t="shared" ref="F131:F152" si="19">1/(1+EXP(-$J$6*(A131-$L$6)))</f>
        <v>0.99999986254924611</v>
      </c>
      <c r="G131">
        <f t="shared" si="14"/>
        <v>1</v>
      </c>
      <c r="H131">
        <f t="shared" ref="H131:H152" si="20">IF(A131&lt;$J$8,1,IF(AND(A131&lt;=$K$8,A131&gt;=$J$8),(1-2*(((A131-$J$8)/($L$8-$J$8))^2)),IF(AND(A131&lt;=$L$8,A131&gt;=$K$8),2*((($L$8-A131)/($L$8-$J$8))^2),0)))</f>
        <v>0</v>
      </c>
    </row>
    <row r="132" spans="1:8" x14ac:dyDescent="0.2">
      <c r="A132">
        <v>26</v>
      </c>
      <c r="B132">
        <f t="shared" si="15"/>
        <v>0</v>
      </c>
      <c r="C132">
        <f t="shared" si="16"/>
        <v>0</v>
      </c>
      <c r="D132">
        <f t="shared" si="17"/>
        <v>2.5722093726424148E-56</v>
      </c>
      <c r="E132">
        <f t="shared" si="18"/>
        <v>2.4408103490358799E-4</v>
      </c>
      <c r="F132">
        <f t="shared" si="19"/>
        <v>0.99999988746483792</v>
      </c>
      <c r="G132">
        <f t="shared" si="14"/>
        <v>1</v>
      </c>
      <c r="H132">
        <f t="shared" si="20"/>
        <v>0</v>
      </c>
    </row>
    <row r="133" spans="1:8" x14ac:dyDescent="0.2">
      <c r="A133">
        <v>26.2</v>
      </c>
      <c r="B133">
        <f t="shared" si="15"/>
        <v>0</v>
      </c>
      <c r="C133">
        <f t="shared" si="16"/>
        <v>0</v>
      </c>
      <c r="D133">
        <f t="shared" si="17"/>
        <v>1.0277277534252784E-57</v>
      </c>
      <c r="E133">
        <f t="shared" si="18"/>
        <v>2.3225177783510269E-4</v>
      </c>
      <c r="F133">
        <f t="shared" si="19"/>
        <v>0.99999990786400006</v>
      </c>
      <c r="G133">
        <f t="shared" si="14"/>
        <v>1</v>
      </c>
      <c r="H133">
        <f t="shared" si="20"/>
        <v>0</v>
      </c>
    </row>
    <row r="134" spans="1:8" x14ac:dyDescent="0.2">
      <c r="A134">
        <v>26.4</v>
      </c>
      <c r="B134">
        <f t="shared" si="15"/>
        <v>0</v>
      </c>
      <c r="C134">
        <f t="shared" si="16"/>
        <v>0</v>
      </c>
      <c r="D134">
        <f t="shared" si="17"/>
        <v>3.9452822052174549E-59</v>
      </c>
      <c r="E134">
        <f t="shared" si="18"/>
        <v>2.2113044715053079E-4</v>
      </c>
      <c r="F134">
        <f t="shared" si="19"/>
        <v>0.99999992456542219</v>
      </c>
      <c r="G134">
        <f t="shared" ref="G134:G152" si="21">IF(A134&lt;$J$7,0,IF(AND(A134&lt;=$K$7,A134&gt;=$J$7),2*(((A134-$J$7)/($L$7-$J$7))^2),IF(AND(A134&lt;=$L$7,A134&gt;=$K$7),(1-2*((($L$7-A134)/($L$7-$J$7))^2)),1)))</f>
        <v>1</v>
      </c>
      <c r="H134">
        <f t="shared" si="20"/>
        <v>0</v>
      </c>
    </row>
    <row r="135" spans="1:8" x14ac:dyDescent="0.2">
      <c r="A135">
        <v>26.6</v>
      </c>
      <c r="B135">
        <f t="shared" si="15"/>
        <v>0</v>
      </c>
      <c r="C135">
        <f t="shared" si="16"/>
        <v>0</v>
      </c>
      <c r="D135">
        <f t="shared" si="17"/>
        <v>1.4551450402016293E-60</v>
      </c>
      <c r="E135">
        <f t="shared" si="18"/>
        <v>2.1066681503228218E-4</v>
      </c>
      <c r="F135">
        <f t="shared" si="19"/>
        <v>0.99999993823939048</v>
      </c>
      <c r="G135">
        <f t="shared" si="21"/>
        <v>1</v>
      </c>
      <c r="H135">
        <f t="shared" si="20"/>
        <v>0</v>
      </c>
    </row>
    <row r="136" spans="1:8" x14ac:dyDescent="0.2">
      <c r="A136">
        <v>26.8</v>
      </c>
      <c r="B136">
        <f t="shared" si="15"/>
        <v>0</v>
      </c>
      <c r="C136">
        <f t="shared" si="16"/>
        <v>0</v>
      </c>
      <c r="D136">
        <f t="shared" si="17"/>
        <v>5.1565913268420381E-62</v>
      </c>
      <c r="E136">
        <f t="shared" si="18"/>
        <v>2.0081476171641678E-4</v>
      </c>
      <c r="F136">
        <f t="shared" si="19"/>
        <v>0.99999994943468906</v>
      </c>
      <c r="G136">
        <f t="shared" si="21"/>
        <v>1</v>
      </c>
      <c r="H136">
        <f t="shared" si="20"/>
        <v>0</v>
      </c>
    </row>
    <row r="137" spans="1:8" x14ac:dyDescent="0.2">
      <c r="A137">
        <v>27</v>
      </c>
      <c r="B137">
        <f t="shared" si="15"/>
        <v>0</v>
      </c>
      <c r="C137">
        <f t="shared" si="16"/>
        <v>0</v>
      </c>
      <c r="D137">
        <f t="shared" si="17"/>
        <v>1.7556880978548262E-63</v>
      </c>
      <c r="E137">
        <f t="shared" si="18"/>
        <v>1.9153189604606343E-4</v>
      </c>
      <c r="F137">
        <f t="shared" si="19"/>
        <v>0.99999995860062441</v>
      </c>
      <c r="G137">
        <f t="shared" si="21"/>
        <v>1</v>
      </c>
      <c r="H137">
        <f t="shared" si="20"/>
        <v>0</v>
      </c>
    </row>
    <row r="138" spans="1:8" x14ac:dyDescent="0.2">
      <c r="A138">
        <v>27.2</v>
      </c>
      <c r="B138">
        <f t="shared" si="15"/>
        <v>0</v>
      </c>
      <c r="C138">
        <f t="shared" si="16"/>
        <v>0</v>
      </c>
      <c r="D138">
        <f t="shared" si="17"/>
        <v>5.7432832674288181E-65</v>
      </c>
      <c r="E138">
        <f t="shared" si="18"/>
        <v>1.8277921499105406E-4</v>
      </c>
      <c r="F138">
        <f t="shared" si="19"/>
        <v>0.99999996610505781</v>
      </c>
      <c r="G138">
        <f t="shared" si="21"/>
        <v>1</v>
      </c>
      <c r="H138">
        <f t="shared" si="20"/>
        <v>0</v>
      </c>
    </row>
    <row r="139" spans="1:8" x14ac:dyDescent="0.2">
      <c r="A139">
        <v>27.4</v>
      </c>
      <c r="B139">
        <f t="shared" si="15"/>
        <v>0</v>
      </c>
      <c r="C139">
        <f t="shared" si="16"/>
        <v>0</v>
      </c>
      <c r="D139">
        <f t="shared" si="17"/>
        <v>1.8051002629936476E-66</v>
      </c>
      <c r="E139">
        <f t="shared" si="18"/>
        <v>1.7452079773945314E-4</v>
      </c>
      <c r="F139">
        <f t="shared" si="19"/>
        <v>0.99999997224916826</v>
      </c>
      <c r="G139">
        <f t="shared" si="21"/>
        <v>1</v>
      </c>
      <c r="H139">
        <f t="shared" si="20"/>
        <v>0</v>
      </c>
    </row>
    <row r="140" spans="1:8" x14ac:dyDescent="0.2">
      <c r="A140">
        <v>27.6</v>
      </c>
      <c r="B140">
        <f t="shared" si="15"/>
        <v>0</v>
      </c>
      <c r="C140">
        <f t="shared" si="16"/>
        <v>0</v>
      </c>
      <c r="D140">
        <f t="shared" si="17"/>
        <v>5.4509304757344039E-68</v>
      </c>
      <c r="E140">
        <f t="shared" si="18"/>
        <v>1.6672353050547101E-4</v>
      </c>
      <c r="F140">
        <f t="shared" si="19"/>
        <v>0.9999999772795406</v>
      </c>
      <c r="G140">
        <f t="shared" si="21"/>
        <v>1</v>
      </c>
      <c r="H140">
        <f t="shared" si="20"/>
        <v>0</v>
      </c>
    </row>
    <row r="141" spans="1:8" x14ac:dyDescent="0.2">
      <c r="A141">
        <v>27.8</v>
      </c>
      <c r="B141">
        <f t="shared" si="15"/>
        <v>0</v>
      </c>
      <c r="C141">
        <f t="shared" si="16"/>
        <v>0</v>
      </c>
      <c r="D141">
        <f t="shared" si="17"/>
        <v>1.581496287947995E-69</v>
      </c>
      <c r="E141">
        <f t="shared" si="18"/>
        <v>1.593568586658124E-4</v>
      </c>
      <c r="F141">
        <f t="shared" si="19"/>
        <v>0.99999998139806101</v>
      </c>
      <c r="G141">
        <f t="shared" si="21"/>
        <v>1</v>
      </c>
      <c r="H141">
        <f t="shared" si="20"/>
        <v>0</v>
      </c>
    </row>
    <row r="142" spans="1:8" x14ac:dyDescent="0.2">
      <c r="A142">
        <v>28</v>
      </c>
      <c r="B142">
        <f t="shared" si="15"/>
        <v>0</v>
      </c>
      <c r="C142">
        <f t="shared" si="16"/>
        <v>0</v>
      </c>
      <c r="D142">
        <f t="shared" si="17"/>
        <v>4.4085313314632264E-71</v>
      </c>
      <c r="E142">
        <f t="shared" si="18"/>
        <v>1.5239256324291374E-4</v>
      </c>
      <c r="F142">
        <f t="shared" si="19"/>
        <v>0.9999999847700205</v>
      </c>
      <c r="G142">
        <f t="shared" si="21"/>
        <v>1</v>
      </c>
      <c r="H142">
        <f t="shared" si="20"/>
        <v>0</v>
      </c>
    </row>
    <row r="143" spans="1:8" x14ac:dyDescent="0.2">
      <c r="A143">
        <v>28.2</v>
      </c>
      <c r="B143">
        <f t="shared" si="15"/>
        <v>0</v>
      </c>
      <c r="C143">
        <f t="shared" si="16"/>
        <v>0</v>
      </c>
      <c r="D143">
        <f t="shared" si="17"/>
        <v>1.1807226845824186E-72</v>
      </c>
      <c r="E143">
        <f t="shared" si="18"/>
        <v>1.4580455910735303E-4</v>
      </c>
      <c r="F143">
        <f t="shared" si="19"/>
        <v>0.99999998753074737</v>
      </c>
      <c r="G143">
        <f t="shared" si="21"/>
        <v>1</v>
      </c>
      <c r="H143">
        <f t="shared" si="20"/>
        <v>0</v>
      </c>
    </row>
    <row r="144" spans="1:8" x14ac:dyDescent="0.2">
      <c r="A144">
        <v>28.4</v>
      </c>
      <c r="B144">
        <f t="shared" si="15"/>
        <v>0</v>
      </c>
      <c r="C144">
        <f t="shared" si="16"/>
        <v>0</v>
      </c>
      <c r="D144">
        <f t="shared" si="17"/>
        <v>3.0382961507319069E-74</v>
      </c>
      <c r="E144">
        <f t="shared" si="18"/>
        <v>1.3956871258023252E-4</v>
      </c>
      <c r="F144">
        <f t="shared" si="19"/>
        <v>0.99999998979103932</v>
      </c>
      <c r="G144">
        <f t="shared" si="21"/>
        <v>1</v>
      </c>
      <c r="H144">
        <f t="shared" si="20"/>
        <v>0</v>
      </c>
    </row>
    <row r="145" spans="1:8" x14ac:dyDescent="0.2">
      <c r="A145">
        <v>28.6</v>
      </c>
      <c r="B145">
        <f t="shared" si="15"/>
        <v>0</v>
      </c>
      <c r="C145">
        <f t="shared" si="16"/>
        <v>0</v>
      </c>
      <c r="D145">
        <f t="shared" si="17"/>
        <v>7.5117395307347165E-76</v>
      </c>
      <c r="E145">
        <f t="shared" si="18"/>
        <v>1.3366267638577884E-4</v>
      </c>
      <c r="F145">
        <f t="shared" si="19"/>
        <v>0.99999999164160991</v>
      </c>
      <c r="G145">
        <f t="shared" si="21"/>
        <v>1</v>
      </c>
      <c r="H145">
        <f t="shared" si="20"/>
        <v>0</v>
      </c>
    </row>
    <row r="146" spans="1:8" x14ac:dyDescent="0.2">
      <c r="A146">
        <v>28.8</v>
      </c>
      <c r="B146">
        <f t="shared" si="15"/>
        <v>0</v>
      </c>
      <c r="C146">
        <f t="shared" si="16"/>
        <v>0</v>
      </c>
      <c r="D146">
        <f t="shared" si="17"/>
        <v>1.7843463550857146E-77</v>
      </c>
      <c r="E146">
        <f t="shared" si="18"/>
        <v>1.2806574014006495E-4</v>
      </c>
      <c r="F146">
        <f t="shared" si="19"/>
        <v>0.99999999315672894</v>
      </c>
      <c r="G146">
        <f t="shared" si="21"/>
        <v>1</v>
      </c>
      <c r="H146">
        <f t="shared" si="20"/>
        <v>0</v>
      </c>
    </row>
    <row r="147" spans="1:8" x14ac:dyDescent="0.2">
      <c r="A147">
        <v>29</v>
      </c>
      <c r="B147">
        <f t="shared" si="15"/>
        <v>0</v>
      </c>
      <c r="C147">
        <f t="shared" si="16"/>
        <v>0</v>
      </c>
      <c r="D147">
        <f t="shared" si="17"/>
        <v>4.072358625761176E-79</v>
      </c>
      <c r="E147">
        <f t="shared" si="18"/>
        <v>1.2275869476817788E-4</v>
      </c>
      <c r="F147">
        <f t="shared" si="19"/>
        <v>0.99999999439720355</v>
      </c>
      <c r="G147">
        <f t="shared" si="21"/>
        <v>1</v>
      </c>
      <c r="H147">
        <f t="shared" si="20"/>
        <v>0</v>
      </c>
    </row>
    <row r="148" spans="1:8" x14ac:dyDescent="0.2">
      <c r="A148">
        <v>29.2</v>
      </c>
      <c r="B148">
        <f t="shared" si="15"/>
        <v>0</v>
      </c>
      <c r="C148">
        <f t="shared" si="16"/>
        <v>0</v>
      </c>
      <c r="D148">
        <f t="shared" si="17"/>
        <v>8.9297869115720532E-81</v>
      </c>
      <c r="E148">
        <f t="shared" si="18"/>
        <v>1.1772370942322729E-4</v>
      </c>
      <c r="F148">
        <f t="shared" si="19"/>
        <v>0.99999999541281825</v>
      </c>
      <c r="G148">
        <f t="shared" si="21"/>
        <v>1</v>
      </c>
      <c r="H148">
        <f t="shared" si="20"/>
        <v>0</v>
      </c>
    </row>
    <row r="149" spans="1:8" x14ac:dyDescent="0.2">
      <c r="A149">
        <v>29.4</v>
      </c>
      <c r="B149">
        <f t="shared" si="15"/>
        <v>0</v>
      </c>
      <c r="C149">
        <f t="shared" si="16"/>
        <v>0</v>
      </c>
      <c r="D149">
        <f t="shared" si="17"/>
        <v>1.8813274639386439E-82</v>
      </c>
      <c r="E149">
        <f t="shared" si="18"/>
        <v>1.1294421963964224E-4</v>
      </c>
      <c r="F149">
        <f t="shared" si="19"/>
        <v>0.99999999624433333</v>
      </c>
      <c r="G149">
        <f t="shared" si="21"/>
        <v>1</v>
      </c>
      <c r="H149">
        <f t="shared" si="20"/>
        <v>0</v>
      </c>
    </row>
    <row r="150" spans="1:8" x14ac:dyDescent="0.2">
      <c r="A150">
        <v>29.6</v>
      </c>
      <c r="B150">
        <f t="shared" si="15"/>
        <v>0</v>
      </c>
      <c r="C150">
        <f t="shared" si="16"/>
        <v>0</v>
      </c>
      <c r="D150">
        <f t="shared" si="17"/>
        <v>3.8081663925603393E-84</v>
      </c>
      <c r="E150">
        <f t="shared" si="18"/>
        <v>1.0840482559311311E-4</v>
      </c>
      <c r="F150">
        <f t="shared" si="19"/>
        <v>0.99999999692512009</v>
      </c>
      <c r="G150">
        <f t="shared" si="21"/>
        <v>1</v>
      </c>
      <c r="H150">
        <f t="shared" si="20"/>
        <v>0</v>
      </c>
    </row>
    <row r="151" spans="1:8" x14ac:dyDescent="0.2">
      <c r="A151">
        <v>29.8</v>
      </c>
      <c r="B151">
        <f t="shared" si="15"/>
        <v>0</v>
      </c>
      <c r="C151">
        <f t="shared" si="16"/>
        <v>0</v>
      </c>
      <c r="D151">
        <f t="shared" si="17"/>
        <v>7.4062037788675361E-86</v>
      </c>
      <c r="E151">
        <f t="shared" si="18"/>
        <v>1.0409119946277283E-4</v>
      </c>
      <c r="F151">
        <f t="shared" si="19"/>
        <v>0.99999999748250135</v>
      </c>
      <c r="G151">
        <f t="shared" si="21"/>
        <v>1</v>
      </c>
      <c r="H151">
        <f t="shared" si="20"/>
        <v>0</v>
      </c>
    </row>
    <row r="152" spans="1:8" x14ac:dyDescent="0.2">
      <c r="A152">
        <v>30</v>
      </c>
      <c r="B152">
        <f t="shared" si="15"/>
        <v>0</v>
      </c>
      <c r="C152">
        <f t="shared" si="16"/>
        <v>0</v>
      </c>
      <c r="D152">
        <f t="shared" si="17"/>
        <v>1.3838965267367376E-87</v>
      </c>
      <c r="E152">
        <f t="shared" si="18"/>
        <v>9.9990000999900015E-5</v>
      </c>
      <c r="F152">
        <f t="shared" si="19"/>
        <v>0.99999999793884631</v>
      </c>
      <c r="G152">
        <f t="shared" si="21"/>
        <v>1</v>
      </c>
      <c r="H152">
        <f t="shared" si="20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9ED1-14A3-3E4B-A0E7-CA2FFD4A41CD}">
  <dimension ref="A1:E12"/>
  <sheetViews>
    <sheetView workbookViewId="0">
      <selection activeCell="B16" sqref="B16"/>
    </sheetView>
  </sheetViews>
  <sheetFormatPr baseColWidth="10" defaultRowHeight="16" x14ac:dyDescent="0.2"/>
  <sheetData>
    <row r="1" spans="1:5" x14ac:dyDescent="0.2">
      <c r="A1" t="s">
        <v>13</v>
      </c>
    </row>
    <row r="2" spans="1:5" x14ac:dyDescent="0.2">
      <c r="A2" t="s">
        <v>14</v>
      </c>
    </row>
    <row r="3" spans="1:5" x14ac:dyDescent="0.2">
      <c r="A3" t="s">
        <v>15</v>
      </c>
    </row>
    <row r="4" spans="1:5" x14ac:dyDescent="0.2">
      <c r="A4" t="s">
        <v>16</v>
      </c>
    </row>
    <row r="5" spans="1:5" x14ac:dyDescent="0.2">
      <c r="A5" t="s">
        <v>24</v>
      </c>
      <c r="C5" t="s">
        <v>20</v>
      </c>
      <c r="D5" t="s">
        <v>25</v>
      </c>
    </row>
    <row r="6" spans="1:5" x14ac:dyDescent="0.2">
      <c r="A6" t="s">
        <v>17</v>
      </c>
      <c r="C6" t="s">
        <v>21</v>
      </c>
    </row>
    <row r="7" spans="1:5" x14ac:dyDescent="0.2">
      <c r="A7" t="s">
        <v>18</v>
      </c>
      <c r="C7" t="s">
        <v>22</v>
      </c>
      <c r="E7" t="s">
        <v>26</v>
      </c>
    </row>
    <row r="8" spans="1:5" x14ac:dyDescent="0.2">
      <c r="A8" t="s">
        <v>19</v>
      </c>
      <c r="C8" t="s">
        <v>23</v>
      </c>
    </row>
    <row r="11" spans="1:5" x14ac:dyDescent="0.2">
      <c r="E11" t="s">
        <v>27</v>
      </c>
    </row>
    <row r="12" spans="1:5" x14ac:dyDescent="0.2">
      <c r="E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Алгебраические и логические </vt:lpstr>
      <vt:lpstr>Лист1</vt:lpstr>
      <vt:lpstr>Операции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2022-02-14T06:34:59Z</dcterms:created>
  <dcterms:modified xsi:type="dcterms:W3CDTF">2022-02-21T11:21:03Z</dcterms:modified>
</cp:coreProperties>
</file>