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8 сем/джени/1раб/"/>
    </mc:Choice>
  </mc:AlternateContent>
  <xr:revisionPtr revIDLastSave="0" documentId="13_ncr:1_{D2D219D8-EF50-6649-999B-B965332A2F33}" xr6:coauthVersionLast="47" xr6:coauthVersionMax="47" xr10:uidLastSave="{00000000-0000-0000-0000-000000000000}"/>
  <bookViews>
    <workbookView xWindow="0" yWindow="460" windowWidth="28800" windowHeight="16420" activeTab="1" xr2:uid="{D7FD99F8-A036-EF4E-82FB-1F08F06EFC15}"/>
  </bookViews>
  <sheets>
    <sheet name="Дисциплины" sheetId="1" r:id="rId1"/>
    <sheet name="Дисциплины ред" sheetId="9" r:id="rId2"/>
    <sheet name="Мамдами" sheetId="3" r:id="rId3"/>
    <sheet name="Цукамото" sheetId="8" r:id="rId4"/>
    <sheet name="Ларсен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9" l="1"/>
  <c r="O14" i="9" a="1"/>
  <c r="O14" i="9" s="1"/>
  <c r="O1" i="9" a="1"/>
  <c r="O1" i="9" s="1"/>
  <c r="H24" i="9"/>
  <c r="D24" i="9"/>
  <c r="B24" i="9"/>
  <c r="K24" i="9" s="1"/>
  <c r="B23" i="9"/>
  <c r="I23" i="9" s="1"/>
  <c r="H22" i="9"/>
  <c r="D22" i="9"/>
  <c r="B22" i="9"/>
  <c r="K22" i="9" s="1"/>
  <c r="B21" i="9"/>
  <c r="I21" i="9" s="1"/>
  <c r="H20" i="9"/>
  <c r="D20" i="9"/>
  <c r="B20" i="9"/>
  <c r="K20" i="9" s="1"/>
  <c r="B19" i="9"/>
  <c r="I19" i="9" s="1"/>
  <c r="H18" i="9"/>
  <c r="D18" i="9"/>
  <c r="B18" i="9"/>
  <c r="K18" i="9" s="1"/>
  <c r="B17" i="9"/>
  <c r="I17" i="9" s="1"/>
  <c r="H16" i="9"/>
  <c r="D16" i="9"/>
  <c r="B16" i="9"/>
  <c r="K16" i="9" s="1"/>
  <c r="B14" i="9" a="1"/>
  <c r="B14" i="9" s="1"/>
  <c r="D4" i="9"/>
  <c r="C5" i="9"/>
  <c r="E5" i="9"/>
  <c r="G5" i="9"/>
  <c r="K5" i="9"/>
  <c r="F6" i="9"/>
  <c r="I6" i="9"/>
  <c r="C7" i="9"/>
  <c r="D7" i="9"/>
  <c r="G7" i="9"/>
  <c r="H7" i="9"/>
  <c r="K7" i="9"/>
  <c r="H8" i="9"/>
  <c r="D9" i="9"/>
  <c r="H9" i="9"/>
  <c r="I9" i="9"/>
  <c r="E10" i="9"/>
  <c r="I10" i="9"/>
  <c r="J10" i="9"/>
  <c r="K11" i="9"/>
  <c r="D3" i="9"/>
  <c r="F3" i="9"/>
  <c r="G3" i="9"/>
  <c r="H3" i="9"/>
  <c r="J3" i="9"/>
  <c r="K3" i="9"/>
  <c r="C3" i="9"/>
  <c r="B9" i="9"/>
  <c r="E9" i="9" s="1"/>
  <c r="B11" i="9"/>
  <c r="E11" i="9" s="1"/>
  <c r="B10" i="9"/>
  <c r="B8" i="9"/>
  <c r="C8" i="9" s="1"/>
  <c r="B6" i="9"/>
  <c r="J6" i="9" s="1"/>
  <c r="B7" i="9"/>
  <c r="B5" i="9"/>
  <c r="B4" i="9"/>
  <c r="B3" i="9"/>
  <c r="B1" i="9" a="1"/>
  <c r="B1" i="9" s="1"/>
  <c r="F8" i="9" l="1"/>
  <c r="H4" i="9"/>
  <c r="J5" i="9"/>
  <c r="G4" i="9"/>
  <c r="H10" i="9"/>
  <c r="F5" i="9"/>
  <c r="K10" i="9"/>
  <c r="C10" i="9"/>
  <c r="F7" i="9"/>
  <c r="I5" i="9"/>
  <c r="D10" i="9"/>
  <c r="K4" i="9"/>
  <c r="G10" i="9"/>
  <c r="J8" i="9"/>
  <c r="J7" i="9"/>
  <c r="J4" i="9"/>
  <c r="F4" i="9"/>
  <c r="I3" i="9"/>
  <c r="E3" i="9"/>
  <c r="F10" i="9"/>
  <c r="I7" i="9"/>
  <c r="E7" i="9"/>
  <c r="H5" i="9"/>
  <c r="D5" i="9"/>
  <c r="I4" i="9"/>
  <c r="E4" i="9"/>
  <c r="J17" i="9"/>
  <c r="J19" i="9"/>
  <c r="F21" i="9"/>
  <c r="E16" i="9"/>
  <c r="I16" i="9"/>
  <c r="C17" i="9"/>
  <c r="G17" i="9"/>
  <c r="K17" i="9"/>
  <c r="E18" i="9"/>
  <c r="I18" i="9"/>
  <c r="C19" i="9"/>
  <c r="G19" i="9"/>
  <c r="K19" i="9"/>
  <c r="E20" i="9"/>
  <c r="I20" i="9"/>
  <c r="C21" i="9"/>
  <c r="G21" i="9"/>
  <c r="K21" i="9"/>
  <c r="E22" i="9"/>
  <c r="I22" i="9"/>
  <c r="C23" i="9"/>
  <c r="G23" i="9"/>
  <c r="K23" i="9"/>
  <c r="E24" i="9"/>
  <c r="I24" i="9"/>
  <c r="J21" i="9"/>
  <c r="F23" i="9"/>
  <c r="F16" i="9"/>
  <c r="J16" i="9"/>
  <c r="D17" i="9"/>
  <c r="H17" i="9"/>
  <c r="F18" i="9"/>
  <c r="J18" i="9"/>
  <c r="D19" i="9"/>
  <c r="H19" i="9"/>
  <c r="F20" i="9"/>
  <c r="J20" i="9"/>
  <c r="D21" i="9"/>
  <c r="H21" i="9"/>
  <c r="F22" i="9"/>
  <c r="J22" i="9"/>
  <c r="D23" i="9"/>
  <c r="H23" i="9"/>
  <c r="F24" i="9"/>
  <c r="J24" i="9"/>
  <c r="F17" i="9"/>
  <c r="F19" i="9"/>
  <c r="J23" i="9"/>
  <c r="C16" i="9"/>
  <c r="G16" i="9"/>
  <c r="E17" i="9"/>
  <c r="C18" i="9"/>
  <c r="G18" i="9"/>
  <c r="E19" i="9"/>
  <c r="C20" i="9"/>
  <c r="G20" i="9"/>
  <c r="E21" i="9"/>
  <c r="C22" i="9"/>
  <c r="G22" i="9"/>
  <c r="E23" i="9"/>
  <c r="C24" i="9"/>
  <c r="G24" i="9"/>
  <c r="D11" i="9"/>
  <c r="H11" i="9"/>
  <c r="I8" i="9"/>
  <c r="E8" i="9"/>
  <c r="D8" i="9"/>
  <c r="K8" i="9"/>
  <c r="G8" i="9"/>
  <c r="K9" i="9"/>
  <c r="G9" i="9"/>
  <c r="C9" i="9"/>
  <c r="J9" i="9"/>
  <c r="F9" i="9"/>
  <c r="E6" i="9"/>
  <c r="H6" i="9"/>
  <c r="D6" i="9"/>
  <c r="K6" i="9"/>
  <c r="G6" i="9"/>
  <c r="C6" i="9"/>
  <c r="G11" i="9"/>
  <c r="C11" i="9"/>
  <c r="J11" i="9"/>
  <c r="F11" i="9"/>
  <c r="I11" i="9"/>
  <c r="X18" i="9" l="1"/>
  <c r="W11" i="9"/>
  <c r="Q11" i="9"/>
  <c r="X23" i="9"/>
  <c r="W18" i="9"/>
  <c r="R15" i="9"/>
  <c r="O8" i="9"/>
  <c r="T18" i="9"/>
  <c r="T22" i="9"/>
  <c r="P5" i="9"/>
  <c r="T10" i="9"/>
  <c r="S21" i="9"/>
  <c r="W4" i="9"/>
  <c r="Q10" i="9"/>
  <c r="U7" i="9"/>
  <c r="R18" i="9"/>
  <c r="R24" i="9"/>
  <c r="T4" i="9"/>
  <c r="P2" i="9"/>
  <c r="Z2" i="9" s="1"/>
  <c r="O16" i="9"/>
  <c r="P11" i="9"/>
  <c r="X21" i="9"/>
  <c r="X4" i="9"/>
  <c r="R5" i="9"/>
  <c r="U17" i="9"/>
  <c r="Q19" i="9"/>
  <c r="W20" i="9"/>
  <c r="S22" i="9"/>
  <c r="O24" i="9"/>
  <c r="V15" i="9"/>
  <c r="Q4" i="9"/>
  <c r="R6" i="9"/>
  <c r="W8" i="9"/>
  <c r="Q7" i="9"/>
  <c r="R17" i="9"/>
  <c r="R19" i="9"/>
  <c r="R21" i="9"/>
  <c r="R23" i="9"/>
  <c r="S15" i="9"/>
  <c r="X3" i="9"/>
  <c r="U5" i="9"/>
  <c r="R7" i="9"/>
  <c r="R9" i="9"/>
  <c r="Q2" i="9"/>
  <c r="O17" i="9"/>
  <c r="U18" i="9"/>
  <c r="Q20" i="9"/>
  <c r="W21" i="9"/>
  <c r="S23" i="9"/>
  <c r="P15" i="9"/>
  <c r="U3" i="9"/>
  <c r="Q5" i="9"/>
  <c r="S7" i="9"/>
  <c r="O9" i="9"/>
  <c r="U10" i="9"/>
  <c r="Q6" i="9"/>
  <c r="V10" i="9"/>
  <c r="Q9" i="9"/>
  <c r="V16" i="9"/>
  <c r="V18" i="9"/>
  <c r="V20" i="9"/>
  <c r="V22" i="9"/>
  <c r="V24" i="9"/>
  <c r="R3" i="9"/>
  <c r="S5" i="9"/>
  <c r="X7" i="9"/>
  <c r="X11" i="9"/>
  <c r="R2" i="9"/>
  <c r="X24" i="9"/>
  <c r="S20" i="9"/>
  <c r="U23" i="9"/>
  <c r="W3" i="9"/>
  <c r="O2" i="9"/>
  <c r="T20" i="9"/>
  <c r="T3" i="9"/>
  <c r="T8" i="9"/>
  <c r="Q18" i="9"/>
  <c r="O23" i="9"/>
  <c r="U24" i="9"/>
  <c r="T6" i="9"/>
  <c r="W2" i="9"/>
  <c r="R16" i="9"/>
  <c r="R22" i="9"/>
  <c r="O15" i="9"/>
  <c r="R10" i="9"/>
  <c r="R11" i="9"/>
  <c r="X6" i="9"/>
  <c r="X9" i="9"/>
  <c r="V11" i="9"/>
  <c r="T11" i="9"/>
  <c r="X19" i="9"/>
  <c r="X10" i="9"/>
  <c r="S16" i="9"/>
  <c r="O18" i="9"/>
  <c r="U19" i="9"/>
  <c r="Q21" i="9"/>
  <c r="W22" i="9"/>
  <c r="S24" i="9"/>
  <c r="O3" i="9"/>
  <c r="U4" i="9"/>
  <c r="V6" i="9"/>
  <c r="U9" i="9"/>
  <c r="P16" i="9"/>
  <c r="V17" i="9"/>
  <c r="V19" i="9"/>
  <c r="V21" i="9"/>
  <c r="V23" i="9"/>
  <c r="W15" i="9"/>
  <c r="R4" i="9"/>
  <c r="O6" i="9"/>
  <c r="V7" i="9"/>
  <c r="V9" i="9"/>
  <c r="V2" i="9"/>
  <c r="S17" i="9"/>
  <c r="O19" i="9"/>
  <c r="U20" i="9"/>
  <c r="Q22" i="9"/>
  <c r="W23" i="9"/>
  <c r="T15" i="9"/>
  <c r="O4" i="9"/>
  <c r="V5" i="9"/>
  <c r="W7" i="9"/>
  <c r="S9" i="9"/>
  <c r="O11" i="9"/>
  <c r="T7" i="9"/>
  <c r="T2" i="9"/>
  <c r="S10" i="9"/>
  <c r="P17" i="9"/>
  <c r="P19" i="9"/>
  <c r="P21" i="9"/>
  <c r="P23" i="9"/>
  <c r="Q15" i="9"/>
  <c r="V3" i="9"/>
  <c r="W5" i="9"/>
  <c r="V8" i="9"/>
  <c r="S8" i="9"/>
  <c r="X22" i="9"/>
  <c r="Q17" i="9"/>
  <c r="O22" i="9"/>
  <c r="T5" i="9"/>
  <c r="X16" i="9"/>
  <c r="T24" i="9"/>
  <c r="W6" i="9"/>
  <c r="U16" i="9"/>
  <c r="W19" i="9"/>
  <c r="Q3" i="9"/>
  <c r="U8" i="9"/>
  <c r="P9" i="9"/>
  <c r="R20" i="9"/>
  <c r="O7" i="9"/>
  <c r="S11" i="9"/>
  <c r="X8" i="9"/>
  <c r="U11" i="9"/>
  <c r="X17" i="9"/>
  <c r="W16" i="9"/>
  <c r="S18" i="9"/>
  <c r="O20" i="9"/>
  <c r="U21" i="9"/>
  <c r="Q23" i="9"/>
  <c r="W24" i="9"/>
  <c r="S3" i="9"/>
  <c r="O5" i="9"/>
  <c r="P7" i="9"/>
  <c r="Z7" i="9" s="1"/>
  <c r="W10" i="9"/>
  <c r="T16" i="9"/>
  <c r="P18" i="9"/>
  <c r="P20" i="9"/>
  <c r="P22" i="9"/>
  <c r="P24" i="9"/>
  <c r="P3" i="9"/>
  <c r="V4" i="9"/>
  <c r="S6" i="9"/>
  <c r="P8" i="9"/>
  <c r="P10" i="9"/>
  <c r="Q16" i="9"/>
  <c r="W17" i="9"/>
  <c r="S19" i="9"/>
  <c r="O21" i="9"/>
  <c r="U22" i="9"/>
  <c r="Q24" i="9"/>
  <c r="X15" i="9"/>
  <c r="S4" i="9"/>
  <c r="P6" i="9"/>
  <c r="Q8" i="9"/>
  <c r="W9" i="9"/>
  <c r="S2" i="9"/>
  <c r="R8" i="9"/>
  <c r="X2" i="9"/>
  <c r="U2" i="9"/>
  <c r="T17" i="9"/>
  <c r="T19" i="9"/>
  <c r="T21" i="9"/>
  <c r="T23" i="9"/>
  <c r="U15" i="9"/>
  <c r="P4" i="9"/>
  <c r="U6" i="9"/>
  <c r="T9" i="9"/>
  <c r="O10" i="9"/>
  <c r="X20" i="9"/>
  <c r="X5" i="9"/>
  <c r="Z5" i="9" s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3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3" i="8"/>
  <c r="F4" i="8"/>
  <c r="E103" i="8"/>
  <c r="D103" i="8"/>
  <c r="C103" i="8"/>
  <c r="B103" i="8"/>
  <c r="E102" i="8"/>
  <c r="D102" i="8"/>
  <c r="C102" i="8"/>
  <c r="B102" i="8"/>
  <c r="E101" i="8"/>
  <c r="D101" i="8"/>
  <c r="C101" i="8"/>
  <c r="B101" i="8"/>
  <c r="E100" i="8"/>
  <c r="D100" i="8"/>
  <c r="C100" i="8"/>
  <c r="B100" i="8"/>
  <c r="E99" i="8"/>
  <c r="D99" i="8"/>
  <c r="C99" i="8"/>
  <c r="B99" i="8"/>
  <c r="E98" i="8"/>
  <c r="D98" i="8"/>
  <c r="C98" i="8"/>
  <c r="B98" i="8"/>
  <c r="E97" i="8"/>
  <c r="D97" i="8"/>
  <c r="C97" i="8"/>
  <c r="B97" i="8"/>
  <c r="E96" i="8"/>
  <c r="D96" i="8"/>
  <c r="C96" i="8"/>
  <c r="B96" i="8"/>
  <c r="E95" i="8"/>
  <c r="D95" i="8"/>
  <c r="C95" i="8"/>
  <c r="B95" i="8"/>
  <c r="E94" i="8"/>
  <c r="D94" i="8"/>
  <c r="C94" i="8"/>
  <c r="B94" i="8"/>
  <c r="E93" i="8"/>
  <c r="D93" i="8"/>
  <c r="C93" i="8"/>
  <c r="B93" i="8"/>
  <c r="E92" i="8"/>
  <c r="D92" i="8"/>
  <c r="C92" i="8"/>
  <c r="B92" i="8"/>
  <c r="E91" i="8"/>
  <c r="D91" i="8"/>
  <c r="C91" i="8"/>
  <c r="B91" i="8"/>
  <c r="E90" i="8"/>
  <c r="D90" i="8"/>
  <c r="C90" i="8"/>
  <c r="B90" i="8"/>
  <c r="E89" i="8"/>
  <c r="D89" i="8"/>
  <c r="C89" i="8"/>
  <c r="B89" i="8"/>
  <c r="E88" i="8"/>
  <c r="D88" i="8"/>
  <c r="C88" i="8"/>
  <c r="B88" i="8"/>
  <c r="E87" i="8"/>
  <c r="D87" i="8"/>
  <c r="C87" i="8"/>
  <c r="B87" i="8"/>
  <c r="E86" i="8"/>
  <c r="D86" i="8"/>
  <c r="C86" i="8"/>
  <c r="B86" i="8"/>
  <c r="E85" i="8"/>
  <c r="D85" i="8"/>
  <c r="C85" i="8"/>
  <c r="B85" i="8"/>
  <c r="E84" i="8"/>
  <c r="D84" i="8"/>
  <c r="C84" i="8"/>
  <c r="B84" i="8"/>
  <c r="E83" i="8"/>
  <c r="D83" i="8"/>
  <c r="C83" i="8"/>
  <c r="B83" i="8"/>
  <c r="E82" i="8"/>
  <c r="D82" i="8"/>
  <c r="C82" i="8"/>
  <c r="B82" i="8"/>
  <c r="E81" i="8"/>
  <c r="D81" i="8"/>
  <c r="C81" i="8"/>
  <c r="B81" i="8"/>
  <c r="E80" i="8"/>
  <c r="D80" i="8"/>
  <c r="C80" i="8"/>
  <c r="B80" i="8"/>
  <c r="E79" i="8"/>
  <c r="D79" i="8"/>
  <c r="C79" i="8"/>
  <c r="B79" i="8"/>
  <c r="E78" i="8"/>
  <c r="D78" i="8"/>
  <c r="C78" i="8"/>
  <c r="B78" i="8"/>
  <c r="E77" i="8"/>
  <c r="D77" i="8"/>
  <c r="C77" i="8"/>
  <c r="B77" i="8"/>
  <c r="E76" i="8"/>
  <c r="D76" i="8"/>
  <c r="C76" i="8"/>
  <c r="B76" i="8"/>
  <c r="E75" i="8"/>
  <c r="D75" i="8"/>
  <c r="C75" i="8"/>
  <c r="B75" i="8"/>
  <c r="E74" i="8"/>
  <c r="D74" i="8"/>
  <c r="C74" i="8"/>
  <c r="B74" i="8"/>
  <c r="E73" i="8"/>
  <c r="D73" i="8"/>
  <c r="C73" i="8"/>
  <c r="B73" i="8"/>
  <c r="E72" i="8"/>
  <c r="D72" i="8"/>
  <c r="C72" i="8"/>
  <c r="B72" i="8"/>
  <c r="E71" i="8"/>
  <c r="D71" i="8"/>
  <c r="C71" i="8"/>
  <c r="B71" i="8"/>
  <c r="E70" i="8"/>
  <c r="D70" i="8"/>
  <c r="C70" i="8"/>
  <c r="B70" i="8"/>
  <c r="E69" i="8"/>
  <c r="D69" i="8"/>
  <c r="C69" i="8"/>
  <c r="B69" i="8"/>
  <c r="E68" i="8"/>
  <c r="D68" i="8"/>
  <c r="C68" i="8"/>
  <c r="B68" i="8"/>
  <c r="E67" i="8"/>
  <c r="D67" i="8"/>
  <c r="C67" i="8"/>
  <c r="B67" i="8"/>
  <c r="E66" i="8"/>
  <c r="D66" i="8"/>
  <c r="C66" i="8"/>
  <c r="B66" i="8"/>
  <c r="E65" i="8"/>
  <c r="D65" i="8"/>
  <c r="C65" i="8"/>
  <c r="B65" i="8"/>
  <c r="E64" i="8"/>
  <c r="D64" i="8"/>
  <c r="C64" i="8"/>
  <c r="B64" i="8"/>
  <c r="E63" i="8"/>
  <c r="D63" i="8"/>
  <c r="C63" i="8"/>
  <c r="B63" i="8"/>
  <c r="E62" i="8"/>
  <c r="D62" i="8"/>
  <c r="C62" i="8"/>
  <c r="B62" i="8"/>
  <c r="E61" i="8"/>
  <c r="D61" i="8"/>
  <c r="C61" i="8"/>
  <c r="B61" i="8"/>
  <c r="E60" i="8"/>
  <c r="D60" i="8"/>
  <c r="C60" i="8"/>
  <c r="B60" i="8"/>
  <c r="E59" i="8"/>
  <c r="D59" i="8"/>
  <c r="C59" i="8"/>
  <c r="B59" i="8"/>
  <c r="E58" i="8"/>
  <c r="D58" i="8"/>
  <c r="C58" i="8"/>
  <c r="B58" i="8"/>
  <c r="E57" i="8"/>
  <c r="D57" i="8"/>
  <c r="C57" i="8"/>
  <c r="B57" i="8"/>
  <c r="E56" i="8"/>
  <c r="D56" i="8"/>
  <c r="C56" i="8"/>
  <c r="B56" i="8"/>
  <c r="E55" i="8"/>
  <c r="D55" i="8"/>
  <c r="C55" i="8"/>
  <c r="B55" i="8"/>
  <c r="E54" i="8"/>
  <c r="D54" i="8"/>
  <c r="C54" i="8"/>
  <c r="B54" i="8"/>
  <c r="E53" i="8"/>
  <c r="D53" i="8"/>
  <c r="C53" i="8"/>
  <c r="B53" i="8"/>
  <c r="E52" i="8"/>
  <c r="D52" i="8"/>
  <c r="C52" i="8"/>
  <c r="B52" i="8"/>
  <c r="E51" i="8"/>
  <c r="D51" i="8"/>
  <c r="C51" i="8"/>
  <c r="B51" i="8"/>
  <c r="E50" i="8"/>
  <c r="D50" i="8"/>
  <c r="C50" i="8"/>
  <c r="B50" i="8"/>
  <c r="E49" i="8"/>
  <c r="D49" i="8"/>
  <c r="C49" i="8"/>
  <c r="B49" i="8"/>
  <c r="E48" i="8"/>
  <c r="D48" i="8"/>
  <c r="C48" i="8"/>
  <c r="B48" i="8"/>
  <c r="E47" i="8"/>
  <c r="D47" i="8"/>
  <c r="C47" i="8"/>
  <c r="B47" i="8"/>
  <c r="E46" i="8"/>
  <c r="D46" i="8"/>
  <c r="C46" i="8"/>
  <c r="B46" i="8"/>
  <c r="E45" i="8"/>
  <c r="D45" i="8"/>
  <c r="C45" i="8"/>
  <c r="B45" i="8"/>
  <c r="E44" i="8"/>
  <c r="D44" i="8"/>
  <c r="C44" i="8"/>
  <c r="B44" i="8"/>
  <c r="E43" i="8"/>
  <c r="D43" i="8"/>
  <c r="C43" i="8"/>
  <c r="B43" i="8"/>
  <c r="E42" i="8"/>
  <c r="D42" i="8"/>
  <c r="C42" i="8"/>
  <c r="B42" i="8"/>
  <c r="E41" i="8"/>
  <c r="D41" i="8"/>
  <c r="C41" i="8"/>
  <c r="B41" i="8"/>
  <c r="E40" i="8"/>
  <c r="D40" i="8"/>
  <c r="C40" i="8"/>
  <c r="B40" i="8"/>
  <c r="E39" i="8"/>
  <c r="D39" i="8"/>
  <c r="C39" i="8"/>
  <c r="B39" i="8"/>
  <c r="E38" i="8"/>
  <c r="D38" i="8"/>
  <c r="C38" i="8"/>
  <c r="B38" i="8"/>
  <c r="E37" i="8"/>
  <c r="D37" i="8"/>
  <c r="C37" i="8"/>
  <c r="B37" i="8"/>
  <c r="E36" i="8"/>
  <c r="D36" i="8"/>
  <c r="C36" i="8"/>
  <c r="B36" i="8"/>
  <c r="E35" i="8"/>
  <c r="D35" i="8"/>
  <c r="C35" i="8"/>
  <c r="B35" i="8"/>
  <c r="E34" i="8"/>
  <c r="D34" i="8"/>
  <c r="C34" i="8"/>
  <c r="B34" i="8"/>
  <c r="E33" i="8"/>
  <c r="D33" i="8"/>
  <c r="C33" i="8"/>
  <c r="B33" i="8"/>
  <c r="E32" i="8"/>
  <c r="D32" i="8"/>
  <c r="C32" i="8"/>
  <c r="B32" i="8"/>
  <c r="E31" i="8"/>
  <c r="D31" i="8"/>
  <c r="C31" i="8"/>
  <c r="B31" i="8"/>
  <c r="E30" i="8"/>
  <c r="D30" i="8"/>
  <c r="C30" i="8"/>
  <c r="B30" i="8"/>
  <c r="E29" i="8"/>
  <c r="D29" i="8"/>
  <c r="C29" i="8"/>
  <c r="B29" i="8"/>
  <c r="E28" i="8"/>
  <c r="D28" i="8"/>
  <c r="C28" i="8"/>
  <c r="B28" i="8"/>
  <c r="E27" i="8"/>
  <c r="D27" i="8"/>
  <c r="C27" i="8"/>
  <c r="B27" i="8"/>
  <c r="E26" i="8"/>
  <c r="D26" i="8"/>
  <c r="C26" i="8"/>
  <c r="B26" i="8"/>
  <c r="E25" i="8"/>
  <c r="D25" i="8"/>
  <c r="C25" i="8"/>
  <c r="B25" i="8"/>
  <c r="E24" i="8"/>
  <c r="D24" i="8"/>
  <c r="C24" i="8"/>
  <c r="B24" i="8"/>
  <c r="E23" i="8"/>
  <c r="D23" i="8"/>
  <c r="C23" i="8"/>
  <c r="B23" i="8"/>
  <c r="E22" i="8"/>
  <c r="D22" i="8"/>
  <c r="C22" i="8"/>
  <c r="B22" i="8"/>
  <c r="E21" i="8"/>
  <c r="D21" i="8"/>
  <c r="C21" i="8"/>
  <c r="B21" i="8"/>
  <c r="E20" i="8"/>
  <c r="D20" i="8"/>
  <c r="C20" i="8"/>
  <c r="B20" i="8"/>
  <c r="E19" i="8"/>
  <c r="D19" i="8"/>
  <c r="C19" i="8"/>
  <c r="B19" i="8"/>
  <c r="E18" i="8"/>
  <c r="D18" i="8"/>
  <c r="C18" i="8"/>
  <c r="B18" i="8"/>
  <c r="E17" i="8"/>
  <c r="D17" i="8"/>
  <c r="C17" i="8"/>
  <c r="B17" i="8"/>
  <c r="E16" i="8"/>
  <c r="D16" i="8"/>
  <c r="C16" i="8"/>
  <c r="B16" i="8"/>
  <c r="E15" i="8"/>
  <c r="D15" i="8"/>
  <c r="C15" i="8"/>
  <c r="B15" i="8"/>
  <c r="E14" i="8"/>
  <c r="D14" i="8"/>
  <c r="C14" i="8"/>
  <c r="B14" i="8"/>
  <c r="E13" i="8"/>
  <c r="D13" i="8"/>
  <c r="C13" i="8"/>
  <c r="B13" i="8"/>
  <c r="E12" i="8"/>
  <c r="D12" i="8"/>
  <c r="C12" i="8"/>
  <c r="B12" i="8"/>
  <c r="N11" i="8"/>
  <c r="M11" i="8"/>
  <c r="E11" i="8"/>
  <c r="D11" i="8"/>
  <c r="C11" i="8"/>
  <c r="B11" i="8"/>
  <c r="N10" i="8"/>
  <c r="M10" i="8"/>
  <c r="O10" i="8" s="1"/>
  <c r="Y7" i="8" s="1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E3" i="8"/>
  <c r="D3" i="8"/>
  <c r="C3" i="8"/>
  <c r="B3" i="8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3" i="6"/>
  <c r="G103" i="6"/>
  <c r="F103" i="6"/>
  <c r="E103" i="6"/>
  <c r="D103" i="6"/>
  <c r="C103" i="6"/>
  <c r="B103" i="6"/>
  <c r="G102" i="6"/>
  <c r="F102" i="6"/>
  <c r="E102" i="6"/>
  <c r="D102" i="6"/>
  <c r="C102" i="6"/>
  <c r="B102" i="6"/>
  <c r="G101" i="6"/>
  <c r="F101" i="6"/>
  <c r="E101" i="6"/>
  <c r="D101" i="6"/>
  <c r="C101" i="6"/>
  <c r="B101" i="6"/>
  <c r="G100" i="6"/>
  <c r="F100" i="6"/>
  <c r="E100" i="6"/>
  <c r="D100" i="6"/>
  <c r="C100" i="6"/>
  <c r="B100" i="6"/>
  <c r="G99" i="6"/>
  <c r="F99" i="6"/>
  <c r="E99" i="6"/>
  <c r="D99" i="6"/>
  <c r="C99" i="6"/>
  <c r="B99" i="6"/>
  <c r="G98" i="6"/>
  <c r="F98" i="6"/>
  <c r="E98" i="6"/>
  <c r="D98" i="6"/>
  <c r="C98" i="6"/>
  <c r="B98" i="6"/>
  <c r="G97" i="6"/>
  <c r="F97" i="6"/>
  <c r="E97" i="6"/>
  <c r="D97" i="6"/>
  <c r="C97" i="6"/>
  <c r="B97" i="6"/>
  <c r="G96" i="6"/>
  <c r="F96" i="6"/>
  <c r="E96" i="6"/>
  <c r="D96" i="6"/>
  <c r="C96" i="6"/>
  <c r="B96" i="6"/>
  <c r="G95" i="6"/>
  <c r="F95" i="6"/>
  <c r="E95" i="6"/>
  <c r="D95" i="6"/>
  <c r="C95" i="6"/>
  <c r="B95" i="6"/>
  <c r="G94" i="6"/>
  <c r="F94" i="6"/>
  <c r="E94" i="6"/>
  <c r="D94" i="6"/>
  <c r="C94" i="6"/>
  <c r="B94" i="6"/>
  <c r="G93" i="6"/>
  <c r="F93" i="6"/>
  <c r="E93" i="6"/>
  <c r="D93" i="6"/>
  <c r="C93" i="6"/>
  <c r="B93" i="6"/>
  <c r="G92" i="6"/>
  <c r="F92" i="6"/>
  <c r="E92" i="6"/>
  <c r="D92" i="6"/>
  <c r="C92" i="6"/>
  <c r="B92" i="6"/>
  <c r="G91" i="6"/>
  <c r="F91" i="6"/>
  <c r="E91" i="6"/>
  <c r="D91" i="6"/>
  <c r="C91" i="6"/>
  <c r="B91" i="6"/>
  <c r="G90" i="6"/>
  <c r="F90" i="6"/>
  <c r="E90" i="6"/>
  <c r="D90" i="6"/>
  <c r="C90" i="6"/>
  <c r="B90" i="6"/>
  <c r="G89" i="6"/>
  <c r="F89" i="6"/>
  <c r="E89" i="6"/>
  <c r="D89" i="6"/>
  <c r="C89" i="6"/>
  <c r="B89" i="6"/>
  <c r="G88" i="6"/>
  <c r="F88" i="6"/>
  <c r="E88" i="6"/>
  <c r="D88" i="6"/>
  <c r="C88" i="6"/>
  <c r="B88" i="6"/>
  <c r="G87" i="6"/>
  <c r="F87" i="6"/>
  <c r="E87" i="6"/>
  <c r="D87" i="6"/>
  <c r="C87" i="6"/>
  <c r="B87" i="6"/>
  <c r="G86" i="6"/>
  <c r="F86" i="6"/>
  <c r="E86" i="6"/>
  <c r="D86" i="6"/>
  <c r="C86" i="6"/>
  <c r="B86" i="6"/>
  <c r="G85" i="6"/>
  <c r="F85" i="6"/>
  <c r="E85" i="6"/>
  <c r="D85" i="6"/>
  <c r="C85" i="6"/>
  <c r="B85" i="6"/>
  <c r="G84" i="6"/>
  <c r="F84" i="6"/>
  <c r="E84" i="6"/>
  <c r="D84" i="6"/>
  <c r="C84" i="6"/>
  <c r="B84" i="6"/>
  <c r="G83" i="6"/>
  <c r="F83" i="6"/>
  <c r="E83" i="6"/>
  <c r="D83" i="6"/>
  <c r="C83" i="6"/>
  <c r="B83" i="6"/>
  <c r="G82" i="6"/>
  <c r="F82" i="6"/>
  <c r="E82" i="6"/>
  <c r="D82" i="6"/>
  <c r="C82" i="6"/>
  <c r="B82" i="6"/>
  <c r="G81" i="6"/>
  <c r="F81" i="6"/>
  <c r="E81" i="6"/>
  <c r="D81" i="6"/>
  <c r="C81" i="6"/>
  <c r="B81" i="6"/>
  <c r="G80" i="6"/>
  <c r="F80" i="6"/>
  <c r="E80" i="6"/>
  <c r="D80" i="6"/>
  <c r="C80" i="6"/>
  <c r="B80" i="6"/>
  <c r="G79" i="6"/>
  <c r="F79" i="6"/>
  <c r="E79" i="6"/>
  <c r="D79" i="6"/>
  <c r="C79" i="6"/>
  <c r="B79" i="6"/>
  <c r="G78" i="6"/>
  <c r="F78" i="6"/>
  <c r="E78" i="6"/>
  <c r="D78" i="6"/>
  <c r="C78" i="6"/>
  <c r="B78" i="6"/>
  <c r="G77" i="6"/>
  <c r="F77" i="6"/>
  <c r="E77" i="6"/>
  <c r="D77" i="6"/>
  <c r="C77" i="6"/>
  <c r="B77" i="6"/>
  <c r="G76" i="6"/>
  <c r="F76" i="6"/>
  <c r="E76" i="6"/>
  <c r="D76" i="6"/>
  <c r="C76" i="6"/>
  <c r="B76" i="6"/>
  <c r="G75" i="6"/>
  <c r="F75" i="6"/>
  <c r="E75" i="6"/>
  <c r="D75" i="6"/>
  <c r="C75" i="6"/>
  <c r="B75" i="6"/>
  <c r="G74" i="6"/>
  <c r="F74" i="6"/>
  <c r="E74" i="6"/>
  <c r="D74" i="6"/>
  <c r="C74" i="6"/>
  <c r="B74" i="6"/>
  <c r="G73" i="6"/>
  <c r="F73" i="6"/>
  <c r="E73" i="6"/>
  <c r="D73" i="6"/>
  <c r="C73" i="6"/>
  <c r="B73" i="6"/>
  <c r="G72" i="6"/>
  <c r="F72" i="6"/>
  <c r="E72" i="6"/>
  <c r="D72" i="6"/>
  <c r="C72" i="6"/>
  <c r="B72" i="6"/>
  <c r="G71" i="6"/>
  <c r="F71" i="6"/>
  <c r="E71" i="6"/>
  <c r="D71" i="6"/>
  <c r="C71" i="6"/>
  <c r="B71" i="6"/>
  <c r="G70" i="6"/>
  <c r="F70" i="6"/>
  <c r="E70" i="6"/>
  <c r="D70" i="6"/>
  <c r="C70" i="6"/>
  <c r="B70" i="6"/>
  <c r="G69" i="6"/>
  <c r="F69" i="6"/>
  <c r="E69" i="6"/>
  <c r="D69" i="6"/>
  <c r="C69" i="6"/>
  <c r="B69" i="6"/>
  <c r="G68" i="6"/>
  <c r="F68" i="6"/>
  <c r="E68" i="6"/>
  <c r="D68" i="6"/>
  <c r="C68" i="6"/>
  <c r="B68" i="6"/>
  <c r="G67" i="6"/>
  <c r="F67" i="6"/>
  <c r="E67" i="6"/>
  <c r="D67" i="6"/>
  <c r="C67" i="6"/>
  <c r="B67" i="6"/>
  <c r="G66" i="6"/>
  <c r="F66" i="6"/>
  <c r="E66" i="6"/>
  <c r="D66" i="6"/>
  <c r="C66" i="6"/>
  <c r="B66" i="6"/>
  <c r="G65" i="6"/>
  <c r="F65" i="6"/>
  <c r="E65" i="6"/>
  <c r="D65" i="6"/>
  <c r="C65" i="6"/>
  <c r="B65" i="6"/>
  <c r="G64" i="6"/>
  <c r="F64" i="6"/>
  <c r="E64" i="6"/>
  <c r="D64" i="6"/>
  <c r="C64" i="6"/>
  <c r="B64" i="6"/>
  <c r="G63" i="6"/>
  <c r="F63" i="6"/>
  <c r="E63" i="6"/>
  <c r="D63" i="6"/>
  <c r="C63" i="6"/>
  <c r="B63" i="6"/>
  <c r="G62" i="6"/>
  <c r="F62" i="6"/>
  <c r="E62" i="6"/>
  <c r="D62" i="6"/>
  <c r="C62" i="6"/>
  <c r="B62" i="6"/>
  <c r="G61" i="6"/>
  <c r="F61" i="6"/>
  <c r="E61" i="6"/>
  <c r="D61" i="6"/>
  <c r="C61" i="6"/>
  <c r="B61" i="6"/>
  <c r="G60" i="6"/>
  <c r="F60" i="6"/>
  <c r="E60" i="6"/>
  <c r="D60" i="6"/>
  <c r="C60" i="6"/>
  <c r="B60" i="6"/>
  <c r="G59" i="6"/>
  <c r="F59" i="6"/>
  <c r="E59" i="6"/>
  <c r="D59" i="6"/>
  <c r="C59" i="6"/>
  <c r="B59" i="6"/>
  <c r="G58" i="6"/>
  <c r="F58" i="6"/>
  <c r="E58" i="6"/>
  <c r="D58" i="6"/>
  <c r="C58" i="6"/>
  <c r="B58" i="6"/>
  <c r="G57" i="6"/>
  <c r="F57" i="6"/>
  <c r="E57" i="6"/>
  <c r="D57" i="6"/>
  <c r="C57" i="6"/>
  <c r="B57" i="6"/>
  <c r="G56" i="6"/>
  <c r="F56" i="6"/>
  <c r="E56" i="6"/>
  <c r="D56" i="6"/>
  <c r="C56" i="6"/>
  <c r="B56" i="6"/>
  <c r="G55" i="6"/>
  <c r="F55" i="6"/>
  <c r="E55" i="6"/>
  <c r="D55" i="6"/>
  <c r="C55" i="6"/>
  <c r="B55" i="6"/>
  <c r="G54" i="6"/>
  <c r="F54" i="6"/>
  <c r="E54" i="6"/>
  <c r="D54" i="6"/>
  <c r="C54" i="6"/>
  <c r="B54" i="6"/>
  <c r="G53" i="6"/>
  <c r="F53" i="6"/>
  <c r="E53" i="6"/>
  <c r="D53" i="6"/>
  <c r="C53" i="6"/>
  <c r="B53" i="6"/>
  <c r="G52" i="6"/>
  <c r="F52" i="6"/>
  <c r="E52" i="6"/>
  <c r="D52" i="6"/>
  <c r="C52" i="6"/>
  <c r="B52" i="6"/>
  <c r="G51" i="6"/>
  <c r="F51" i="6"/>
  <c r="E51" i="6"/>
  <c r="D51" i="6"/>
  <c r="C51" i="6"/>
  <c r="B51" i="6"/>
  <c r="G50" i="6"/>
  <c r="F50" i="6"/>
  <c r="E50" i="6"/>
  <c r="D50" i="6"/>
  <c r="C50" i="6"/>
  <c r="B50" i="6"/>
  <c r="G49" i="6"/>
  <c r="F49" i="6"/>
  <c r="E49" i="6"/>
  <c r="D49" i="6"/>
  <c r="C49" i="6"/>
  <c r="B49" i="6"/>
  <c r="G48" i="6"/>
  <c r="F48" i="6"/>
  <c r="E48" i="6"/>
  <c r="D48" i="6"/>
  <c r="C48" i="6"/>
  <c r="B48" i="6"/>
  <c r="G47" i="6"/>
  <c r="F47" i="6"/>
  <c r="E47" i="6"/>
  <c r="D47" i="6"/>
  <c r="C47" i="6"/>
  <c r="B47" i="6"/>
  <c r="G46" i="6"/>
  <c r="F46" i="6"/>
  <c r="E46" i="6"/>
  <c r="D46" i="6"/>
  <c r="C46" i="6"/>
  <c r="B46" i="6"/>
  <c r="G45" i="6"/>
  <c r="F45" i="6"/>
  <c r="E45" i="6"/>
  <c r="D45" i="6"/>
  <c r="C45" i="6"/>
  <c r="B45" i="6"/>
  <c r="G44" i="6"/>
  <c r="F44" i="6"/>
  <c r="E44" i="6"/>
  <c r="D44" i="6"/>
  <c r="C44" i="6"/>
  <c r="B44" i="6"/>
  <c r="G43" i="6"/>
  <c r="F43" i="6"/>
  <c r="E43" i="6"/>
  <c r="D43" i="6"/>
  <c r="C43" i="6"/>
  <c r="B43" i="6"/>
  <c r="G42" i="6"/>
  <c r="F42" i="6"/>
  <c r="E42" i="6"/>
  <c r="D42" i="6"/>
  <c r="C42" i="6"/>
  <c r="B42" i="6"/>
  <c r="G41" i="6"/>
  <c r="F41" i="6"/>
  <c r="E41" i="6"/>
  <c r="D41" i="6"/>
  <c r="C41" i="6"/>
  <c r="B41" i="6"/>
  <c r="G40" i="6"/>
  <c r="F40" i="6"/>
  <c r="E40" i="6"/>
  <c r="D40" i="6"/>
  <c r="C40" i="6"/>
  <c r="B40" i="6"/>
  <c r="G39" i="6"/>
  <c r="F39" i="6"/>
  <c r="E39" i="6"/>
  <c r="D39" i="6"/>
  <c r="C39" i="6"/>
  <c r="B39" i="6"/>
  <c r="G38" i="6"/>
  <c r="F38" i="6"/>
  <c r="E38" i="6"/>
  <c r="D38" i="6"/>
  <c r="C38" i="6"/>
  <c r="B38" i="6"/>
  <c r="G37" i="6"/>
  <c r="F37" i="6"/>
  <c r="E37" i="6"/>
  <c r="D37" i="6"/>
  <c r="C37" i="6"/>
  <c r="B37" i="6"/>
  <c r="G36" i="6"/>
  <c r="F36" i="6"/>
  <c r="E36" i="6"/>
  <c r="D36" i="6"/>
  <c r="C36" i="6"/>
  <c r="B36" i="6"/>
  <c r="G35" i="6"/>
  <c r="F35" i="6"/>
  <c r="E35" i="6"/>
  <c r="D35" i="6"/>
  <c r="C35" i="6"/>
  <c r="B35" i="6"/>
  <c r="G34" i="6"/>
  <c r="F34" i="6"/>
  <c r="E34" i="6"/>
  <c r="D34" i="6"/>
  <c r="C34" i="6"/>
  <c r="B34" i="6"/>
  <c r="G33" i="6"/>
  <c r="F33" i="6"/>
  <c r="E33" i="6"/>
  <c r="D33" i="6"/>
  <c r="C33" i="6"/>
  <c r="B33" i="6"/>
  <c r="G32" i="6"/>
  <c r="F32" i="6"/>
  <c r="E32" i="6"/>
  <c r="D32" i="6"/>
  <c r="C32" i="6"/>
  <c r="B32" i="6"/>
  <c r="G31" i="6"/>
  <c r="F31" i="6"/>
  <c r="E31" i="6"/>
  <c r="D31" i="6"/>
  <c r="C31" i="6"/>
  <c r="B31" i="6"/>
  <c r="G30" i="6"/>
  <c r="F30" i="6"/>
  <c r="E30" i="6"/>
  <c r="D30" i="6"/>
  <c r="C30" i="6"/>
  <c r="B30" i="6"/>
  <c r="G29" i="6"/>
  <c r="F29" i="6"/>
  <c r="E29" i="6"/>
  <c r="D29" i="6"/>
  <c r="C29" i="6"/>
  <c r="B29" i="6"/>
  <c r="G28" i="6"/>
  <c r="F28" i="6"/>
  <c r="E28" i="6"/>
  <c r="D28" i="6"/>
  <c r="C28" i="6"/>
  <c r="B28" i="6"/>
  <c r="G27" i="6"/>
  <c r="F27" i="6"/>
  <c r="E27" i="6"/>
  <c r="D27" i="6"/>
  <c r="C27" i="6"/>
  <c r="B27" i="6"/>
  <c r="G26" i="6"/>
  <c r="F26" i="6"/>
  <c r="E26" i="6"/>
  <c r="D26" i="6"/>
  <c r="C26" i="6"/>
  <c r="B26" i="6"/>
  <c r="G25" i="6"/>
  <c r="F25" i="6"/>
  <c r="E25" i="6"/>
  <c r="D25" i="6"/>
  <c r="C25" i="6"/>
  <c r="B25" i="6"/>
  <c r="G24" i="6"/>
  <c r="F24" i="6"/>
  <c r="E24" i="6"/>
  <c r="D24" i="6"/>
  <c r="C24" i="6"/>
  <c r="B24" i="6"/>
  <c r="G23" i="6"/>
  <c r="F23" i="6"/>
  <c r="E23" i="6"/>
  <c r="D23" i="6"/>
  <c r="C23" i="6"/>
  <c r="B23" i="6"/>
  <c r="G22" i="6"/>
  <c r="F22" i="6"/>
  <c r="E22" i="6"/>
  <c r="D22" i="6"/>
  <c r="C22" i="6"/>
  <c r="B22" i="6"/>
  <c r="G21" i="6"/>
  <c r="F21" i="6"/>
  <c r="E21" i="6"/>
  <c r="D21" i="6"/>
  <c r="C21" i="6"/>
  <c r="B21" i="6"/>
  <c r="G20" i="6"/>
  <c r="F20" i="6"/>
  <c r="E20" i="6"/>
  <c r="D20" i="6"/>
  <c r="C20" i="6"/>
  <c r="B20" i="6"/>
  <c r="G19" i="6"/>
  <c r="F19" i="6"/>
  <c r="E19" i="6"/>
  <c r="D19" i="6"/>
  <c r="C19" i="6"/>
  <c r="B19" i="6"/>
  <c r="G18" i="6"/>
  <c r="F18" i="6"/>
  <c r="E18" i="6"/>
  <c r="D18" i="6"/>
  <c r="C18" i="6"/>
  <c r="B18" i="6"/>
  <c r="G17" i="6"/>
  <c r="F17" i="6"/>
  <c r="E17" i="6"/>
  <c r="D17" i="6"/>
  <c r="C17" i="6"/>
  <c r="B17" i="6"/>
  <c r="G16" i="6"/>
  <c r="F16" i="6"/>
  <c r="E16" i="6"/>
  <c r="D16" i="6"/>
  <c r="C16" i="6"/>
  <c r="B16" i="6"/>
  <c r="G15" i="6"/>
  <c r="F15" i="6"/>
  <c r="E15" i="6"/>
  <c r="D15" i="6"/>
  <c r="C15" i="6"/>
  <c r="B15" i="6"/>
  <c r="G14" i="6"/>
  <c r="F14" i="6"/>
  <c r="E14" i="6"/>
  <c r="D14" i="6"/>
  <c r="C14" i="6"/>
  <c r="B14" i="6"/>
  <c r="G13" i="6"/>
  <c r="F13" i="6"/>
  <c r="E13" i="6"/>
  <c r="D13" i="6"/>
  <c r="C13" i="6"/>
  <c r="B13" i="6"/>
  <c r="G12" i="6"/>
  <c r="F12" i="6"/>
  <c r="E12" i="6"/>
  <c r="D12" i="6"/>
  <c r="C12" i="6"/>
  <c r="B12" i="6"/>
  <c r="O11" i="6"/>
  <c r="N11" i="6"/>
  <c r="P11" i="6" s="1"/>
  <c r="G11" i="6"/>
  <c r="F11" i="6"/>
  <c r="E11" i="6"/>
  <c r="D11" i="6"/>
  <c r="C11" i="6"/>
  <c r="B11" i="6"/>
  <c r="O10" i="6"/>
  <c r="N10" i="6"/>
  <c r="P10" i="6" s="1"/>
  <c r="G10" i="6"/>
  <c r="F10" i="6"/>
  <c r="E10" i="6"/>
  <c r="D10" i="6"/>
  <c r="C10" i="6"/>
  <c r="B10" i="6"/>
  <c r="G9" i="6"/>
  <c r="F9" i="6"/>
  <c r="E9" i="6"/>
  <c r="D9" i="6"/>
  <c r="C9" i="6"/>
  <c r="B9" i="6"/>
  <c r="G8" i="6"/>
  <c r="F8" i="6"/>
  <c r="E8" i="6"/>
  <c r="D8" i="6"/>
  <c r="C8" i="6"/>
  <c r="B8" i="6"/>
  <c r="G7" i="6"/>
  <c r="F7" i="6"/>
  <c r="E7" i="6"/>
  <c r="D7" i="6"/>
  <c r="C7" i="6"/>
  <c r="B7" i="6"/>
  <c r="G6" i="6"/>
  <c r="F6" i="6"/>
  <c r="E6" i="6"/>
  <c r="D6" i="6"/>
  <c r="C6" i="6"/>
  <c r="B6" i="6"/>
  <c r="G5" i="6"/>
  <c r="F5" i="6"/>
  <c r="E5" i="6"/>
  <c r="D5" i="6"/>
  <c r="C5" i="6"/>
  <c r="B5" i="6"/>
  <c r="G4" i="6"/>
  <c r="F4" i="6"/>
  <c r="E4" i="6"/>
  <c r="D4" i="6"/>
  <c r="C4" i="6"/>
  <c r="B4" i="6"/>
  <c r="G3" i="6"/>
  <c r="F3" i="6"/>
  <c r="E3" i="6"/>
  <c r="D3" i="6"/>
  <c r="C3" i="6"/>
  <c r="B3" i="6"/>
  <c r="O10" i="3"/>
  <c r="O11" i="3"/>
  <c r="N11" i="3"/>
  <c r="P11" i="3" s="1"/>
  <c r="N10" i="3"/>
  <c r="G4" i="3"/>
  <c r="I4" i="3" s="1"/>
  <c r="G5" i="3"/>
  <c r="G6" i="3"/>
  <c r="G7" i="3"/>
  <c r="G8" i="3"/>
  <c r="I8" i="3" s="1"/>
  <c r="G9" i="3"/>
  <c r="G10" i="3"/>
  <c r="G11" i="3"/>
  <c r="G12" i="3"/>
  <c r="I12" i="3" s="1"/>
  <c r="G13" i="3"/>
  <c r="G14" i="3"/>
  <c r="G15" i="3"/>
  <c r="G16" i="3"/>
  <c r="I16" i="3" s="1"/>
  <c r="G17" i="3"/>
  <c r="G18" i="3"/>
  <c r="G19" i="3"/>
  <c r="G20" i="3"/>
  <c r="I20" i="3" s="1"/>
  <c r="G21" i="3"/>
  <c r="G22" i="3"/>
  <c r="G23" i="3"/>
  <c r="G24" i="3"/>
  <c r="I24" i="3" s="1"/>
  <c r="G25" i="3"/>
  <c r="G26" i="3"/>
  <c r="G27" i="3"/>
  <c r="G28" i="3"/>
  <c r="I28" i="3" s="1"/>
  <c r="G29" i="3"/>
  <c r="G30" i="3"/>
  <c r="G31" i="3"/>
  <c r="G32" i="3"/>
  <c r="I32" i="3" s="1"/>
  <c r="G33" i="3"/>
  <c r="G34" i="3"/>
  <c r="G35" i="3"/>
  <c r="G36" i="3"/>
  <c r="I36" i="3" s="1"/>
  <c r="G37" i="3"/>
  <c r="G38" i="3"/>
  <c r="G39" i="3"/>
  <c r="G40" i="3"/>
  <c r="I40" i="3" s="1"/>
  <c r="G41" i="3"/>
  <c r="G42" i="3"/>
  <c r="G43" i="3"/>
  <c r="G44" i="3"/>
  <c r="I44" i="3" s="1"/>
  <c r="G45" i="3"/>
  <c r="G46" i="3"/>
  <c r="G47" i="3"/>
  <c r="G48" i="3"/>
  <c r="I48" i="3" s="1"/>
  <c r="G49" i="3"/>
  <c r="G50" i="3"/>
  <c r="G51" i="3"/>
  <c r="G52" i="3"/>
  <c r="I52" i="3" s="1"/>
  <c r="G53" i="3"/>
  <c r="G54" i="3"/>
  <c r="G55" i="3"/>
  <c r="G56" i="3"/>
  <c r="I56" i="3" s="1"/>
  <c r="G57" i="3"/>
  <c r="G58" i="3"/>
  <c r="G59" i="3"/>
  <c r="G60" i="3"/>
  <c r="I60" i="3" s="1"/>
  <c r="G61" i="3"/>
  <c r="G62" i="3"/>
  <c r="G63" i="3"/>
  <c r="G64" i="3"/>
  <c r="I64" i="3" s="1"/>
  <c r="G65" i="3"/>
  <c r="G66" i="3"/>
  <c r="G67" i="3"/>
  <c r="G68" i="3"/>
  <c r="I68" i="3" s="1"/>
  <c r="G69" i="3"/>
  <c r="G70" i="3"/>
  <c r="G71" i="3"/>
  <c r="G72" i="3"/>
  <c r="I72" i="3" s="1"/>
  <c r="G73" i="3"/>
  <c r="G74" i="3"/>
  <c r="G75" i="3"/>
  <c r="G76" i="3"/>
  <c r="I76" i="3" s="1"/>
  <c r="G77" i="3"/>
  <c r="G78" i="3"/>
  <c r="G79" i="3"/>
  <c r="G80" i="3"/>
  <c r="I80" i="3" s="1"/>
  <c r="G81" i="3"/>
  <c r="G82" i="3"/>
  <c r="G83" i="3"/>
  <c r="G84" i="3"/>
  <c r="I84" i="3" s="1"/>
  <c r="G85" i="3"/>
  <c r="G86" i="3"/>
  <c r="G87" i="3"/>
  <c r="G88" i="3"/>
  <c r="I88" i="3" s="1"/>
  <c r="G89" i="3"/>
  <c r="G90" i="3"/>
  <c r="G91" i="3"/>
  <c r="G92" i="3"/>
  <c r="I92" i="3" s="1"/>
  <c r="G93" i="3"/>
  <c r="G94" i="3"/>
  <c r="G95" i="3"/>
  <c r="G96" i="3"/>
  <c r="I96" i="3" s="1"/>
  <c r="G97" i="3"/>
  <c r="G98" i="3"/>
  <c r="G99" i="3"/>
  <c r="G100" i="3"/>
  <c r="I100" i="3" s="1"/>
  <c r="G101" i="3"/>
  <c r="G102" i="3"/>
  <c r="G10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G3" i="3"/>
  <c r="I3" i="3" s="1"/>
  <c r="F3" i="3"/>
  <c r="E3" i="3"/>
  <c r="D3" i="3"/>
  <c r="C3" i="3"/>
  <c r="B3" i="3"/>
  <c r="Z8" i="9" l="1"/>
  <c r="Z6" i="9"/>
  <c r="Z9" i="9"/>
  <c r="Z3" i="9"/>
  <c r="Z15" i="9"/>
  <c r="Z10" i="9"/>
  <c r="Z16" i="9"/>
  <c r="Z4" i="9"/>
  <c r="Z22" i="9"/>
  <c r="Z19" i="9"/>
  <c r="Z21" i="9"/>
  <c r="Z18" i="9"/>
  <c r="Z23" i="9"/>
  <c r="Z11" i="9"/>
  <c r="Z20" i="9"/>
  <c r="Z17" i="9"/>
  <c r="Z24" i="9"/>
  <c r="H3" i="8"/>
  <c r="H7" i="8"/>
  <c r="H11" i="8"/>
  <c r="H100" i="8"/>
  <c r="H80" i="8"/>
  <c r="H16" i="8"/>
  <c r="Y6" i="8"/>
  <c r="Y8" i="8" s="1"/>
  <c r="H56" i="8"/>
  <c r="H6" i="8"/>
  <c r="H44" i="8"/>
  <c r="H36" i="8"/>
  <c r="H96" i="8"/>
  <c r="H92" i="8"/>
  <c r="H88" i="8"/>
  <c r="H84" i="8"/>
  <c r="H76" i="8"/>
  <c r="H72" i="8"/>
  <c r="H68" i="8"/>
  <c r="H64" i="8"/>
  <c r="H60" i="8"/>
  <c r="H52" i="8"/>
  <c r="H48" i="8"/>
  <c r="H40" i="8"/>
  <c r="H32" i="8"/>
  <c r="H28" i="8"/>
  <c r="H24" i="8"/>
  <c r="H20" i="8"/>
  <c r="H12" i="8"/>
  <c r="H10" i="8"/>
  <c r="O11" i="8"/>
  <c r="U10" i="8" s="1"/>
  <c r="T10" i="8"/>
  <c r="H101" i="8"/>
  <c r="H97" i="8"/>
  <c r="H93" i="8"/>
  <c r="H89" i="8"/>
  <c r="H85" i="8"/>
  <c r="H81" i="8"/>
  <c r="H79" i="8"/>
  <c r="H75" i="8"/>
  <c r="H71" i="8"/>
  <c r="H67" i="8"/>
  <c r="H63" i="8"/>
  <c r="H59" i="8"/>
  <c r="H55" i="8"/>
  <c r="H51" i="8"/>
  <c r="H47" i="8"/>
  <c r="H43" i="8"/>
  <c r="H39" i="8"/>
  <c r="H35" i="8"/>
  <c r="H31" i="8"/>
  <c r="H27" i="8"/>
  <c r="H23" i="8"/>
  <c r="H19" i="8"/>
  <c r="H15" i="8"/>
  <c r="H9" i="8"/>
  <c r="H5" i="8"/>
  <c r="H102" i="8"/>
  <c r="H98" i="8"/>
  <c r="H94" i="8"/>
  <c r="H90" i="8"/>
  <c r="H86" i="8"/>
  <c r="H82" i="8"/>
  <c r="H78" i="8"/>
  <c r="H74" i="8"/>
  <c r="H70" i="8"/>
  <c r="H66" i="8"/>
  <c r="H62" i="8"/>
  <c r="H58" i="8"/>
  <c r="H54" i="8"/>
  <c r="H50" i="8"/>
  <c r="H46" i="8"/>
  <c r="H42" i="8"/>
  <c r="H38" i="8"/>
  <c r="H34" i="8"/>
  <c r="H30" i="8"/>
  <c r="H26" i="8"/>
  <c r="H22" i="8"/>
  <c r="H18" i="8"/>
  <c r="H14" i="8"/>
  <c r="H8" i="8"/>
  <c r="H4" i="8"/>
  <c r="I100" i="8"/>
  <c r="I88" i="8"/>
  <c r="I84" i="8"/>
  <c r="I72" i="8"/>
  <c r="I68" i="8"/>
  <c r="I56" i="8"/>
  <c r="I52" i="8"/>
  <c r="I40" i="8"/>
  <c r="I36" i="8"/>
  <c r="I24" i="8"/>
  <c r="I20" i="8"/>
  <c r="I11" i="8"/>
  <c r="I10" i="8"/>
  <c r="I99" i="8"/>
  <c r="I95" i="8"/>
  <c r="I83" i="8"/>
  <c r="I79" i="8"/>
  <c r="I67" i="8"/>
  <c r="I63" i="8"/>
  <c r="I51" i="8"/>
  <c r="I47" i="8"/>
  <c r="I35" i="8"/>
  <c r="I31" i="8"/>
  <c r="I19" i="8"/>
  <c r="I15" i="8"/>
  <c r="I102" i="8"/>
  <c r="I98" i="8"/>
  <c r="I86" i="8"/>
  <c r="I82" i="8"/>
  <c r="I70" i="8"/>
  <c r="I66" i="8"/>
  <c r="I54" i="8"/>
  <c r="I50" i="8"/>
  <c r="I38" i="8"/>
  <c r="I34" i="8"/>
  <c r="I22" i="8"/>
  <c r="I18" i="8"/>
  <c r="I4" i="8"/>
  <c r="I101" i="8"/>
  <c r="I89" i="8"/>
  <c r="I85" i="8"/>
  <c r="I73" i="8"/>
  <c r="I69" i="8"/>
  <c r="I57" i="8"/>
  <c r="I53" i="8"/>
  <c r="I41" i="8"/>
  <c r="I37" i="8"/>
  <c r="I25" i="8"/>
  <c r="I21" i="8"/>
  <c r="I7" i="8"/>
  <c r="I3" i="8"/>
  <c r="H13" i="8"/>
  <c r="H17" i="8"/>
  <c r="H21" i="8"/>
  <c r="H25" i="8"/>
  <c r="H29" i="8"/>
  <c r="H33" i="8"/>
  <c r="H37" i="8"/>
  <c r="H41" i="8"/>
  <c r="H45" i="8"/>
  <c r="H49" i="8"/>
  <c r="H53" i="8"/>
  <c r="H57" i="8"/>
  <c r="H61" i="8"/>
  <c r="H65" i="8"/>
  <c r="H69" i="8"/>
  <c r="H73" i="8"/>
  <c r="H77" i="8"/>
  <c r="H83" i="8"/>
  <c r="H87" i="8"/>
  <c r="H91" i="8"/>
  <c r="H95" i="8"/>
  <c r="H99" i="8"/>
  <c r="H103" i="8"/>
  <c r="J20" i="6"/>
  <c r="J68" i="6"/>
  <c r="J11" i="6"/>
  <c r="J17" i="6"/>
  <c r="J65" i="6"/>
  <c r="J84" i="6"/>
  <c r="J14" i="6"/>
  <c r="J30" i="6"/>
  <c r="J41" i="6"/>
  <c r="J46" i="6"/>
  <c r="J73" i="6"/>
  <c r="J89" i="6"/>
  <c r="J7" i="6"/>
  <c r="J100" i="6"/>
  <c r="J88" i="6"/>
  <c r="J52" i="6"/>
  <c r="J36" i="6"/>
  <c r="J12" i="6"/>
  <c r="J10" i="6"/>
  <c r="J6" i="6"/>
  <c r="J62" i="6"/>
  <c r="J54" i="6"/>
  <c r="J38" i="6"/>
  <c r="J22" i="6"/>
  <c r="J4" i="6"/>
  <c r="J33" i="6"/>
  <c r="J49" i="6"/>
  <c r="J70" i="6"/>
  <c r="J80" i="6"/>
  <c r="J92" i="6"/>
  <c r="J96" i="6"/>
  <c r="J3" i="6"/>
  <c r="J98" i="6"/>
  <c r="J78" i="6"/>
  <c r="J103" i="6"/>
  <c r="J99" i="6"/>
  <c r="J95" i="6"/>
  <c r="J87" i="6"/>
  <c r="J83" i="6"/>
  <c r="J79" i="6"/>
  <c r="J71" i="6"/>
  <c r="J67" i="6"/>
  <c r="J63" i="6"/>
  <c r="J55" i="6"/>
  <c r="J51" i="6"/>
  <c r="J47" i="6"/>
  <c r="J39" i="6"/>
  <c r="J35" i="6"/>
  <c r="J31" i="6"/>
  <c r="J23" i="6"/>
  <c r="J19" i="6"/>
  <c r="J15" i="6"/>
  <c r="J5" i="6"/>
  <c r="J94" i="6"/>
  <c r="J90" i="6"/>
  <c r="J82" i="6"/>
  <c r="J26" i="6"/>
  <c r="J42" i="6"/>
  <c r="J58" i="6"/>
  <c r="J74" i="6"/>
  <c r="I103" i="3"/>
  <c r="I99" i="3"/>
  <c r="I95" i="3"/>
  <c r="I91" i="3"/>
  <c r="I87" i="3"/>
  <c r="I83" i="3"/>
  <c r="I79" i="3"/>
  <c r="I75" i="3"/>
  <c r="I71" i="3"/>
  <c r="I67" i="3"/>
  <c r="I63" i="3"/>
  <c r="I59" i="3"/>
  <c r="I55" i="3"/>
  <c r="I51" i="3"/>
  <c r="I47" i="3"/>
  <c r="I43" i="3"/>
  <c r="I39" i="3"/>
  <c r="I35" i="3"/>
  <c r="I31" i="3"/>
  <c r="I27" i="3"/>
  <c r="I23" i="3"/>
  <c r="I19" i="3"/>
  <c r="I15" i="3"/>
  <c r="I11" i="3"/>
  <c r="I7" i="3"/>
  <c r="I102" i="3"/>
  <c r="I98" i="3"/>
  <c r="I94" i="3"/>
  <c r="I90" i="3"/>
  <c r="I86" i="3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101" i="3"/>
  <c r="I97" i="3"/>
  <c r="I93" i="3"/>
  <c r="I89" i="3"/>
  <c r="I85" i="3"/>
  <c r="I81" i="3"/>
  <c r="I77" i="3"/>
  <c r="I73" i="3"/>
  <c r="I69" i="3"/>
  <c r="I65" i="3"/>
  <c r="I61" i="3"/>
  <c r="I57" i="3"/>
  <c r="I53" i="3"/>
  <c r="I49" i="3"/>
  <c r="I45" i="3"/>
  <c r="I41" i="3"/>
  <c r="I37" i="3"/>
  <c r="H84" i="3"/>
  <c r="J84" i="3" s="1"/>
  <c r="H72" i="3"/>
  <c r="J72" i="3" s="1"/>
  <c r="H52" i="3"/>
  <c r="J52" i="3" s="1"/>
  <c r="H40" i="3"/>
  <c r="H20" i="3"/>
  <c r="J20" i="3" s="1"/>
  <c r="H8" i="3"/>
  <c r="J8" i="3" s="1"/>
  <c r="H91" i="3"/>
  <c r="J91" i="3" s="1"/>
  <c r="H71" i="3"/>
  <c r="J71" i="3" s="1"/>
  <c r="H51" i="3"/>
  <c r="J51" i="3" s="1"/>
  <c r="H39" i="3"/>
  <c r="J39" i="3" s="1"/>
  <c r="H19" i="3"/>
  <c r="J19" i="3" s="1"/>
  <c r="H7" i="3"/>
  <c r="J7" i="3" s="1"/>
  <c r="H90" i="3"/>
  <c r="J90" i="3" s="1"/>
  <c r="H78" i="3"/>
  <c r="H58" i="3"/>
  <c r="J58" i="3" s="1"/>
  <c r="H46" i="3"/>
  <c r="J46" i="3" s="1"/>
  <c r="H26" i="3"/>
  <c r="H14" i="3"/>
  <c r="H101" i="3"/>
  <c r="J101" i="3" s="1"/>
  <c r="H89" i="3"/>
  <c r="J89" i="3" s="1"/>
  <c r="H69" i="3"/>
  <c r="H57" i="3"/>
  <c r="J57" i="3" s="1"/>
  <c r="H37" i="3"/>
  <c r="J37" i="3" s="1"/>
  <c r="H25" i="3"/>
  <c r="H5" i="3"/>
  <c r="J78" i="3"/>
  <c r="I30" i="3"/>
  <c r="I26" i="3"/>
  <c r="I22" i="3"/>
  <c r="I18" i="3"/>
  <c r="I14" i="3"/>
  <c r="J14" i="3" s="1"/>
  <c r="I10" i="3"/>
  <c r="I6" i="3"/>
  <c r="J69" i="3"/>
  <c r="I33" i="3"/>
  <c r="I29" i="3"/>
  <c r="I25" i="3"/>
  <c r="I21" i="3"/>
  <c r="I17" i="3"/>
  <c r="I13" i="3"/>
  <c r="I9" i="3"/>
  <c r="I5" i="3"/>
  <c r="J40" i="3"/>
  <c r="P10" i="3"/>
  <c r="H96" i="3" s="1"/>
  <c r="J96" i="3" s="1"/>
  <c r="Z12" i="9" l="1"/>
  <c r="Z25" i="9"/>
  <c r="V10" i="8"/>
  <c r="I13" i="8"/>
  <c r="I29" i="8"/>
  <c r="I45" i="8"/>
  <c r="I61" i="8"/>
  <c r="I77" i="8"/>
  <c r="I93" i="8"/>
  <c r="I8" i="8"/>
  <c r="I26" i="8"/>
  <c r="I42" i="8"/>
  <c r="I58" i="8"/>
  <c r="I74" i="8"/>
  <c r="I90" i="8"/>
  <c r="I5" i="8"/>
  <c r="I23" i="8"/>
  <c r="I39" i="8"/>
  <c r="I55" i="8"/>
  <c r="I71" i="8"/>
  <c r="I87" i="8"/>
  <c r="I103" i="8"/>
  <c r="I12" i="8"/>
  <c r="I28" i="8"/>
  <c r="I44" i="8"/>
  <c r="I60" i="8"/>
  <c r="I76" i="8"/>
  <c r="I92" i="8"/>
  <c r="I17" i="8"/>
  <c r="I33" i="8"/>
  <c r="I49" i="8"/>
  <c r="I65" i="8"/>
  <c r="I81" i="8"/>
  <c r="I97" i="8"/>
  <c r="I14" i="8"/>
  <c r="I30" i="8"/>
  <c r="I46" i="8"/>
  <c r="I62" i="8"/>
  <c r="I78" i="8"/>
  <c r="I94" i="8"/>
  <c r="I9" i="8"/>
  <c r="I27" i="8"/>
  <c r="I43" i="8"/>
  <c r="I59" i="8"/>
  <c r="I75" i="8"/>
  <c r="I91" i="8"/>
  <c r="I6" i="8"/>
  <c r="I16" i="8"/>
  <c r="I32" i="8"/>
  <c r="I48" i="8"/>
  <c r="I64" i="8"/>
  <c r="I80" i="8"/>
  <c r="I96" i="8"/>
  <c r="J69" i="6"/>
  <c r="J53" i="6"/>
  <c r="J37" i="6"/>
  <c r="J21" i="6"/>
  <c r="J97" i="6"/>
  <c r="J81" i="6"/>
  <c r="J57" i="6"/>
  <c r="J25" i="6"/>
  <c r="J64" i="6"/>
  <c r="J48" i="6"/>
  <c r="J32" i="6"/>
  <c r="J16" i="6"/>
  <c r="J93" i="6"/>
  <c r="J76" i="6"/>
  <c r="J77" i="6"/>
  <c r="J61" i="6"/>
  <c r="J45" i="6"/>
  <c r="J29" i="6"/>
  <c r="J13" i="6"/>
  <c r="J72" i="6"/>
  <c r="J56" i="6"/>
  <c r="J40" i="6"/>
  <c r="J24" i="6"/>
  <c r="J86" i="6"/>
  <c r="J9" i="6"/>
  <c r="J27" i="6"/>
  <c r="J43" i="6"/>
  <c r="J59" i="6"/>
  <c r="J75" i="6"/>
  <c r="J91" i="6"/>
  <c r="J102" i="6"/>
  <c r="J101" i="6"/>
  <c r="J85" i="6"/>
  <c r="J60" i="6"/>
  <c r="J44" i="6"/>
  <c r="J28" i="6"/>
  <c r="J66" i="6"/>
  <c r="J50" i="6"/>
  <c r="J34" i="6"/>
  <c r="J18" i="6"/>
  <c r="J8" i="6"/>
  <c r="J5" i="3"/>
  <c r="J21" i="3"/>
  <c r="H9" i="3"/>
  <c r="J9" i="3" s="1"/>
  <c r="H41" i="3"/>
  <c r="J41" i="3" s="1"/>
  <c r="H73" i="3"/>
  <c r="J73" i="3" s="1"/>
  <c r="H3" i="3"/>
  <c r="J3" i="3" s="1"/>
  <c r="H30" i="3"/>
  <c r="J30" i="3" s="1"/>
  <c r="H62" i="3"/>
  <c r="J62" i="3" s="1"/>
  <c r="H94" i="3"/>
  <c r="J94" i="3" s="1"/>
  <c r="H23" i="3"/>
  <c r="J23" i="3" s="1"/>
  <c r="H55" i="3"/>
  <c r="J55" i="3" s="1"/>
  <c r="H95" i="3"/>
  <c r="J95" i="3" s="1"/>
  <c r="H24" i="3"/>
  <c r="J24" i="3" s="1"/>
  <c r="H56" i="3"/>
  <c r="J56" i="3" s="1"/>
  <c r="H88" i="3"/>
  <c r="J88" i="3" s="1"/>
  <c r="H21" i="3"/>
  <c r="H53" i="3"/>
  <c r="J53" i="3" s="1"/>
  <c r="H85" i="3"/>
  <c r="J85" i="3" s="1"/>
  <c r="H10" i="3"/>
  <c r="H42" i="3"/>
  <c r="J42" i="3" s="1"/>
  <c r="H74" i="3"/>
  <c r="J74" i="3" s="1"/>
  <c r="H79" i="3"/>
  <c r="J79" i="3" s="1"/>
  <c r="H35" i="3"/>
  <c r="J35" i="3" s="1"/>
  <c r="H67" i="3"/>
  <c r="J67" i="3" s="1"/>
  <c r="H4" i="3"/>
  <c r="J4" i="3" s="1"/>
  <c r="H36" i="3"/>
  <c r="J36" i="3" s="1"/>
  <c r="H68" i="3"/>
  <c r="J68" i="3" s="1"/>
  <c r="H100" i="3"/>
  <c r="J100" i="3" s="1"/>
  <c r="J25" i="3"/>
  <c r="J22" i="3"/>
  <c r="H13" i="3"/>
  <c r="H29" i="3"/>
  <c r="H45" i="3"/>
  <c r="J45" i="3" s="1"/>
  <c r="H61" i="3"/>
  <c r="J61" i="3" s="1"/>
  <c r="H77" i="3"/>
  <c r="J77" i="3" s="1"/>
  <c r="H93" i="3"/>
  <c r="J93" i="3" s="1"/>
  <c r="H83" i="3"/>
  <c r="J83" i="3" s="1"/>
  <c r="H18" i="3"/>
  <c r="J18" i="3" s="1"/>
  <c r="H34" i="3"/>
  <c r="J34" i="3" s="1"/>
  <c r="H50" i="3"/>
  <c r="J50" i="3" s="1"/>
  <c r="H66" i="3"/>
  <c r="J66" i="3" s="1"/>
  <c r="H82" i="3"/>
  <c r="J82" i="3" s="1"/>
  <c r="H98" i="3"/>
  <c r="J98" i="3" s="1"/>
  <c r="H11" i="3"/>
  <c r="J11" i="3" s="1"/>
  <c r="H27" i="3"/>
  <c r="J27" i="3" s="1"/>
  <c r="H43" i="3"/>
  <c r="J43" i="3" s="1"/>
  <c r="H59" i="3"/>
  <c r="J59" i="3" s="1"/>
  <c r="H75" i="3"/>
  <c r="J75" i="3" s="1"/>
  <c r="H99" i="3"/>
  <c r="J99" i="3" s="1"/>
  <c r="H12" i="3"/>
  <c r="J12" i="3" s="1"/>
  <c r="H28" i="3"/>
  <c r="J28" i="3" s="1"/>
  <c r="H44" i="3"/>
  <c r="J44" i="3" s="1"/>
  <c r="H60" i="3"/>
  <c r="J60" i="3" s="1"/>
  <c r="H76" i="3"/>
  <c r="J76" i="3" s="1"/>
  <c r="H92" i="3"/>
  <c r="J92" i="3" s="1"/>
  <c r="J13" i="3"/>
  <c r="J29" i="3"/>
  <c r="J10" i="3"/>
  <c r="J26" i="3"/>
  <c r="H17" i="3"/>
  <c r="H33" i="3"/>
  <c r="H49" i="3"/>
  <c r="J49" i="3" s="1"/>
  <c r="H65" i="3"/>
  <c r="J65" i="3" s="1"/>
  <c r="H81" i="3"/>
  <c r="J81" i="3" s="1"/>
  <c r="H97" i="3"/>
  <c r="J97" i="3" s="1"/>
  <c r="H6" i="3"/>
  <c r="J6" i="3" s="1"/>
  <c r="H22" i="3"/>
  <c r="H38" i="3"/>
  <c r="J38" i="3" s="1"/>
  <c r="H54" i="3"/>
  <c r="J54" i="3" s="1"/>
  <c r="H70" i="3"/>
  <c r="J70" i="3" s="1"/>
  <c r="H86" i="3"/>
  <c r="J86" i="3" s="1"/>
  <c r="H102" i="3"/>
  <c r="J102" i="3" s="1"/>
  <c r="H15" i="3"/>
  <c r="J15" i="3" s="1"/>
  <c r="H31" i="3"/>
  <c r="J31" i="3" s="1"/>
  <c r="H47" i="3"/>
  <c r="J47" i="3" s="1"/>
  <c r="H63" i="3"/>
  <c r="J63" i="3" s="1"/>
  <c r="H87" i="3"/>
  <c r="J87" i="3" s="1"/>
  <c r="H103" i="3"/>
  <c r="J103" i="3" s="1"/>
  <c r="H16" i="3"/>
  <c r="J16" i="3" s="1"/>
  <c r="H32" i="3"/>
  <c r="J32" i="3" s="1"/>
  <c r="H48" i="3"/>
  <c r="J48" i="3" s="1"/>
  <c r="H64" i="3"/>
  <c r="J64" i="3" s="1"/>
  <c r="H80" i="3"/>
  <c r="J80" i="3" s="1"/>
  <c r="J17" i="3"/>
  <c r="J33" i="3"/>
  <c r="R25" i="1"/>
  <c r="R12" i="1"/>
  <c r="E21" i="1"/>
  <c r="E17" i="1"/>
  <c r="E15" i="1"/>
  <c r="E16" i="1"/>
  <c r="E18" i="1"/>
  <c r="E19" i="1"/>
  <c r="E20" i="1"/>
  <c r="E22" i="1"/>
  <c r="E23" i="1"/>
  <c r="E24" i="1"/>
  <c r="E2" i="1"/>
  <c r="E3" i="1"/>
  <c r="E5" i="1"/>
  <c r="E6" i="1"/>
  <c r="E7" i="1"/>
  <c r="E9" i="1"/>
  <c r="E10" i="1"/>
  <c r="E11" i="1"/>
  <c r="E8" i="1" l="1"/>
  <c r="E4" i="1"/>
  <c r="F14" i="1" a="1"/>
  <c r="G17" i="1" s="1"/>
  <c r="B12" i="1"/>
  <c r="C12" i="1"/>
  <c r="F1" i="1" l="1" a="1"/>
  <c r="N3" i="1" s="1"/>
  <c r="K17" i="1"/>
  <c r="O19" i="1"/>
  <c r="M22" i="1"/>
  <c r="L17" i="1"/>
  <c r="H19" i="1"/>
  <c r="N20" i="1"/>
  <c r="J22" i="1"/>
  <c r="O17" i="1"/>
  <c r="K23" i="1"/>
  <c r="J16" i="1"/>
  <c r="L19" i="1"/>
  <c r="N22" i="1"/>
  <c r="M16" i="1"/>
  <c r="K19" i="1"/>
  <c r="O21" i="1"/>
  <c r="M24" i="1"/>
  <c r="H17" i="1"/>
  <c r="N18" i="1"/>
  <c r="J20" i="1"/>
  <c r="L23" i="1"/>
  <c r="L15" i="1"/>
  <c r="G16" i="1"/>
  <c r="M17" i="1"/>
  <c r="I19" i="1"/>
  <c r="O20" i="1"/>
  <c r="K22" i="1"/>
  <c r="G24" i="1"/>
  <c r="M15" i="1"/>
  <c r="L20" i="1"/>
  <c r="I24" i="1"/>
  <c r="F14" i="1"/>
  <c r="G15" i="1"/>
  <c r="K15" i="1"/>
  <c r="N17" i="1"/>
  <c r="N21" i="1"/>
  <c r="J23" i="1"/>
  <c r="O15" i="1"/>
  <c r="H22" i="1"/>
  <c r="J15" i="1"/>
  <c r="J17" i="1"/>
  <c r="H18" i="1"/>
  <c r="L18" i="1"/>
  <c r="J19" i="1"/>
  <c r="N19" i="1"/>
  <c r="J21" i="1"/>
  <c r="L22" i="1"/>
  <c r="N23" i="1"/>
  <c r="N15" i="1"/>
  <c r="K16" i="1"/>
  <c r="G18" i="1"/>
  <c r="M19" i="1"/>
  <c r="I21" i="1"/>
  <c r="O22" i="1"/>
  <c r="K24" i="1"/>
  <c r="H16" i="1"/>
  <c r="L24" i="1"/>
  <c r="I22" i="1"/>
  <c r="G21" i="1"/>
  <c r="M20" i="1"/>
  <c r="H21" i="1"/>
  <c r="J24" i="1"/>
  <c r="O16" i="1"/>
  <c r="K18" i="1"/>
  <c r="G20" i="1"/>
  <c r="I23" i="1"/>
  <c r="O24" i="1"/>
  <c r="L16" i="1"/>
  <c r="I16" i="1"/>
  <c r="G19" i="1"/>
  <c r="I18" i="1"/>
  <c r="J3" i="1"/>
  <c r="L4" i="1"/>
  <c r="J5" i="1"/>
  <c r="L6" i="1"/>
  <c r="J7" i="1"/>
  <c r="L8" i="1"/>
  <c r="J9" i="1"/>
  <c r="L10" i="1"/>
  <c r="J11" i="1"/>
  <c r="M2" i="1"/>
  <c r="N2" i="1"/>
  <c r="K6" i="1"/>
  <c r="M7" i="1"/>
  <c r="O10" i="1"/>
  <c r="M11" i="1"/>
  <c r="O3" i="1"/>
  <c r="I4" i="1"/>
  <c r="K5" i="1"/>
  <c r="O5" i="1"/>
  <c r="G7" i="1"/>
  <c r="K7" i="1"/>
  <c r="M8" i="1"/>
  <c r="G9" i="1"/>
  <c r="I10" i="1"/>
  <c r="M10" i="1"/>
  <c r="O11" i="1"/>
  <c r="J2" i="1"/>
  <c r="G6" i="1"/>
  <c r="I7" i="1"/>
  <c r="K10" i="1"/>
  <c r="H2" i="1"/>
  <c r="L3" i="1"/>
  <c r="J4" i="1"/>
  <c r="N4" i="1"/>
  <c r="H5" i="1"/>
  <c r="L5" i="1"/>
  <c r="J6" i="1"/>
  <c r="N6" i="1"/>
  <c r="H7" i="1"/>
  <c r="L7" i="1"/>
  <c r="J8" i="1"/>
  <c r="N8" i="1"/>
  <c r="H9" i="1"/>
  <c r="L9" i="1"/>
  <c r="J10" i="1"/>
  <c r="N10" i="1"/>
  <c r="H11" i="1"/>
  <c r="L11" i="1"/>
  <c r="G2" i="1"/>
  <c r="K2" i="1"/>
  <c r="O2" i="1"/>
  <c r="M3" i="1"/>
  <c r="K4" i="1"/>
  <c r="M5" i="1"/>
  <c r="O6" i="1"/>
  <c r="K8" i="1"/>
  <c r="M9" i="1"/>
  <c r="I11" i="1"/>
  <c r="L2" i="1"/>
  <c r="M21" i="1"/>
  <c r="M18" i="1"/>
  <c r="K21" i="1"/>
  <c r="O23" i="1"/>
  <c r="N16" i="1"/>
  <c r="J18" i="1"/>
  <c r="L21" i="1"/>
  <c r="H23" i="1"/>
  <c r="N24" i="1"/>
  <c r="H24" i="1"/>
  <c r="I17" i="1"/>
  <c r="O18" i="1"/>
  <c r="K20" i="1"/>
  <c r="G22" i="1"/>
  <c r="M23" i="1"/>
  <c r="I15" i="1"/>
  <c r="H20" i="1"/>
  <c r="I20" i="1"/>
  <c r="G23" i="1"/>
  <c r="H15" i="1"/>
  <c r="F1" i="1" l="1"/>
  <c r="I9" i="1"/>
  <c r="O4" i="1"/>
  <c r="K11" i="1"/>
  <c r="O9" i="1"/>
  <c r="I8" i="1"/>
  <c r="M6" i="1"/>
  <c r="G5" i="1"/>
  <c r="K3" i="1"/>
  <c r="G10" i="1"/>
  <c r="I5" i="1"/>
  <c r="I2" i="1"/>
  <c r="H10" i="1"/>
  <c r="H8" i="1"/>
  <c r="H6" i="1"/>
  <c r="H4" i="1"/>
  <c r="H3" i="1"/>
  <c r="G8" i="1"/>
  <c r="G4" i="1"/>
  <c r="G11" i="1"/>
  <c r="K9" i="1"/>
  <c r="O7" i="1"/>
  <c r="I6" i="1"/>
  <c r="M4" i="1"/>
  <c r="G3" i="1"/>
  <c r="O8" i="1"/>
  <c r="I3" i="1"/>
  <c r="N11" i="1"/>
  <c r="N9" i="1"/>
  <c r="N7" i="1"/>
  <c r="N5" i="1"/>
  <c r="F3" i="1"/>
  <c r="F5" i="1"/>
  <c r="F7" i="1"/>
  <c r="F9" i="1"/>
  <c r="F11" i="1"/>
  <c r="F2" i="1"/>
  <c r="F4" i="1"/>
  <c r="F6" i="1"/>
  <c r="Q6" i="1" s="1"/>
  <c r="F8" i="1"/>
  <c r="F10" i="1"/>
  <c r="F15" i="1"/>
  <c r="F19" i="1"/>
  <c r="F21" i="1"/>
  <c r="F23" i="1"/>
  <c r="F17" i="1"/>
  <c r="F20" i="1"/>
  <c r="F18" i="1"/>
  <c r="F22" i="1"/>
  <c r="F24" i="1"/>
  <c r="F16" i="1"/>
  <c r="Q23" i="1" l="1"/>
  <c r="Q20" i="1"/>
  <c r="Q22" i="1"/>
  <c r="Q18" i="1"/>
  <c r="Q21" i="1"/>
  <c r="Q16" i="1"/>
  <c r="Q19" i="1"/>
  <c r="Q24" i="1"/>
  <c r="Q17" i="1"/>
  <c r="Q15" i="1"/>
  <c r="Q9" i="1"/>
  <c r="Q7" i="1"/>
  <c r="Q10" i="1"/>
  <c r="Q4" i="1"/>
  <c r="Q8" i="1"/>
  <c r="Q11" i="1"/>
  <c r="Q5" i="1"/>
  <c r="Q3" i="1"/>
  <c r="Q2" i="1"/>
  <c r="R11" i="1" l="1"/>
  <c r="R15" i="1"/>
  <c r="R24" i="1"/>
  <c r="R23" i="1"/>
  <c r="Q25" i="1"/>
  <c r="R22" i="1"/>
  <c r="R18" i="1"/>
  <c r="R19" i="1"/>
  <c r="R16" i="1"/>
  <c r="R20" i="1"/>
  <c r="R17" i="1"/>
  <c r="R21" i="1"/>
  <c r="R8" i="1"/>
  <c r="R5" i="1"/>
  <c r="R10" i="1"/>
  <c r="R2" i="1"/>
  <c r="Q12" i="1"/>
  <c r="R4" i="1"/>
  <c r="R7" i="1"/>
  <c r="R3" i="1"/>
  <c r="R6" i="1"/>
  <c r="R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<sst xmlns="http://schemas.openxmlformats.org/spreadsheetml/2006/main" count="169" uniqueCount="54">
  <si>
    <t>Предметы</t>
  </si>
  <si>
    <t>Контроль и ревизия</t>
  </si>
  <si>
    <t>Аудит</t>
  </si>
  <si>
    <t>ММВЗФМ</t>
  </si>
  <si>
    <t>СТБД</t>
  </si>
  <si>
    <t>УИР</t>
  </si>
  <si>
    <t>Английский</t>
  </si>
  <si>
    <t>РИАС</t>
  </si>
  <si>
    <t>ИРФМ</t>
  </si>
  <si>
    <t>Экономический анализ</t>
  </si>
  <si>
    <t>Экономическая безопасность</t>
  </si>
  <si>
    <t>Любимая дисциплина</t>
  </si>
  <si>
    <t>Сложная дисциплина</t>
  </si>
  <si>
    <t>Функция принадлежности</t>
  </si>
  <si>
    <t>нормировка</t>
  </si>
  <si>
    <t>сум</t>
  </si>
  <si>
    <t>A</t>
  </si>
  <si>
    <t>B</t>
  </si>
  <si>
    <t>C</t>
  </si>
  <si>
    <t>D</t>
  </si>
  <si>
    <t>трапец</t>
  </si>
  <si>
    <t>треуг</t>
  </si>
  <si>
    <t>гаусс</t>
  </si>
  <si>
    <t>колокол</t>
  </si>
  <si>
    <t>сигмоида</t>
  </si>
  <si>
    <t>smf</t>
  </si>
  <si>
    <t>zmf</t>
  </si>
  <si>
    <t>a11</t>
  </si>
  <si>
    <t>a12</t>
  </si>
  <si>
    <t>a21</t>
  </si>
  <si>
    <t>a22</t>
  </si>
  <si>
    <t>x</t>
  </si>
  <si>
    <t>b1</t>
  </si>
  <si>
    <t>b2</t>
  </si>
  <si>
    <t>result</t>
  </si>
  <si>
    <t>x1</t>
  </si>
  <si>
    <t>x2</t>
  </si>
  <si>
    <t>a1</t>
  </si>
  <si>
    <t>a2</t>
  </si>
  <si>
    <t xml:space="preserve">min </t>
  </si>
  <si>
    <t>a</t>
  </si>
  <si>
    <t>b</t>
  </si>
  <si>
    <t>z1</t>
  </si>
  <si>
    <t>z2</t>
  </si>
  <si>
    <t>z0</t>
  </si>
  <si>
    <t>монотонная 1</t>
  </si>
  <si>
    <t>монотонная 2</t>
  </si>
  <si>
    <t>Сугэно</t>
  </si>
  <si>
    <t>z1*</t>
  </si>
  <si>
    <t>z2*</t>
  </si>
  <si>
    <t>Любимые предметы</t>
  </si>
  <si>
    <t>Сложные предметы</t>
  </si>
  <si>
    <t>Функц принадл</t>
  </si>
  <si>
    <t>сумм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</si>
</sst>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Fill="1" applyBorder="1"/>
    <xf numFmtId="0" fontId="0" fillId="2" borderId="1" xfId="0" applyFill="1" applyBorder="1"/>
    <xf numFmtId="12" fontId="0" fillId="0" borderId="1" xfId="0" applyNumberFormat="1" applyBorder="1"/>
    <xf numFmtId="2" fontId="0" fillId="0" borderId="1" xfId="0" applyNumberFormat="1" applyBorder="1"/>
    <xf numFmtId="0" fontId="0" fillId="3" borderId="1" xfId="0" applyFill="1" applyBorder="1"/>
    <xf numFmtId="0" fontId="3" fillId="0" borderId="1" xfId="2" applyBorder="1"/>
    <xf numFmtId="2" fontId="0" fillId="0" borderId="1" xfId="0" applyNumberFormat="1" applyFill="1" applyBorder="1"/>
    <xf numFmtId="2" fontId="0" fillId="0" borderId="0" xfId="1" applyNumberFormat="1" applyFont="1"/>
  </cellXfs>
  <cellStyles count="3">
    <cellStyle name="Денежный" xfId="1" builtinId="4"/>
    <cellStyle name="Обычный" xfId="0" builtinId="0"/>
    <cellStyle name="Обычный 2" xfId="2" xr:uid="{3520A3A7-7A8A-D447-B55F-13EA35E1C7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Дисциплины!$B$1</c:f>
              <c:strCache>
                <c:ptCount val="1"/>
                <c:pt idx="0">
                  <c:v>Любимая дисциплина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Дисциплины!$A$2:$A$11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Дисциплины!$R$2:$R$11</c:f>
              <c:numCache>
                <c:formatCode>General</c:formatCode>
                <c:ptCount val="10"/>
                <c:pt idx="0">
                  <c:v>0.28571428571428575</c:v>
                </c:pt>
                <c:pt idx="1">
                  <c:v>0.42857142857142855</c:v>
                </c:pt>
                <c:pt idx="2">
                  <c:v>0.8571428571428571</c:v>
                </c:pt>
                <c:pt idx="3">
                  <c:v>1</c:v>
                </c:pt>
                <c:pt idx="4">
                  <c:v>0.57142857142857151</c:v>
                </c:pt>
                <c:pt idx="5">
                  <c:v>0.7142857142857143</c:v>
                </c:pt>
                <c:pt idx="6">
                  <c:v>0.42857142857142855</c:v>
                </c:pt>
                <c:pt idx="7">
                  <c:v>0.7142857142857143</c:v>
                </c:pt>
                <c:pt idx="8">
                  <c:v>0.42857142857142855</c:v>
                </c:pt>
                <c:pt idx="9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C-9F49-8099-7A90FA65E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238160"/>
        <c:axId val="1199484624"/>
      </c:barChart>
      <c:catAx>
        <c:axId val="112023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9484624"/>
        <c:crosses val="autoZero"/>
        <c:auto val="1"/>
        <c:lblAlgn val="ctr"/>
        <c:lblOffset val="100"/>
        <c:noMultiLvlLbl val="0"/>
      </c:catAx>
      <c:valAx>
        <c:axId val="11994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23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Дисциплины!$C$1</c:f>
              <c:strCache>
                <c:ptCount val="1"/>
                <c:pt idx="0">
                  <c:v>Сложная дисциплина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Дисциплины!$A$2:$A$11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Дисциплины!$R$15:$R$24</c:f>
              <c:numCache>
                <c:formatCode>General</c:formatCode>
                <c:ptCount val="10"/>
                <c:pt idx="0">
                  <c:v>0.22222222222222221</c:v>
                </c:pt>
                <c:pt idx="1">
                  <c:v>0.33333333333333331</c:v>
                </c:pt>
                <c:pt idx="2">
                  <c:v>1</c:v>
                </c:pt>
                <c:pt idx="3">
                  <c:v>0.66666666666666663</c:v>
                </c:pt>
                <c:pt idx="4">
                  <c:v>1</c:v>
                </c:pt>
                <c:pt idx="5">
                  <c:v>0.44444444444444442</c:v>
                </c:pt>
                <c:pt idx="6">
                  <c:v>0.33333333333333331</c:v>
                </c:pt>
                <c:pt idx="7">
                  <c:v>0.55555555555555547</c:v>
                </c:pt>
                <c:pt idx="8">
                  <c:v>0.33333333333333331</c:v>
                </c:pt>
                <c:pt idx="9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1-4B44-ABC3-13E508CAD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885600"/>
        <c:axId val="1198761376"/>
      </c:barChart>
      <c:catAx>
        <c:axId val="11988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8761376"/>
        <c:crosses val="autoZero"/>
        <c:auto val="1"/>
        <c:lblAlgn val="ctr"/>
        <c:lblOffset val="100"/>
        <c:noMultiLvlLbl val="0"/>
      </c:catAx>
      <c:valAx>
        <c:axId val="11987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888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'Дисциплины ред'!$A$1</c:f>
              <c:strCache>
                <c:ptCount val="1"/>
                <c:pt idx="0">
                  <c:v>Любимые предметы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'Дисциплины ред'!$N$2:$N$11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'Дисциплины ред'!$Z$2:$Z$11</c:f>
              <c:numCache>
                <c:formatCode>0.00</c:formatCode>
                <c:ptCount val="10"/>
                <c:pt idx="0">
                  <c:v>6.2370062370062436E-2</c:v>
                </c:pt>
                <c:pt idx="1">
                  <c:v>6.2370062370062436E-2</c:v>
                </c:pt>
                <c:pt idx="2">
                  <c:v>0.3118503118503122</c:v>
                </c:pt>
                <c:pt idx="3">
                  <c:v>0.18711018711018734</c:v>
                </c:pt>
                <c:pt idx="4">
                  <c:v>6.2370062370062436E-2</c:v>
                </c:pt>
                <c:pt idx="5">
                  <c:v>0.18711018711018734</c:v>
                </c:pt>
                <c:pt idx="6">
                  <c:v>2.0790020790020815E-2</c:v>
                </c:pt>
                <c:pt idx="7">
                  <c:v>3.1185031185031218E-2</c:v>
                </c:pt>
                <c:pt idx="8">
                  <c:v>6.2370062370062436E-2</c:v>
                </c:pt>
                <c:pt idx="9">
                  <c:v>1.247401247401249E-2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2-3E4F-9FD8-672BA8918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6336400"/>
        <c:axId val="1859666224"/>
      </c:barChart>
      <c:catAx>
        <c:axId val="185633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666224"/>
        <c:crosses val="autoZero"/>
        <c:auto val="1"/>
        <c:lblAlgn val="ctr"/>
        <c:lblOffset val="100"/>
        <c:noMultiLvlLbl val="0"/>
      </c:catAx>
      <c:valAx>
        <c:axId val="18596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633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'Дисциплины ред'!$A$14</c:f>
              <c:strCache>
                <c:ptCount val="1"/>
                <c:pt idx="0">
                  <c:v>Сложные предметы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'Дисциплины ред'!$N$15:$N$24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'Дисциплины ред'!$Z$15:$Z$24</c:f>
              <c:numCache>
                <c:formatCode>0.00</c:formatCode>
                <c:ptCount val="10"/>
                <c:pt idx="0">
                  <c:v>1.134744286694464E-2</c:v>
                </c:pt>
                <c:pt idx="1">
                  <c:v>3.2955085237768536E-2</c:v>
                </c:pt>
                <c:pt idx="2">
                  <c:v>0.23068559666437971</c:v>
                </c:pt>
                <c:pt idx="3">
                  <c:v>9.8865255713305608E-2</c:v>
                </c:pt>
                <c:pt idx="4">
                  <c:v>0.23068559666437971</c:v>
                </c:pt>
                <c:pt idx="5">
                  <c:v>9.8865255713305608E-2</c:v>
                </c:pt>
                <c:pt idx="6">
                  <c:v>6.5910170475537072E-2</c:v>
                </c:pt>
                <c:pt idx="7">
                  <c:v>9.8865255713305608E-2</c:v>
                </c:pt>
                <c:pt idx="8">
                  <c:v>3.2955085237768536E-2</c:v>
                </c:pt>
                <c:pt idx="9">
                  <c:v>9.8865255713305608E-2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C-064F-85D0-FA969D1E5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962416"/>
        <c:axId val="1832526944"/>
      </c:barChart>
      <c:catAx>
        <c:axId val="183196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2526944"/>
        <c:crosses val="autoZero"/>
        <c:auto val="1"/>
        <c:lblAlgn val="ctr"/>
        <c:lblOffset val="100"/>
        <c:noMultiLvlLbl val="0"/>
      </c:catAx>
      <c:valAx>
        <c:axId val="18325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96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Мамдами!$B$2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0.19999999999999996</c:v>
                </c:pt>
                <c:pt idx="7">
                  <c:v>0.39999999999999991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0.93333333333333324</c:v>
                </c:pt>
                <c:pt idx="32">
                  <c:v>0.86666666666666659</c:v>
                </c:pt>
                <c:pt idx="33">
                  <c:v>0.80000000000000016</c:v>
                </c:pt>
                <c:pt idx="34">
                  <c:v>0.73333333333333339</c:v>
                </c:pt>
                <c:pt idx="35">
                  <c:v>0.66666666666666663</c:v>
                </c:pt>
                <c:pt idx="36">
                  <c:v>0.6</c:v>
                </c:pt>
                <c:pt idx="37">
                  <c:v>0.53333333333333321</c:v>
                </c:pt>
                <c:pt idx="38">
                  <c:v>0.46666666666666679</c:v>
                </c:pt>
                <c:pt idx="39">
                  <c:v>0.40000000000000008</c:v>
                </c:pt>
                <c:pt idx="40">
                  <c:v>0.33333333333333331</c:v>
                </c:pt>
                <c:pt idx="41">
                  <c:v>0.26666666666666689</c:v>
                </c:pt>
                <c:pt idx="42">
                  <c:v>0.19999999999999987</c:v>
                </c:pt>
                <c:pt idx="43">
                  <c:v>0.13333333333333344</c:v>
                </c:pt>
                <c:pt idx="44">
                  <c:v>6.666666666666643E-2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44-A846-B584-6BEFD19FF4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(Мамдами!$K$10,Мамдами!$N$10)</c:f>
              <c:numCache>
                <c:formatCode>General</c:formatCode>
                <c:ptCount val="2"/>
                <c:pt idx="0">
                  <c:v>0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44-A846-B584-6BEFD19FF4C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DE-C841-AEFC-952CCE62C1E5}"/>
              </c:ext>
            </c:extLst>
          </c:dPt>
          <c:xVal>
            <c:numRef>
              <c:f>(Мамдами!$M$10,Мамдами!$K$11)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(Мамдами!$N$10,Мамдами!$N$10)</c:f>
              <c:numCache>
                <c:formatCode>General</c:formatCode>
                <c:ptCount val="2"/>
                <c:pt idx="0">
                  <c:v>0.66666666666666663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944-A846-B584-6BEFD19FF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21920"/>
        <c:axId val="1754323568"/>
      </c:scatterChart>
      <c:valAx>
        <c:axId val="17543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3568"/>
        <c:crosses val="autoZero"/>
        <c:crossBetween val="midCat"/>
      </c:valAx>
      <c:valAx>
        <c:axId val="17543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Мамдами!$C$2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Мамдами!$C$3:$C$103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4.9999999999999989E-2</c:v>
                </c:pt>
                <c:pt idx="7">
                  <c:v>9.9999999999999978E-2</c:v>
                </c:pt>
                <c:pt idx="8">
                  <c:v>0.15000000000000002</c:v>
                </c:pt>
                <c:pt idx="9">
                  <c:v>0.2</c:v>
                </c:pt>
                <c:pt idx="10">
                  <c:v>0.25</c:v>
                </c:pt>
                <c:pt idx="11">
                  <c:v>0.30000000000000004</c:v>
                </c:pt>
                <c:pt idx="12">
                  <c:v>0.35</c:v>
                </c:pt>
                <c:pt idx="13">
                  <c:v>0.4</c:v>
                </c:pt>
                <c:pt idx="14">
                  <c:v>0.44999999999999996</c:v>
                </c:pt>
                <c:pt idx="15">
                  <c:v>0.5</c:v>
                </c:pt>
                <c:pt idx="16">
                  <c:v>0.55000000000000004</c:v>
                </c:pt>
                <c:pt idx="17">
                  <c:v>0.6</c:v>
                </c:pt>
                <c:pt idx="18">
                  <c:v>0.65</c:v>
                </c:pt>
                <c:pt idx="19">
                  <c:v>0.7</c:v>
                </c:pt>
                <c:pt idx="20">
                  <c:v>0.75</c:v>
                </c:pt>
                <c:pt idx="21">
                  <c:v>0.8</c:v>
                </c:pt>
                <c:pt idx="22">
                  <c:v>0.85000000000000009</c:v>
                </c:pt>
                <c:pt idx="23">
                  <c:v>0.89999999999999991</c:v>
                </c:pt>
                <c:pt idx="24">
                  <c:v>0.95</c:v>
                </c:pt>
                <c:pt idx="25">
                  <c:v>1</c:v>
                </c:pt>
                <c:pt idx="26">
                  <c:v>0.93333333333333324</c:v>
                </c:pt>
                <c:pt idx="27">
                  <c:v>0.86666666666666659</c:v>
                </c:pt>
                <c:pt idx="28">
                  <c:v>0.80000000000000016</c:v>
                </c:pt>
                <c:pt idx="29">
                  <c:v>0.73333333333333339</c:v>
                </c:pt>
                <c:pt idx="30">
                  <c:v>0.66666666666666663</c:v>
                </c:pt>
                <c:pt idx="31">
                  <c:v>0.6</c:v>
                </c:pt>
                <c:pt idx="32">
                  <c:v>0.53333333333333321</c:v>
                </c:pt>
                <c:pt idx="33">
                  <c:v>0.46666666666666679</c:v>
                </c:pt>
                <c:pt idx="34">
                  <c:v>0.40000000000000008</c:v>
                </c:pt>
                <c:pt idx="35">
                  <c:v>0.33333333333333331</c:v>
                </c:pt>
                <c:pt idx="36">
                  <c:v>0.26666666666666661</c:v>
                </c:pt>
                <c:pt idx="37">
                  <c:v>0.19999999999999987</c:v>
                </c:pt>
                <c:pt idx="38">
                  <c:v>0.13333333333333344</c:v>
                </c:pt>
                <c:pt idx="39">
                  <c:v>6.6666666666666721E-2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22-3E4D-BF59-6AAAAB39004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(Мамдами!$K$10,Мамдами!$N$11)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22-3E4D-BF59-6AAAAB390046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(Мамдами!$M$11,Мамдами!$K$11)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(Мамдами!$N$11,Мамдами!$N$11)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22-3E4D-BF59-6AAAAB390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80720"/>
        <c:axId val="1669537008"/>
      </c:scatterChart>
      <c:valAx>
        <c:axId val="16703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37008"/>
        <c:crosses val="autoZero"/>
        <c:crossBetween val="midCat"/>
      </c:valAx>
      <c:valAx>
        <c:axId val="16695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38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Мамдами!$D$2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Мамдами!$D$3:$D$103</c:f>
              <c:numCache>
                <c:formatCode>General</c:formatCode>
                <c:ptCount val="101"/>
                <c:pt idx="0">
                  <c:v>3.7266531720786705E-6</c:v>
                </c:pt>
                <c:pt idx="1">
                  <c:v>6.1135679663713912E-6</c:v>
                </c:pt>
                <c:pt idx="2">
                  <c:v>9.9295043058510811E-6</c:v>
                </c:pt>
                <c:pt idx="3">
                  <c:v>1.5966783897804717E-5</c:v>
                </c:pt>
                <c:pt idx="4">
                  <c:v>2.5419346516199291E-5</c:v>
                </c:pt>
                <c:pt idx="5">
                  <c:v>4.0065297392951069E-5</c:v>
                </c:pt>
                <c:pt idx="6">
                  <c:v>6.2521503774820152E-5</c:v>
                </c:pt>
                <c:pt idx="7">
                  <c:v>9.6593413722184009E-5</c:v>
                </c:pt>
                <c:pt idx="8">
                  <c:v>1.4774836023203364E-4</c:v>
                </c:pt>
                <c:pt idx="9">
                  <c:v>2.2374579372062055E-4</c:v>
                </c:pt>
                <c:pt idx="10">
                  <c:v>3.3546262790251185E-4</c:v>
                </c:pt>
                <c:pt idx="11">
                  <c:v>4.9795542150327392E-4</c:v>
                </c:pt>
                <c:pt idx="12">
                  <c:v>7.3180241888047277E-4</c:v>
                </c:pt>
                <c:pt idx="13">
                  <c:v>1.0647662366679196E-3</c:v>
                </c:pt>
                <c:pt idx="14">
                  <c:v>1.533810679324463E-3</c:v>
                </c:pt>
                <c:pt idx="15">
                  <c:v>2.1874911181828851E-3</c:v>
                </c:pt>
                <c:pt idx="16">
                  <c:v>3.0887154082367713E-3</c:v>
                </c:pt>
                <c:pt idx="17">
                  <c:v>4.3178400076330824E-3</c:v>
                </c:pt>
                <c:pt idx="18">
                  <c:v>5.9760228950059375E-3</c:v>
                </c:pt>
                <c:pt idx="19">
                  <c:v>8.1887010143740762E-3</c:v>
                </c:pt>
                <c:pt idx="20">
                  <c:v>1.1108996538242306E-2</c:v>
                </c:pt>
                <c:pt idx="21">
                  <c:v>1.4920786069067842E-2</c:v>
                </c:pt>
                <c:pt idx="22">
                  <c:v>1.9841094744370295E-2</c:v>
                </c:pt>
                <c:pt idx="23">
                  <c:v>2.6121409853918223E-2</c:v>
                </c:pt>
                <c:pt idx="24">
                  <c:v>3.4047454734599331E-2</c:v>
                </c:pt>
                <c:pt idx="25">
                  <c:v>4.3936933623407413E-2</c:v>
                </c:pt>
                <c:pt idx="26">
                  <c:v>5.6134762834133725E-2</c:v>
                </c:pt>
                <c:pt idx="27">
                  <c:v>7.1005353739637012E-2</c:v>
                </c:pt>
                <c:pt idx="28">
                  <c:v>8.8921617459386301E-2</c:v>
                </c:pt>
                <c:pt idx="29">
                  <c:v>0.11025052530448522</c:v>
                </c:pt>
                <c:pt idx="30">
                  <c:v>0.1353352832366127</c:v>
                </c:pt>
                <c:pt idx="31">
                  <c:v>0.1644744565771549</c:v>
                </c:pt>
                <c:pt idx="32">
                  <c:v>0.19789869908361474</c:v>
                </c:pt>
                <c:pt idx="33">
                  <c:v>0.23574607655586347</c:v>
                </c:pt>
                <c:pt idx="34">
                  <c:v>0.27803730045319403</c:v>
                </c:pt>
                <c:pt idx="35">
                  <c:v>0.32465246735834974</c:v>
                </c:pt>
                <c:pt idx="36">
                  <c:v>0.37531109885139957</c:v>
                </c:pt>
                <c:pt idx="37">
                  <c:v>0.42955735821073926</c:v>
                </c:pt>
                <c:pt idx="38">
                  <c:v>0.48675225595997157</c:v>
                </c:pt>
                <c:pt idx="39">
                  <c:v>0.5460744266397094</c:v>
                </c:pt>
                <c:pt idx="40">
                  <c:v>0.60653065971263342</c:v>
                </c:pt>
                <c:pt idx="41">
                  <c:v>0.66697681085847427</c:v>
                </c:pt>
                <c:pt idx="42">
                  <c:v>0.72614903707369094</c:v>
                </c:pt>
                <c:pt idx="43">
                  <c:v>0.78270453824186803</c:v>
                </c:pt>
                <c:pt idx="44">
                  <c:v>0.83527021141127222</c:v>
                </c:pt>
                <c:pt idx="45">
                  <c:v>0.88249690258459534</c:v>
                </c:pt>
                <c:pt idx="46">
                  <c:v>0.92311634638663576</c:v>
                </c:pt>
                <c:pt idx="47">
                  <c:v>0.95599748183309996</c:v>
                </c:pt>
                <c:pt idx="48">
                  <c:v>0.98019867330675536</c:v>
                </c:pt>
                <c:pt idx="49">
                  <c:v>0.99501247919268243</c:v>
                </c:pt>
                <c:pt idx="50">
                  <c:v>1</c:v>
                </c:pt>
                <c:pt idx="51">
                  <c:v>0.99501247919268243</c:v>
                </c:pt>
                <c:pt idx="52">
                  <c:v>0.98019867330675536</c:v>
                </c:pt>
                <c:pt idx="53">
                  <c:v>0.95599748183309996</c:v>
                </c:pt>
                <c:pt idx="54">
                  <c:v>0.92311634638663576</c:v>
                </c:pt>
                <c:pt idx="55">
                  <c:v>0.88249690258459534</c:v>
                </c:pt>
                <c:pt idx="56">
                  <c:v>0.83527021141127222</c:v>
                </c:pt>
                <c:pt idx="57">
                  <c:v>0.78270453824186803</c:v>
                </c:pt>
                <c:pt idx="58">
                  <c:v>0.72614903707369094</c:v>
                </c:pt>
                <c:pt idx="59">
                  <c:v>0.66697681085847427</c:v>
                </c:pt>
                <c:pt idx="60">
                  <c:v>0.60653065971263342</c:v>
                </c:pt>
                <c:pt idx="61">
                  <c:v>0.54607442663970962</c:v>
                </c:pt>
                <c:pt idx="62">
                  <c:v>0.48675225595997157</c:v>
                </c:pt>
                <c:pt idx="63">
                  <c:v>0.42955735821073926</c:v>
                </c:pt>
                <c:pt idx="64">
                  <c:v>0.37531109885139935</c:v>
                </c:pt>
                <c:pt idx="65">
                  <c:v>0.32465246735834974</c:v>
                </c:pt>
                <c:pt idx="66">
                  <c:v>0.2780373004531943</c:v>
                </c:pt>
                <c:pt idx="67">
                  <c:v>0.23574607655586347</c:v>
                </c:pt>
                <c:pt idx="68">
                  <c:v>0.19789869908361474</c:v>
                </c:pt>
                <c:pt idx="69">
                  <c:v>0.16447445657715479</c:v>
                </c:pt>
                <c:pt idx="70">
                  <c:v>0.1353352832366127</c:v>
                </c:pt>
                <c:pt idx="71">
                  <c:v>0.11025052530448533</c:v>
                </c:pt>
                <c:pt idx="72">
                  <c:v>8.8921617459386301E-2</c:v>
                </c:pt>
                <c:pt idx="73">
                  <c:v>7.1005353739637012E-2</c:v>
                </c:pt>
                <c:pt idx="74">
                  <c:v>5.6134762834133684E-2</c:v>
                </c:pt>
                <c:pt idx="75">
                  <c:v>4.3936933623407413E-2</c:v>
                </c:pt>
                <c:pt idx="76">
                  <c:v>3.4047454734599372E-2</c:v>
                </c:pt>
                <c:pt idx="77">
                  <c:v>2.6121409853918223E-2</c:v>
                </c:pt>
                <c:pt idx="78">
                  <c:v>1.9841094744370295E-2</c:v>
                </c:pt>
                <c:pt idx="79">
                  <c:v>1.492078606906783E-2</c:v>
                </c:pt>
                <c:pt idx="80">
                  <c:v>1.1108996538242306E-2</c:v>
                </c:pt>
                <c:pt idx="81">
                  <c:v>8.1887010143740901E-3</c:v>
                </c:pt>
                <c:pt idx="82">
                  <c:v>5.9760228950059592E-3</c:v>
                </c:pt>
                <c:pt idx="83">
                  <c:v>4.3178400076330703E-3</c:v>
                </c:pt>
                <c:pt idx="84">
                  <c:v>3.0887154082367661E-3</c:v>
                </c:pt>
                <c:pt idx="85">
                  <c:v>2.1874911181828851E-3</c:v>
                </c:pt>
                <c:pt idx="86">
                  <c:v>1.5338106793244659E-3</c:v>
                </c:pt>
                <c:pt idx="87">
                  <c:v>1.0647662366679233E-3</c:v>
                </c:pt>
                <c:pt idx="88">
                  <c:v>7.3180241888047082E-4</c:v>
                </c:pt>
                <c:pt idx="89">
                  <c:v>4.9795542150327305E-4</c:v>
                </c:pt>
                <c:pt idx="90">
                  <c:v>3.3546262790251185E-4</c:v>
                </c:pt>
                <c:pt idx="91">
                  <c:v>2.2374579372062055E-4</c:v>
                </c:pt>
                <c:pt idx="92">
                  <c:v>1.4774836023203415E-4</c:v>
                </c:pt>
                <c:pt idx="93">
                  <c:v>9.6593413722183657E-5</c:v>
                </c:pt>
                <c:pt idx="94">
                  <c:v>6.2521503774820152E-5</c:v>
                </c:pt>
                <c:pt idx="95">
                  <c:v>4.0065297392951069E-5</c:v>
                </c:pt>
                <c:pt idx="96">
                  <c:v>2.5419346516199291E-5</c:v>
                </c:pt>
                <c:pt idx="97">
                  <c:v>1.5966783897804805E-5</c:v>
                </c:pt>
                <c:pt idx="98">
                  <c:v>9.9295043058510456E-6</c:v>
                </c:pt>
                <c:pt idx="99">
                  <c:v>6.1135679663713912E-6</c:v>
                </c:pt>
                <c:pt idx="100">
                  <c:v>3.7266531720786705E-6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96-AE47-B24D-3C416BF3F30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(Мамдами!$K$10,Мамдами!$O$10)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96-AE47-B24D-3C416BF3F30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A-9644-B6A7-3EB4746754C6}"/>
              </c:ext>
            </c:extLst>
          </c:dPt>
          <c:xVal>
            <c:numRef>
              <c:f>(Мамдами!$M$10,Мамдами!$K$11)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(Мамдами!$O$10,Мамдами!$O$10)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896-AE47-B24D-3C416BF3F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42800"/>
        <c:axId val="1747533728"/>
      </c:scatterChart>
      <c:valAx>
        <c:axId val="13420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33728"/>
        <c:crosses val="autoZero"/>
        <c:crossBetween val="midCat"/>
      </c:valAx>
      <c:valAx>
        <c:axId val="17475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04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Мамдами!$E$2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Мамдами!$E$3:$E$103</c:f>
              <c:numCache>
                <c:formatCode>General</c:formatCode>
                <c:ptCount val="101"/>
                <c:pt idx="0">
                  <c:v>1.0995116156867419E-8</c:v>
                </c:pt>
                <c:pt idx="1">
                  <c:v>1.6469420021710349E-8</c:v>
                </c:pt>
                <c:pt idx="2">
                  <c:v>2.4875691085557922E-8</c:v>
                </c:pt>
                <c:pt idx="3">
                  <c:v>3.7900307894649001E-8</c:v>
                </c:pt>
                <c:pt idx="4">
                  <c:v>5.8269763355497748E-8</c:v>
                </c:pt>
                <c:pt idx="5">
                  <c:v>9.0437718659184586E-8</c:v>
                </c:pt>
                <c:pt idx="6">
                  <c:v>1.4175759024885271E-7</c:v>
                </c:pt>
                <c:pt idx="7">
                  <c:v>2.2450742264614811E-7</c:v>
                </c:pt>
                <c:pt idx="8">
                  <c:v>3.594296907498649E-7</c:v>
                </c:pt>
                <c:pt idx="9">
                  <c:v>5.8199938553001085E-7</c:v>
                </c:pt>
                <c:pt idx="10">
                  <c:v>9.5367340691241559E-7</c:v>
                </c:pt>
                <c:pt idx="11">
                  <c:v>1.5823665202468446E-6</c:v>
                </c:pt>
                <c:pt idx="12">
                  <c:v>2.6602767912369079E-6</c:v>
                </c:pt>
                <c:pt idx="13">
                  <c:v>4.5348555975893047E-6</c:v>
                </c:pt>
                <c:pt idx="14">
                  <c:v>7.8441608616649459E-6</c:v>
                </c:pt>
                <c:pt idx="15">
                  <c:v>1.377948676089912E-5</c:v>
                </c:pt>
                <c:pt idx="16">
                  <c:v>2.4604292808514892E-5</c:v>
                </c:pt>
                <c:pt idx="17">
                  <c:v>4.4699400920980951E-5</c:v>
                </c:pt>
                <c:pt idx="18">
                  <c:v>8.2711219543577885E-5</c:v>
                </c:pt>
                <c:pt idx="19">
                  <c:v>1.5606239024626504E-4</c:v>
                </c:pt>
                <c:pt idx="20">
                  <c:v>3.0063824928391918E-4</c:v>
                </c:pt>
                <c:pt idx="21">
                  <c:v>5.9208320308558261E-4</c:v>
                </c:pt>
                <c:pt idx="22">
                  <c:v>1.1937696385379887E-3</c:v>
                </c:pt>
                <c:pt idx="23">
                  <c:v>2.4674689577465336E-3</c:v>
                </c:pt>
                <c:pt idx="24">
                  <c:v>5.2342418011532632E-3</c:v>
                </c:pt>
                <c:pt idx="25">
                  <c:v>1.139780727494202E-2</c:v>
                </c:pt>
                <c:pt idx="26">
                  <c:v>2.5420971333277208E-2</c:v>
                </c:pt>
                <c:pt idx="27">
                  <c:v>5.7582002524359216E-2</c:v>
                </c:pt>
                <c:pt idx="28">
                  <c:v>0.12940795943806788</c:v>
                </c:pt>
                <c:pt idx="29">
                  <c:v>0.27372529717242639</c:v>
                </c:pt>
                <c:pt idx="30">
                  <c:v>0.5</c:v>
                </c:pt>
                <c:pt idx="31">
                  <c:v>0.73611362731462049</c:v>
                </c:pt>
                <c:pt idx="32">
                  <c:v>0.89160201035483344</c:v>
                </c:pt>
                <c:pt idx="33">
                  <c:v>0.96268671436973718</c:v>
                </c:pt>
                <c:pt idx="34">
                  <c:v>0.988602192725058</c:v>
                </c:pt>
                <c:pt idx="35">
                  <c:v>0.99683881285547993</c:v>
                </c:pt>
                <c:pt idx="36">
                  <c:v>0.99920271350998313</c:v>
                </c:pt>
                <c:pt idx="37">
                  <c:v>0.99981878738559993</c:v>
                </c:pt>
                <c:pt idx="38">
                  <c:v>0.99996343975229984</c:v>
                </c:pt>
                <c:pt idx="39">
                  <c:v>0.99999358419724749</c:v>
                </c:pt>
                <c:pt idx="40">
                  <c:v>0.99999904632659309</c:v>
                </c:pt>
                <c:pt idx="41">
                  <c:v>0.99999988405548057</c:v>
                </c:pt>
                <c:pt idx="42">
                  <c:v>0.99999998900488374</c:v>
                </c:pt>
                <c:pt idx="43">
                  <c:v>0.99999999923904159</c:v>
                </c:pt>
                <c:pt idx="44">
                  <c:v>0.99999999996513211</c:v>
                </c:pt>
                <c:pt idx="45">
                  <c:v>0.99999999999909051</c:v>
                </c:pt>
                <c:pt idx="46">
                  <c:v>0.99999999999998956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0.99999999999998956</c:v>
                </c:pt>
                <c:pt idx="55">
                  <c:v>0.99999999999909051</c:v>
                </c:pt>
                <c:pt idx="56">
                  <c:v>0.99999999996513211</c:v>
                </c:pt>
                <c:pt idx="57">
                  <c:v>0.99999999923904159</c:v>
                </c:pt>
                <c:pt idx="58">
                  <c:v>0.99999998900488374</c:v>
                </c:pt>
                <c:pt idx="59">
                  <c:v>0.99999988405548057</c:v>
                </c:pt>
                <c:pt idx="60">
                  <c:v>0.99999904632659309</c:v>
                </c:pt>
                <c:pt idx="61">
                  <c:v>0.99999358419724749</c:v>
                </c:pt>
                <c:pt idx="62">
                  <c:v>0.99996343975229984</c:v>
                </c:pt>
                <c:pt idx="63">
                  <c:v>0.99981878738559993</c:v>
                </c:pt>
                <c:pt idx="64">
                  <c:v>0.99920271350998313</c:v>
                </c:pt>
                <c:pt idx="65">
                  <c:v>0.99683881285547993</c:v>
                </c:pt>
                <c:pt idx="66">
                  <c:v>0.988602192725058</c:v>
                </c:pt>
                <c:pt idx="67">
                  <c:v>0.96268671436973718</c:v>
                </c:pt>
                <c:pt idx="68">
                  <c:v>0.89160201035483344</c:v>
                </c:pt>
                <c:pt idx="69">
                  <c:v>0.73611362731461971</c:v>
                </c:pt>
                <c:pt idx="70">
                  <c:v>0.5</c:v>
                </c:pt>
                <c:pt idx="71">
                  <c:v>0.27372529717242716</c:v>
                </c:pt>
                <c:pt idx="72">
                  <c:v>0.12940795943806788</c:v>
                </c:pt>
                <c:pt idx="73">
                  <c:v>5.7582002524359216E-2</c:v>
                </c:pt>
                <c:pt idx="74">
                  <c:v>2.5420971333277132E-2</c:v>
                </c:pt>
                <c:pt idx="75">
                  <c:v>1.139780727494202E-2</c:v>
                </c:pt>
                <c:pt idx="76">
                  <c:v>5.2342418011532832E-3</c:v>
                </c:pt>
                <c:pt idx="77">
                  <c:v>2.4674689577465336E-3</c:v>
                </c:pt>
                <c:pt idx="78">
                  <c:v>1.1937696385379887E-3</c:v>
                </c:pt>
                <c:pt idx="79">
                  <c:v>5.9208320308558164E-4</c:v>
                </c:pt>
                <c:pt idx="80">
                  <c:v>3.0063824928391918E-4</c:v>
                </c:pt>
                <c:pt idx="81">
                  <c:v>1.5606239024626567E-4</c:v>
                </c:pt>
                <c:pt idx="82">
                  <c:v>8.2711219543578495E-5</c:v>
                </c:pt>
                <c:pt idx="83">
                  <c:v>4.4699400920980734E-5</c:v>
                </c:pt>
                <c:pt idx="84">
                  <c:v>2.4604292808514814E-5</c:v>
                </c:pt>
                <c:pt idx="85">
                  <c:v>1.377948676089912E-5</c:v>
                </c:pt>
                <c:pt idx="86">
                  <c:v>7.844160861664973E-6</c:v>
                </c:pt>
                <c:pt idx="87">
                  <c:v>4.5348555975893284E-6</c:v>
                </c:pt>
                <c:pt idx="88">
                  <c:v>2.6602767912368985E-6</c:v>
                </c:pt>
                <c:pt idx="89">
                  <c:v>1.582366520246841E-6</c:v>
                </c:pt>
                <c:pt idx="90">
                  <c:v>9.5367340691241559E-7</c:v>
                </c:pt>
                <c:pt idx="91">
                  <c:v>5.8199938553001085E-7</c:v>
                </c:pt>
                <c:pt idx="92">
                  <c:v>3.5942969074986627E-7</c:v>
                </c:pt>
                <c:pt idx="93">
                  <c:v>2.2450742264614731E-7</c:v>
                </c:pt>
                <c:pt idx="94">
                  <c:v>1.4175759024885271E-7</c:v>
                </c:pt>
                <c:pt idx="95">
                  <c:v>9.0437718659184586E-8</c:v>
                </c:pt>
                <c:pt idx="96">
                  <c:v>5.8269763355497748E-8</c:v>
                </c:pt>
                <c:pt idx="97">
                  <c:v>3.7900307894649199E-8</c:v>
                </c:pt>
                <c:pt idx="98">
                  <c:v>2.4875691085557843E-8</c:v>
                </c:pt>
                <c:pt idx="99">
                  <c:v>1.6469420021710349E-8</c:v>
                </c:pt>
                <c:pt idx="100">
                  <c:v>1.0995116156867419E-8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30-E540-826A-8C6FE802D40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0D6-1D47-9795-59219492EFAB}"/>
              </c:ext>
            </c:extLst>
          </c:dPt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(Мамдами!$K$10,Мамдами!$O$11)</c:f>
              <c:numCache>
                <c:formatCode>General</c:formatCode>
                <c:ptCount val="2"/>
                <c:pt idx="0">
                  <c:v>0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30-E540-826A-8C6FE802D40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D6-1D47-9795-59219492EFAB}"/>
              </c:ext>
            </c:extLst>
          </c:dPt>
          <c:xVal>
            <c:numRef>
              <c:f>(Мамдами!$M$10,Мамдами!$K$11)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(Мамдами!$O$11,Мамдами!$O$11)</c:f>
              <c:numCache>
                <c:formatCode>General</c:formatCode>
                <c:ptCount val="2"/>
                <c:pt idx="0">
                  <c:v>0.99683881285547993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530-E540-826A-8C6FE802D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78496"/>
        <c:axId val="1452196352"/>
      </c:scatterChart>
      <c:valAx>
        <c:axId val="145187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196352"/>
        <c:crosses val="autoZero"/>
        <c:crossBetween val="midCat"/>
      </c:valAx>
      <c:valAx>
        <c:axId val="14521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Мамдами!$F$2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Мамдами!$F$3:$F$103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4B-C14C-BD9D-11C50B241E2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Мамдами!$H$3:$H$103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0.32465246735834974</c:v>
                </c:pt>
                <c:pt idx="48">
                  <c:v>0.32465246735834974</c:v>
                </c:pt>
                <c:pt idx="49">
                  <c:v>0.32465246735834974</c:v>
                </c:pt>
                <c:pt idx="50">
                  <c:v>0.32465246735834974</c:v>
                </c:pt>
                <c:pt idx="51">
                  <c:v>0.32465246735834974</c:v>
                </c:pt>
                <c:pt idx="52">
                  <c:v>0.32465246735834974</c:v>
                </c:pt>
                <c:pt idx="53">
                  <c:v>0.32465246735834974</c:v>
                </c:pt>
                <c:pt idx="54">
                  <c:v>0.32465246735834974</c:v>
                </c:pt>
                <c:pt idx="55">
                  <c:v>0.32465246735834974</c:v>
                </c:pt>
                <c:pt idx="56">
                  <c:v>0.32465246735834974</c:v>
                </c:pt>
                <c:pt idx="57">
                  <c:v>0.32465246735834974</c:v>
                </c:pt>
                <c:pt idx="58">
                  <c:v>0.32465246735834974</c:v>
                </c:pt>
                <c:pt idx="59">
                  <c:v>0.32465246735834974</c:v>
                </c:pt>
                <c:pt idx="60">
                  <c:v>0.32465246735834974</c:v>
                </c:pt>
                <c:pt idx="61">
                  <c:v>0.32465246735834974</c:v>
                </c:pt>
                <c:pt idx="62">
                  <c:v>0.32465246735834974</c:v>
                </c:pt>
                <c:pt idx="63">
                  <c:v>0.32465246735834974</c:v>
                </c:pt>
                <c:pt idx="64">
                  <c:v>0.32465246735834974</c:v>
                </c:pt>
                <c:pt idx="65">
                  <c:v>0.32465246735834974</c:v>
                </c:pt>
                <c:pt idx="66">
                  <c:v>0.32465246735834974</c:v>
                </c:pt>
                <c:pt idx="67">
                  <c:v>0.32465246735834974</c:v>
                </c:pt>
                <c:pt idx="68">
                  <c:v>0.32465246735834974</c:v>
                </c:pt>
                <c:pt idx="69">
                  <c:v>0.32465246735834974</c:v>
                </c:pt>
                <c:pt idx="70">
                  <c:v>0.32465246735834974</c:v>
                </c:pt>
                <c:pt idx="71">
                  <c:v>0.32465246735834974</c:v>
                </c:pt>
                <c:pt idx="72">
                  <c:v>0.32465246735834974</c:v>
                </c:pt>
                <c:pt idx="73">
                  <c:v>0.32465246735834974</c:v>
                </c:pt>
                <c:pt idx="74">
                  <c:v>0.32465246735834974</c:v>
                </c:pt>
                <c:pt idx="75">
                  <c:v>0.32465246735834974</c:v>
                </c:pt>
                <c:pt idx="76">
                  <c:v>0.32465246735834974</c:v>
                </c:pt>
                <c:pt idx="77">
                  <c:v>0.32465246735834974</c:v>
                </c:pt>
                <c:pt idx="78">
                  <c:v>0.32465246735834974</c:v>
                </c:pt>
                <c:pt idx="79">
                  <c:v>0.32465246735834974</c:v>
                </c:pt>
                <c:pt idx="80">
                  <c:v>0.32465246735834974</c:v>
                </c:pt>
                <c:pt idx="81">
                  <c:v>0.32465246735834974</c:v>
                </c:pt>
                <c:pt idx="82">
                  <c:v>0.32465246735834974</c:v>
                </c:pt>
                <c:pt idx="83">
                  <c:v>0.32465246735834974</c:v>
                </c:pt>
                <c:pt idx="84">
                  <c:v>0.32465246735834974</c:v>
                </c:pt>
                <c:pt idx="85">
                  <c:v>0.32465246735834974</c:v>
                </c:pt>
                <c:pt idx="86">
                  <c:v>0.32465246735834974</c:v>
                </c:pt>
                <c:pt idx="87">
                  <c:v>0.32465246735834974</c:v>
                </c:pt>
                <c:pt idx="88">
                  <c:v>0.32465246735834974</c:v>
                </c:pt>
                <c:pt idx="89">
                  <c:v>0.32465246735834974</c:v>
                </c:pt>
                <c:pt idx="90">
                  <c:v>0.32465246735834974</c:v>
                </c:pt>
                <c:pt idx="91">
                  <c:v>0.32465246735834974</c:v>
                </c:pt>
                <c:pt idx="92">
                  <c:v>0.32465246735834974</c:v>
                </c:pt>
                <c:pt idx="93">
                  <c:v>0.32465246735834974</c:v>
                </c:pt>
                <c:pt idx="94">
                  <c:v>0.32465246735834974</c:v>
                </c:pt>
                <c:pt idx="95">
                  <c:v>0.32465246735834974</c:v>
                </c:pt>
                <c:pt idx="96">
                  <c:v>0.32465246735834974</c:v>
                </c:pt>
                <c:pt idx="97">
                  <c:v>0.32465246735834974</c:v>
                </c:pt>
                <c:pt idx="98">
                  <c:v>0.32465246735834974</c:v>
                </c:pt>
                <c:pt idx="99">
                  <c:v>0.32465246735834974</c:v>
                </c:pt>
                <c:pt idx="100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4B-C14C-BD9D-11C50B241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314640"/>
        <c:axId val="1513316288"/>
      </c:scatterChart>
      <c:valAx>
        <c:axId val="151331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6288"/>
        <c:crosses val="autoZero"/>
        <c:crossBetween val="midCat"/>
      </c:valAx>
      <c:valAx>
        <c:axId val="15133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Мамдами!$G$2</c:f>
              <c:strCache>
                <c:ptCount val="1"/>
                <c:pt idx="0">
                  <c:v>smf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Мамдами!$G$3:$G$103</c:f>
              <c:numCache>
                <c:formatCode>General</c:formatCode>
                <c:ptCount val="101"/>
                <c:pt idx="0">
                  <c:v>0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0.34722222222222227</c:v>
                </c:pt>
                <c:pt idx="26">
                  <c:v>0.37555555555555559</c:v>
                </c:pt>
                <c:pt idx="27">
                  <c:v>0.40500000000000003</c:v>
                </c:pt>
                <c:pt idx="28">
                  <c:v>0.43555555555555547</c:v>
                </c:pt>
                <c:pt idx="29">
                  <c:v>0.46722222222222221</c:v>
                </c:pt>
                <c:pt idx="30">
                  <c:v>0.5</c:v>
                </c:pt>
                <c:pt idx="31">
                  <c:v>0.53277777777777779</c:v>
                </c:pt>
                <c:pt idx="32">
                  <c:v>0.56444444444444453</c:v>
                </c:pt>
                <c:pt idx="33">
                  <c:v>0.59499999999999997</c:v>
                </c:pt>
                <c:pt idx="34">
                  <c:v>0.62444444444444436</c:v>
                </c:pt>
                <c:pt idx="35">
                  <c:v>0.65277777777777768</c:v>
                </c:pt>
                <c:pt idx="36">
                  <c:v>0.68</c:v>
                </c:pt>
                <c:pt idx="37">
                  <c:v>0.70611111111111113</c:v>
                </c:pt>
                <c:pt idx="38">
                  <c:v>0.73111111111111104</c:v>
                </c:pt>
                <c:pt idx="39">
                  <c:v>0.75499999999999989</c:v>
                </c:pt>
                <c:pt idx="40">
                  <c:v>0.77777777777777779</c:v>
                </c:pt>
                <c:pt idx="41">
                  <c:v>0.7994444444444444</c:v>
                </c:pt>
                <c:pt idx="42">
                  <c:v>0.82000000000000006</c:v>
                </c:pt>
                <c:pt idx="43">
                  <c:v>0.83944444444444444</c:v>
                </c:pt>
                <c:pt idx="44">
                  <c:v>0.85777777777777786</c:v>
                </c:pt>
                <c:pt idx="45">
                  <c:v>0.875</c:v>
                </c:pt>
                <c:pt idx="46">
                  <c:v>0.89111111111111108</c:v>
                </c:pt>
                <c:pt idx="47">
                  <c:v>0.90611111111111109</c:v>
                </c:pt>
                <c:pt idx="48">
                  <c:v>0.91999999999999993</c:v>
                </c:pt>
                <c:pt idx="49">
                  <c:v>0.93277777777777782</c:v>
                </c:pt>
                <c:pt idx="50">
                  <c:v>0.94444444444444442</c:v>
                </c:pt>
                <c:pt idx="51">
                  <c:v>0.95499999999999996</c:v>
                </c:pt>
                <c:pt idx="52">
                  <c:v>0.96444444444444444</c:v>
                </c:pt>
                <c:pt idx="53">
                  <c:v>0.97277777777777774</c:v>
                </c:pt>
                <c:pt idx="54">
                  <c:v>0.98</c:v>
                </c:pt>
                <c:pt idx="55">
                  <c:v>0.98611111111111116</c:v>
                </c:pt>
                <c:pt idx="56">
                  <c:v>0.99111111111111105</c:v>
                </c:pt>
                <c:pt idx="57">
                  <c:v>0.995</c:v>
                </c:pt>
                <c:pt idx="58">
                  <c:v>0.99777777777777776</c:v>
                </c:pt>
                <c:pt idx="59">
                  <c:v>0.99944444444444447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B9-F048-9926-A5CD253A6C82}"/>
            </c:ext>
          </c:extLst>
        </c:ser>
        <c:ser>
          <c:idx val="1"/>
          <c:order val="1"/>
          <c:tx>
            <c:strRef>
              <c:f>Мамдами!$I$2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Мамдами!$I$3:$I$103</c:f>
              <c:numCache>
                <c:formatCode>General</c:formatCode>
                <c:ptCount val="101"/>
                <c:pt idx="0">
                  <c:v>0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0.33333333333333331</c:v>
                </c:pt>
                <c:pt idx="26">
                  <c:v>0.33333333333333331</c:v>
                </c:pt>
                <c:pt idx="27">
                  <c:v>0.33333333333333331</c:v>
                </c:pt>
                <c:pt idx="28">
                  <c:v>0.33333333333333331</c:v>
                </c:pt>
                <c:pt idx="29">
                  <c:v>0.33333333333333331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0.33333333333333331</c:v>
                </c:pt>
                <c:pt idx="33">
                  <c:v>0.33333333333333331</c:v>
                </c:pt>
                <c:pt idx="34">
                  <c:v>0.33333333333333331</c:v>
                </c:pt>
                <c:pt idx="35">
                  <c:v>0.33333333333333331</c:v>
                </c:pt>
                <c:pt idx="36">
                  <c:v>0.33333333333333331</c:v>
                </c:pt>
                <c:pt idx="37">
                  <c:v>0.33333333333333331</c:v>
                </c:pt>
                <c:pt idx="38">
                  <c:v>0.33333333333333331</c:v>
                </c:pt>
                <c:pt idx="39">
                  <c:v>0.33333333333333331</c:v>
                </c:pt>
                <c:pt idx="40">
                  <c:v>0.33333333333333331</c:v>
                </c:pt>
                <c:pt idx="41">
                  <c:v>0.33333333333333331</c:v>
                </c:pt>
                <c:pt idx="42">
                  <c:v>0.33333333333333331</c:v>
                </c:pt>
                <c:pt idx="43">
                  <c:v>0.33333333333333331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0.33333333333333331</c:v>
                </c:pt>
                <c:pt idx="49">
                  <c:v>0.33333333333333331</c:v>
                </c:pt>
                <c:pt idx="50">
                  <c:v>0.33333333333333331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0.33333333333333331</c:v>
                </c:pt>
                <c:pt idx="54">
                  <c:v>0.33333333333333331</c:v>
                </c:pt>
                <c:pt idx="55">
                  <c:v>0.33333333333333331</c:v>
                </c:pt>
                <c:pt idx="56">
                  <c:v>0.33333333333333331</c:v>
                </c:pt>
                <c:pt idx="57">
                  <c:v>0.33333333333333331</c:v>
                </c:pt>
                <c:pt idx="58">
                  <c:v>0.33333333333333331</c:v>
                </c:pt>
                <c:pt idx="59">
                  <c:v>0.33333333333333331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B9-F048-9926-A5CD253A6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985744"/>
        <c:axId val="1516987392"/>
      </c:scatterChart>
      <c:valAx>
        <c:axId val="15169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7392"/>
        <c:crosses val="autoZero"/>
        <c:crossBetween val="midCat"/>
      </c:valAx>
      <c:valAx>
        <c:axId val="15169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Мамдами!$J$2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Мамдами!$J$3:$J$103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0.33333333333333331</c:v>
                </c:pt>
                <c:pt idx="26">
                  <c:v>0.33333333333333331</c:v>
                </c:pt>
                <c:pt idx="27">
                  <c:v>0.33333333333333331</c:v>
                </c:pt>
                <c:pt idx="28">
                  <c:v>0.33333333333333331</c:v>
                </c:pt>
                <c:pt idx="29">
                  <c:v>0.33333333333333331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0.33333333333333331</c:v>
                </c:pt>
                <c:pt idx="33">
                  <c:v>0.33333333333333331</c:v>
                </c:pt>
                <c:pt idx="34">
                  <c:v>0.33333333333333331</c:v>
                </c:pt>
                <c:pt idx="35">
                  <c:v>0.33333333333333331</c:v>
                </c:pt>
                <c:pt idx="36">
                  <c:v>0.33333333333333331</c:v>
                </c:pt>
                <c:pt idx="37">
                  <c:v>0.33333333333333331</c:v>
                </c:pt>
                <c:pt idx="38">
                  <c:v>0.33333333333333331</c:v>
                </c:pt>
                <c:pt idx="39">
                  <c:v>0.33333333333333331</c:v>
                </c:pt>
                <c:pt idx="40">
                  <c:v>0.33333333333333331</c:v>
                </c:pt>
                <c:pt idx="41">
                  <c:v>0.33333333333333331</c:v>
                </c:pt>
                <c:pt idx="42">
                  <c:v>0.33333333333333331</c:v>
                </c:pt>
                <c:pt idx="43">
                  <c:v>0.33333333333333331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0.33333333333333331</c:v>
                </c:pt>
                <c:pt idx="49">
                  <c:v>0.33333333333333331</c:v>
                </c:pt>
                <c:pt idx="50">
                  <c:v>0.33333333333333331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0.33333333333333331</c:v>
                </c:pt>
                <c:pt idx="54">
                  <c:v>0.33333333333333331</c:v>
                </c:pt>
                <c:pt idx="55">
                  <c:v>0.33333333333333331</c:v>
                </c:pt>
                <c:pt idx="56">
                  <c:v>0.33333333333333331</c:v>
                </c:pt>
                <c:pt idx="57">
                  <c:v>0.33333333333333331</c:v>
                </c:pt>
                <c:pt idx="58">
                  <c:v>0.33333333333333331</c:v>
                </c:pt>
                <c:pt idx="59">
                  <c:v>0.33333333333333331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A-3848-9353-0CEA73400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676544"/>
        <c:axId val="1451547760"/>
      </c:lineChart>
      <c:catAx>
        <c:axId val="167567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547760"/>
        <c:crosses val="autoZero"/>
        <c:auto val="1"/>
        <c:lblAlgn val="ctr"/>
        <c:lblOffset val="100"/>
        <c:noMultiLvlLbl val="0"/>
      </c:catAx>
      <c:valAx>
        <c:axId val="14515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67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Цукамото!$B$2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0.19999999999999996</c:v>
                </c:pt>
                <c:pt idx="7">
                  <c:v>0.39999999999999991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0.93333333333333324</c:v>
                </c:pt>
                <c:pt idx="32">
                  <c:v>0.86666666666666659</c:v>
                </c:pt>
                <c:pt idx="33">
                  <c:v>0.80000000000000016</c:v>
                </c:pt>
                <c:pt idx="34">
                  <c:v>0.73333333333333339</c:v>
                </c:pt>
                <c:pt idx="35">
                  <c:v>0.66666666666666663</c:v>
                </c:pt>
                <c:pt idx="36">
                  <c:v>0.6</c:v>
                </c:pt>
                <c:pt idx="37">
                  <c:v>0.53333333333333321</c:v>
                </c:pt>
                <c:pt idx="38">
                  <c:v>0.46666666666666679</c:v>
                </c:pt>
                <c:pt idx="39">
                  <c:v>0.40000000000000008</c:v>
                </c:pt>
                <c:pt idx="40">
                  <c:v>0.33333333333333331</c:v>
                </c:pt>
                <c:pt idx="41">
                  <c:v>0.26666666666666689</c:v>
                </c:pt>
                <c:pt idx="42">
                  <c:v>0.19999999999999987</c:v>
                </c:pt>
                <c:pt idx="43">
                  <c:v>0.13333333333333344</c:v>
                </c:pt>
                <c:pt idx="44">
                  <c:v>6.666666666666643E-2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2A-1C49-94A8-75A729AFED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(Цукамото!$L$10,Цукамото!$L$10)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(Цукамото!$J$10,Цукамото!$M$10)</c:f>
              <c:numCache>
                <c:formatCode>General</c:formatCode>
                <c:ptCount val="2"/>
                <c:pt idx="0">
                  <c:v>0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2A-1C49-94A8-75A729AFED14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FD2A-1C49-94A8-75A729AFED14}"/>
              </c:ext>
            </c:extLst>
          </c:dPt>
          <c:xVal>
            <c:numRef>
              <c:f>(Цукамото!$L$10,Цукамото!$J$11)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(Цукамото!$M$10,Цукамото!$M$10)</c:f>
              <c:numCache>
                <c:formatCode>General</c:formatCode>
                <c:ptCount val="2"/>
                <c:pt idx="0">
                  <c:v>0.66666666666666663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D2A-1C49-94A8-75A729AFE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21920"/>
        <c:axId val="1754323568"/>
      </c:scatterChart>
      <c:valAx>
        <c:axId val="17543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3568"/>
        <c:crosses val="autoZero"/>
        <c:crossBetween val="midCat"/>
      </c:valAx>
      <c:valAx>
        <c:axId val="17543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Цукамото!$C$2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Цукамото!$C$3:$C$103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4.9999999999999989E-2</c:v>
                </c:pt>
                <c:pt idx="7">
                  <c:v>9.9999999999999978E-2</c:v>
                </c:pt>
                <c:pt idx="8">
                  <c:v>0.15000000000000002</c:v>
                </c:pt>
                <c:pt idx="9">
                  <c:v>0.2</c:v>
                </c:pt>
                <c:pt idx="10">
                  <c:v>0.25</c:v>
                </c:pt>
                <c:pt idx="11">
                  <c:v>0.30000000000000004</c:v>
                </c:pt>
                <c:pt idx="12">
                  <c:v>0.35</c:v>
                </c:pt>
                <c:pt idx="13">
                  <c:v>0.4</c:v>
                </c:pt>
                <c:pt idx="14">
                  <c:v>0.44999999999999996</c:v>
                </c:pt>
                <c:pt idx="15">
                  <c:v>0.5</c:v>
                </c:pt>
                <c:pt idx="16">
                  <c:v>0.55000000000000004</c:v>
                </c:pt>
                <c:pt idx="17">
                  <c:v>0.6</c:v>
                </c:pt>
                <c:pt idx="18">
                  <c:v>0.65</c:v>
                </c:pt>
                <c:pt idx="19">
                  <c:v>0.7</c:v>
                </c:pt>
                <c:pt idx="20">
                  <c:v>0.75</c:v>
                </c:pt>
                <c:pt idx="21">
                  <c:v>0.8</c:v>
                </c:pt>
                <c:pt idx="22">
                  <c:v>0.85000000000000009</c:v>
                </c:pt>
                <c:pt idx="23">
                  <c:v>0.89999999999999991</c:v>
                </c:pt>
                <c:pt idx="24">
                  <c:v>0.95</c:v>
                </c:pt>
                <c:pt idx="25">
                  <c:v>1</c:v>
                </c:pt>
                <c:pt idx="26">
                  <c:v>0.93333333333333324</c:v>
                </c:pt>
                <c:pt idx="27">
                  <c:v>0.86666666666666659</c:v>
                </c:pt>
                <c:pt idx="28">
                  <c:v>0.80000000000000016</c:v>
                </c:pt>
                <c:pt idx="29">
                  <c:v>0.73333333333333339</c:v>
                </c:pt>
                <c:pt idx="30">
                  <c:v>0.66666666666666663</c:v>
                </c:pt>
                <c:pt idx="31">
                  <c:v>0.6</c:v>
                </c:pt>
                <c:pt idx="32">
                  <c:v>0.53333333333333321</c:v>
                </c:pt>
                <c:pt idx="33">
                  <c:v>0.46666666666666679</c:v>
                </c:pt>
                <c:pt idx="34">
                  <c:v>0.40000000000000008</c:v>
                </c:pt>
                <c:pt idx="35">
                  <c:v>0.33333333333333331</c:v>
                </c:pt>
                <c:pt idx="36">
                  <c:v>0.26666666666666661</c:v>
                </c:pt>
                <c:pt idx="37">
                  <c:v>0.19999999999999987</c:v>
                </c:pt>
                <c:pt idx="38">
                  <c:v>0.13333333333333344</c:v>
                </c:pt>
                <c:pt idx="39">
                  <c:v>6.6666666666666721E-2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47-E54F-BF42-F6349BAB2E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(Цукамото!$L$10,Цукамото!$L$10)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(Цукамото!$J$10,Цукамото!$M$11)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47-E54F-BF42-F6349BAB2EC0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(Цукамото!$L$11,Цукамото!$J$11)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(Цукамото!$M$11,Цукамото!$M$11)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47-E54F-BF42-F6349BAB2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80720"/>
        <c:axId val="1669537008"/>
      </c:scatterChart>
      <c:valAx>
        <c:axId val="16703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37008"/>
        <c:crosses val="autoZero"/>
        <c:crossBetween val="midCat"/>
      </c:valAx>
      <c:valAx>
        <c:axId val="16695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38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Цукамото!$D$2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Цукамото!$D$3:$D$103</c:f>
              <c:numCache>
                <c:formatCode>General</c:formatCode>
                <c:ptCount val="101"/>
                <c:pt idx="0">
                  <c:v>3.7266531720786705E-6</c:v>
                </c:pt>
                <c:pt idx="1">
                  <c:v>6.1135679663713912E-6</c:v>
                </c:pt>
                <c:pt idx="2">
                  <c:v>9.9295043058510811E-6</c:v>
                </c:pt>
                <c:pt idx="3">
                  <c:v>1.5966783897804717E-5</c:v>
                </c:pt>
                <c:pt idx="4">
                  <c:v>2.5419346516199291E-5</c:v>
                </c:pt>
                <c:pt idx="5">
                  <c:v>4.0065297392951069E-5</c:v>
                </c:pt>
                <c:pt idx="6">
                  <c:v>6.2521503774820152E-5</c:v>
                </c:pt>
                <c:pt idx="7">
                  <c:v>9.6593413722184009E-5</c:v>
                </c:pt>
                <c:pt idx="8">
                  <c:v>1.4774836023203364E-4</c:v>
                </c:pt>
                <c:pt idx="9">
                  <c:v>2.2374579372062055E-4</c:v>
                </c:pt>
                <c:pt idx="10">
                  <c:v>3.3546262790251185E-4</c:v>
                </c:pt>
                <c:pt idx="11">
                  <c:v>4.9795542150327392E-4</c:v>
                </c:pt>
                <c:pt idx="12">
                  <c:v>7.3180241888047277E-4</c:v>
                </c:pt>
                <c:pt idx="13">
                  <c:v>1.0647662366679196E-3</c:v>
                </c:pt>
                <c:pt idx="14">
                  <c:v>1.533810679324463E-3</c:v>
                </c:pt>
                <c:pt idx="15">
                  <c:v>2.1874911181828851E-3</c:v>
                </c:pt>
                <c:pt idx="16">
                  <c:v>3.0887154082367713E-3</c:v>
                </c:pt>
                <c:pt idx="17">
                  <c:v>4.3178400076330824E-3</c:v>
                </c:pt>
                <c:pt idx="18">
                  <c:v>5.9760228950059375E-3</c:v>
                </c:pt>
                <c:pt idx="19">
                  <c:v>8.1887010143740762E-3</c:v>
                </c:pt>
                <c:pt idx="20">
                  <c:v>1.1108996538242306E-2</c:v>
                </c:pt>
                <c:pt idx="21">
                  <c:v>1.4920786069067842E-2</c:v>
                </c:pt>
                <c:pt idx="22">
                  <c:v>1.9841094744370295E-2</c:v>
                </c:pt>
                <c:pt idx="23">
                  <c:v>2.6121409853918223E-2</c:v>
                </c:pt>
                <c:pt idx="24">
                  <c:v>3.4047454734599331E-2</c:v>
                </c:pt>
                <c:pt idx="25">
                  <c:v>4.3936933623407413E-2</c:v>
                </c:pt>
                <c:pt idx="26">
                  <c:v>5.6134762834133725E-2</c:v>
                </c:pt>
                <c:pt idx="27">
                  <c:v>7.1005353739637012E-2</c:v>
                </c:pt>
                <c:pt idx="28">
                  <c:v>8.8921617459386301E-2</c:v>
                </c:pt>
                <c:pt idx="29">
                  <c:v>0.11025052530448522</c:v>
                </c:pt>
                <c:pt idx="30">
                  <c:v>0.1353352832366127</c:v>
                </c:pt>
                <c:pt idx="31">
                  <c:v>0.1644744565771549</c:v>
                </c:pt>
                <c:pt idx="32">
                  <c:v>0.19789869908361474</c:v>
                </c:pt>
                <c:pt idx="33">
                  <c:v>0.23574607655586347</c:v>
                </c:pt>
                <c:pt idx="34">
                  <c:v>0.27803730045319403</c:v>
                </c:pt>
                <c:pt idx="35">
                  <c:v>0.32465246735834974</c:v>
                </c:pt>
                <c:pt idx="36">
                  <c:v>0.37531109885139957</c:v>
                </c:pt>
                <c:pt idx="37">
                  <c:v>0.42955735821073926</c:v>
                </c:pt>
                <c:pt idx="38">
                  <c:v>0.48675225595997157</c:v>
                </c:pt>
                <c:pt idx="39">
                  <c:v>0.5460744266397094</c:v>
                </c:pt>
                <c:pt idx="40">
                  <c:v>0.60653065971263342</c:v>
                </c:pt>
                <c:pt idx="41">
                  <c:v>0.66697681085847427</c:v>
                </c:pt>
                <c:pt idx="42">
                  <c:v>0.72614903707369094</c:v>
                </c:pt>
                <c:pt idx="43">
                  <c:v>0.78270453824186803</c:v>
                </c:pt>
                <c:pt idx="44">
                  <c:v>0.83527021141127222</c:v>
                </c:pt>
                <c:pt idx="45">
                  <c:v>0.88249690258459534</c:v>
                </c:pt>
                <c:pt idx="46">
                  <c:v>0.92311634638663576</c:v>
                </c:pt>
                <c:pt idx="47">
                  <c:v>0.95599748183309996</c:v>
                </c:pt>
                <c:pt idx="48">
                  <c:v>0.98019867330675536</c:v>
                </c:pt>
                <c:pt idx="49">
                  <c:v>0.99501247919268243</c:v>
                </c:pt>
                <c:pt idx="50">
                  <c:v>1</c:v>
                </c:pt>
                <c:pt idx="51">
                  <c:v>0.99501247919268243</c:v>
                </c:pt>
                <c:pt idx="52">
                  <c:v>0.98019867330675536</c:v>
                </c:pt>
                <c:pt idx="53">
                  <c:v>0.95599748183309996</c:v>
                </c:pt>
                <c:pt idx="54">
                  <c:v>0.92311634638663576</c:v>
                </c:pt>
                <c:pt idx="55">
                  <c:v>0.88249690258459534</c:v>
                </c:pt>
                <c:pt idx="56">
                  <c:v>0.83527021141127222</c:v>
                </c:pt>
                <c:pt idx="57">
                  <c:v>0.78270453824186803</c:v>
                </c:pt>
                <c:pt idx="58">
                  <c:v>0.72614903707369094</c:v>
                </c:pt>
                <c:pt idx="59">
                  <c:v>0.66697681085847427</c:v>
                </c:pt>
                <c:pt idx="60">
                  <c:v>0.60653065971263342</c:v>
                </c:pt>
                <c:pt idx="61">
                  <c:v>0.54607442663970962</c:v>
                </c:pt>
                <c:pt idx="62">
                  <c:v>0.48675225595997157</c:v>
                </c:pt>
                <c:pt idx="63">
                  <c:v>0.42955735821073926</c:v>
                </c:pt>
                <c:pt idx="64">
                  <c:v>0.37531109885139935</c:v>
                </c:pt>
                <c:pt idx="65">
                  <c:v>0.32465246735834974</c:v>
                </c:pt>
                <c:pt idx="66">
                  <c:v>0.2780373004531943</c:v>
                </c:pt>
                <c:pt idx="67">
                  <c:v>0.23574607655586347</c:v>
                </c:pt>
                <c:pt idx="68">
                  <c:v>0.19789869908361474</c:v>
                </c:pt>
                <c:pt idx="69">
                  <c:v>0.16447445657715479</c:v>
                </c:pt>
                <c:pt idx="70">
                  <c:v>0.1353352832366127</c:v>
                </c:pt>
                <c:pt idx="71">
                  <c:v>0.11025052530448533</c:v>
                </c:pt>
                <c:pt idx="72">
                  <c:v>8.8921617459386301E-2</c:v>
                </c:pt>
                <c:pt idx="73">
                  <c:v>7.1005353739637012E-2</c:v>
                </c:pt>
                <c:pt idx="74">
                  <c:v>5.6134762834133684E-2</c:v>
                </c:pt>
                <c:pt idx="75">
                  <c:v>4.3936933623407413E-2</c:v>
                </c:pt>
                <c:pt idx="76">
                  <c:v>3.4047454734599372E-2</c:v>
                </c:pt>
                <c:pt idx="77">
                  <c:v>2.6121409853918223E-2</c:v>
                </c:pt>
                <c:pt idx="78">
                  <c:v>1.9841094744370295E-2</c:v>
                </c:pt>
                <c:pt idx="79">
                  <c:v>1.492078606906783E-2</c:v>
                </c:pt>
                <c:pt idx="80">
                  <c:v>1.1108996538242306E-2</c:v>
                </c:pt>
                <c:pt idx="81">
                  <c:v>8.1887010143740901E-3</c:v>
                </c:pt>
                <c:pt idx="82">
                  <c:v>5.9760228950059592E-3</c:v>
                </c:pt>
                <c:pt idx="83">
                  <c:v>4.3178400076330703E-3</c:v>
                </c:pt>
                <c:pt idx="84">
                  <c:v>3.0887154082367661E-3</c:v>
                </c:pt>
                <c:pt idx="85">
                  <c:v>2.1874911181828851E-3</c:v>
                </c:pt>
                <c:pt idx="86">
                  <c:v>1.5338106793244659E-3</c:v>
                </c:pt>
                <c:pt idx="87">
                  <c:v>1.0647662366679233E-3</c:v>
                </c:pt>
                <c:pt idx="88">
                  <c:v>7.3180241888047082E-4</c:v>
                </c:pt>
                <c:pt idx="89">
                  <c:v>4.9795542150327305E-4</c:v>
                </c:pt>
                <c:pt idx="90">
                  <c:v>3.3546262790251185E-4</c:v>
                </c:pt>
                <c:pt idx="91">
                  <c:v>2.2374579372062055E-4</c:v>
                </c:pt>
                <c:pt idx="92">
                  <c:v>1.4774836023203415E-4</c:v>
                </c:pt>
                <c:pt idx="93">
                  <c:v>9.6593413722183657E-5</c:v>
                </c:pt>
                <c:pt idx="94">
                  <c:v>6.2521503774820152E-5</c:v>
                </c:pt>
                <c:pt idx="95">
                  <c:v>4.0065297392951069E-5</c:v>
                </c:pt>
                <c:pt idx="96">
                  <c:v>2.5419346516199291E-5</c:v>
                </c:pt>
                <c:pt idx="97">
                  <c:v>1.5966783897804805E-5</c:v>
                </c:pt>
                <c:pt idx="98">
                  <c:v>9.9295043058510456E-6</c:v>
                </c:pt>
                <c:pt idx="99">
                  <c:v>6.1135679663713912E-6</c:v>
                </c:pt>
                <c:pt idx="100">
                  <c:v>3.7266531720786705E-6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8C-624B-91AC-3F57EC502F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(Цукамото!$L$10,Цукамото!$L$10)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(Цукамото!$J$10,Цукамото!$N$10)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8C-624B-91AC-3F57EC502FB5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E08C-624B-91AC-3F57EC502FB5}"/>
              </c:ext>
            </c:extLst>
          </c:dPt>
          <c:xVal>
            <c:numRef>
              <c:f>(Цукамото!$L$10,Цукамото!$J$11)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(Цукамото!$N$10,Цукамото!$N$10)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8C-624B-91AC-3F57EC502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42800"/>
        <c:axId val="1747533728"/>
      </c:scatterChart>
      <c:valAx>
        <c:axId val="13420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33728"/>
        <c:crosses val="autoZero"/>
        <c:crossBetween val="midCat"/>
      </c:valAx>
      <c:valAx>
        <c:axId val="17475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04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Цукамото!$E$2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Цукамото!$E$3:$E$103</c:f>
              <c:numCache>
                <c:formatCode>General</c:formatCode>
                <c:ptCount val="101"/>
                <c:pt idx="0">
                  <c:v>1.0995116156867419E-8</c:v>
                </c:pt>
                <c:pt idx="1">
                  <c:v>1.6469420021710349E-8</c:v>
                </c:pt>
                <c:pt idx="2">
                  <c:v>2.4875691085557922E-8</c:v>
                </c:pt>
                <c:pt idx="3">
                  <c:v>3.7900307894649001E-8</c:v>
                </c:pt>
                <c:pt idx="4">
                  <c:v>5.8269763355497748E-8</c:v>
                </c:pt>
                <c:pt idx="5">
                  <c:v>9.0437718659184586E-8</c:v>
                </c:pt>
                <c:pt idx="6">
                  <c:v>1.4175759024885271E-7</c:v>
                </c:pt>
                <c:pt idx="7">
                  <c:v>2.2450742264614811E-7</c:v>
                </c:pt>
                <c:pt idx="8">
                  <c:v>3.594296907498649E-7</c:v>
                </c:pt>
                <c:pt idx="9">
                  <c:v>5.8199938553001085E-7</c:v>
                </c:pt>
                <c:pt idx="10">
                  <c:v>9.5367340691241559E-7</c:v>
                </c:pt>
                <c:pt idx="11">
                  <c:v>1.5823665202468446E-6</c:v>
                </c:pt>
                <c:pt idx="12">
                  <c:v>2.6602767912369079E-6</c:v>
                </c:pt>
                <c:pt idx="13">
                  <c:v>4.5348555975893047E-6</c:v>
                </c:pt>
                <c:pt idx="14">
                  <c:v>7.8441608616649459E-6</c:v>
                </c:pt>
                <c:pt idx="15">
                  <c:v>1.377948676089912E-5</c:v>
                </c:pt>
                <c:pt idx="16">
                  <c:v>2.4604292808514892E-5</c:v>
                </c:pt>
                <c:pt idx="17">
                  <c:v>4.4699400920980951E-5</c:v>
                </c:pt>
                <c:pt idx="18">
                  <c:v>8.2711219543577885E-5</c:v>
                </c:pt>
                <c:pt idx="19">
                  <c:v>1.5606239024626504E-4</c:v>
                </c:pt>
                <c:pt idx="20">
                  <c:v>3.0063824928391918E-4</c:v>
                </c:pt>
                <c:pt idx="21">
                  <c:v>5.9208320308558261E-4</c:v>
                </c:pt>
                <c:pt idx="22">
                  <c:v>1.1937696385379887E-3</c:v>
                </c:pt>
                <c:pt idx="23">
                  <c:v>2.4674689577465336E-3</c:v>
                </c:pt>
                <c:pt idx="24">
                  <c:v>5.2342418011532632E-3</c:v>
                </c:pt>
                <c:pt idx="25">
                  <c:v>1.139780727494202E-2</c:v>
                </c:pt>
                <c:pt idx="26">
                  <c:v>2.5420971333277208E-2</c:v>
                </c:pt>
                <c:pt idx="27">
                  <c:v>5.7582002524359216E-2</c:v>
                </c:pt>
                <c:pt idx="28">
                  <c:v>0.12940795943806788</c:v>
                </c:pt>
                <c:pt idx="29">
                  <c:v>0.27372529717242639</c:v>
                </c:pt>
                <c:pt idx="30">
                  <c:v>0.5</c:v>
                </c:pt>
                <c:pt idx="31">
                  <c:v>0.73611362731462049</c:v>
                </c:pt>
                <c:pt idx="32">
                  <c:v>0.89160201035483344</c:v>
                </c:pt>
                <c:pt idx="33">
                  <c:v>0.96268671436973718</c:v>
                </c:pt>
                <c:pt idx="34">
                  <c:v>0.988602192725058</c:v>
                </c:pt>
                <c:pt idx="35">
                  <c:v>0.99683881285547993</c:v>
                </c:pt>
                <c:pt idx="36">
                  <c:v>0.99920271350998313</c:v>
                </c:pt>
                <c:pt idx="37">
                  <c:v>0.99981878738559993</c:v>
                </c:pt>
                <c:pt idx="38">
                  <c:v>0.99996343975229984</c:v>
                </c:pt>
                <c:pt idx="39">
                  <c:v>0.99999358419724749</c:v>
                </c:pt>
                <c:pt idx="40">
                  <c:v>0.99999904632659309</c:v>
                </c:pt>
                <c:pt idx="41">
                  <c:v>0.99999988405548057</c:v>
                </c:pt>
                <c:pt idx="42">
                  <c:v>0.99999998900488374</c:v>
                </c:pt>
                <c:pt idx="43">
                  <c:v>0.99999999923904159</c:v>
                </c:pt>
                <c:pt idx="44">
                  <c:v>0.99999999996513211</c:v>
                </c:pt>
                <c:pt idx="45">
                  <c:v>0.99999999999909051</c:v>
                </c:pt>
                <c:pt idx="46">
                  <c:v>0.99999999999998956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0.99999999999998956</c:v>
                </c:pt>
                <c:pt idx="55">
                  <c:v>0.99999999999909051</c:v>
                </c:pt>
                <c:pt idx="56">
                  <c:v>0.99999999996513211</c:v>
                </c:pt>
                <c:pt idx="57">
                  <c:v>0.99999999923904159</c:v>
                </c:pt>
                <c:pt idx="58">
                  <c:v>0.99999998900488374</c:v>
                </c:pt>
                <c:pt idx="59">
                  <c:v>0.99999988405548057</c:v>
                </c:pt>
                <c:pt idx="60">
                  <c:v>0.99999904632659309</c:v>
                </c:pt>
                <c:pt idx="61">
                  <c:v>0.99999358419724749</c:v>
                </c:pt>
                <c:pt idx="62">
                  <c:v>0.99996343975229984</c:v>
                </c:pt>
                <c:pt idx="63">
                  <c:v>0.99981878738559993</c:v>
                </c:pt>
                <c:pt idx="64">
                  <c:v>0.99920271350998313</c:v>
                </c:pt>
                <c:pt idx="65">
                  <c:v>0.99683881285547993</c:v>
                </c:pt>
                <c:pt idx="66">
                  <c:v>0.988602192725058</c:v>
                </c:pt>
                <c:pt idx="67">
                  <c:v>0.96268671436973718</c:v>
                </c:pt>
                <c:pt idx="68">
                  <c:v>0.89160201035483344</c:v>
                </c:pt>
                <c:pt idx="69">
                  <c:v>0.73611362731461971</c:v>
                </c:pt>
                <c:pt idx="70">
                  <c:v>0.5</c:v>
                </c:pt>
                <c:pt idx="71">
                  <c:v>0.27372529717242716</c:v>
                </c:pt>
                <c:pt idx="72">
                  <c:v>0.12940795943806788</c:v>
                </c:pt>
                <c:pt idx="73">
                  <c:v>5.7582002524359216E-2</c:v>
                </c:pt>
                <c:pt idx="74">
                  <c:v>2.5420971333277132E-2</c:v>
                </c:pt>
                <c:pt idx="75">
                  <c:v>1.139780727494202E-2</c:v>
                </c:pt>
                <c:pt idx="76">
                  <c:v>5.2342418011532832E-3</c:v>
                </c:pt>
                <c:pt idx="77">
                  <c:v>2.4674689577465336E-3</c:v>
                </c:pt>
                <c:pt idx="78">
                  <c:v>1.1937696385379887E-3</c:v>
                </c:pt>
                <c:pt idx="79">
                  <c:v>5.9208320308558164E-4</c:v>
                </c:pt>
                <c:pt idx="80">
                  <c:v>3.0063824928391918E-4</c:v>
                </c:pt>
                <c:pt idx="81">
                  <c:v>1.5606239024626567E-4</c:v>
                </c:pt>
                <c:pt idx="82">
                  <c:v>8.2711219543578495E-5</c:v>
                </c:pt>
                <c:pt idx="83">
                  <c:v>4.4699400920980734E-5</c:v>
                </c:pt>
                <c:pt idx="84">
                  <c:v>2.4604292808514814E-5</c:v>
                </c:pt>
                <c:pt idx="85">
                  <c:v>1.377948676089912E-5</c:v>
                </c:pt>
                <c:pt idx="86">
                  <c:v>7.844160861664973E-6</c:v>
                </c:pt>
                <c:pt idx="87">
                  <c:v>4.5348555975893284E-6</c:v>
                </c:pt>
                <c:pt idx="88">
                  <c:v>2.6602767912368985E-6</c:v>
                </c:pt>
                <c:pt idx="89">
                  <c:v>1.582366520246841E-6</c:v>
                </c:pt>
                <c:pt idx="90">
                  <c:v>9.5367340691241559E-7</c:v>
                </c:pt>
                <c:pt idx="91">
                  <c:v>5.8199938553001085E-7</c:v>
                </c:pt>
                <c:pt idx="92">
                  <c:v>3.5942969074986627E-7</c:v>
                </c:pt>
                <c:pt idx="93">
                  <c:v>2.2450742264614731E-7</c:v>
                </c:pt>
                <c:pt idx="94">
                  <c:v>1.4175759024885271E-7</c:v>
                </c:pt>
                <c:pt idx="95">
                  <c:v>9.0437718659184586E-8</c:v>
                </c:pt>
                <c:pt idx="96">
                  <c:v>5.8269763355497748E-8</c:v>
                </c:pt>
                <c:pt idx="97">
                  <c:v>3.7900307894649199E-8</c:v>
                </c:pt>
                <c:pt idx="98">
                  <c:v>2.4875691085557843E-8</c:v>
                </c:pt>
                <c:pt idx="99">
                  <c:v>1.6469420021710349E-8</c:v>
                </c:pt>
                <c:pt idx="100">
                  <c:v>1.0995116156867419E-8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4C-8D47-A6D8-2CFBE075A46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FE4C-8D47-A6D8-2CFBE075A46F}"/>
              </c:ext>
            </c:extLst>
          </c:dPt>
          <c:xVal>
            <c:numRef>
              <c:f>(Цукамото!$L$10,Цукамото!$L$10)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(Цукамото!$J$10,Цукамото!$N$11)</c:f>
              <c:numCache>
                <c:formatCode>General</c:formatCode>
                <c:ptCount val="2"/>
                <c:pt idx="0">
                  <c:v>0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E4C-8D47-A6D8-2CFBE075A46F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FE4C-8D47-A6D8-2CFBE075A46F}"/>
              </c:ext>
            </c:extLst>
          </c:dPt>
          <c:xVal>
            <c:numRef>
              <c:f>(Цукамото!$L$10,Цукамото!$J$11)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(Цукамото!$N$11,Цукамото!$N$11)</c:f>
              <c:numCache>
                <c:formatCode>General</c:formatCode>
                <c:ptCount val="2"/>
                <c:pt idx="0">
                  <c:v>0.99683881285547993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4C-8D47-A6D8-2CFBE075A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78496"/>
        <c:axId val="1452196352"/>
      </c:scatterChart>
      <c:valAx>
        <c:axId val="145187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196352"/>
        <c:crosses val="autoZero"/>
        <c:crossBetween val="midCat"/>
      </c:valAx>
      <c:valAx>
        <c:axId val="14521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= ax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Цукамото!$F$2</c:f>
              <c:strCache>
                <c:ptCount val="1"/>
                <c:pt idx="0">
                  <c:v>монотонная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Цукамото!$F$3:$F$103</c:f>
              <c:numCache>
                <c:formatCode>General</c:formatCode>
                <c:ptCount val="10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2.7999999999999997E-2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0.04</c:v>
                </c:pt>
                <c:pt idx="11">
                  <c:v>4.4000000000000004E-2</c:v>
                </c:pt>
                <c:pt idx="12">
                  <c:v>4.8000000000000001E-2</c:v>
                </c:pt>
                <c:pt idx="13">
                  <c:v>5.2000000000000005E-2</c:v>
                </c:pt>
                <c:pt idx="14">
                  <c:v>5.5999999999999994E-2</c:v>
                </c:pt>
                <c:pt idx="15">
                  <c:v>0.06</c:v>
                </c:pt>
                <c:pt idx="16">
                  <c:v>6.4000000000000001E-2</c:v>
                </c:pt>
                <c:pt idx="17">
                  <c:v>6.8000000000000005E-2</c:v>
                </c:pt>
                <c:pt idx="18">
                  <c:v>7.2000000000000008E-2</c:v>
                </c:pt>
                <c:pt idx="19">
                  <c:v>7.5999999999999998E-2</c:v>
                </c:pt>
                <c:pt idx="20">
                  <c:v>0.08</c:v>
                </c:pt>
                <c:pt idx="21">
                  <c:v>8.4000000000000005E-2</c:v>
                </c:pt>
                <c:pt idx="22">
                  <c:v>8.8000000000000009E-2</c:v>
                </c:pt>
                <c:pt idx="23">
                  <c:v>9.1999999999999998E-2</c:v>
                </c:pt>
                <c:pt idx="24">
                  <c:v>9.6000000000000002E-2</c:v>
                </c:pt>
                <c:pt idx="25">
                  <c:v>0.1</c:v>
                </c:pt>
                <c:pt idx="26">
                  <c:v>0.10400000000000001</c:v>
                </c:pt>
                <c:pt idx="27">
                  <c:v>0.10800000000000001</c:v>
                </c:pt>
                <c:pt idx="28">
                  <c:v>0.11199999999999999</c:v>
                </c:pt>
                <c:pt idx="29">
                  <c:v>0.11599999999999999</c:v>
                </c:pt>
                <c:pt idx="30">
                  <c:v>0.12</c:v>
                </c:pt>
                <c:pt idx="31">
                  <c:v>0.12400000000000001</c:v>
                </c:pt>
                <c:pt idx="32">
                  <c:v>0.128</c:v>
                </c:pt>
                <c:pt idx="33">
                  <c:v>0.13200000000000001</c:v>
                </c:pt>
                <c:pt idx="34">
                  <c:v>0.13600000000000001</c:v>
                </c:pt>
                <c:pt idx="35">
                  <c:v>0.14000000000000001</c:v>
                </c:pt>
                <c:pt idx="36">
                  <c:v>0.14400000000000002</c:v>
                </c:pt>
                <c:pt idx="37">
                  <c:v>0.14800000000000002</c:v>
                </c:pt>
                <c:pt idx="38">
                  <c:v>0.152</c:v>
                </c:pt>
                <c:pt idx="39">
                  <c:v>0.156</c:v>
                </c:pt>
                <c:pt idx="40">
                  <c:v>0.16</c:v>
                </c:pt>
                <c:pt idx="41">
                  <c:v>0.16399999999999998</c:v>
                </c:pt>
                <c:pt idx="42">
                  <c:v>0.16800000000000001</c:v>
                </c:pt>
                <c:pt idx="43">
                  <c:v>0.17199999999999999</c:v>
                </c:pt>
                <c:pt idx="44">
                  <c:v>0.17600000000000002</c:v>
                </c:pt>
                <c:pt idx="45">
                  <c:v>0.18</c:v>
                </c:pt>
                <c:pt idx="46">
                  <c:v>0.184</c:v>
                </c:pt>
                <c:pt idx="47">
                  <c:v>0.188</c:v>
                </c:pt>
                <c:pt idx="48">
                  <c:v>0.192</c:v>
                </c:pt>
                <c:pt idx="49">
                  <c:v>0.19600000000000001</c:v>
                </c:pt>
                <c:pt idx="50">
                  <c:v>0.2</c:v>
                </c:pt>
                <c:pt idx="51">
                  <c:v>0.20399999999999999</c:v>
                </c:pt>
                <c:pt idx="52">
                  <c:v>0.20800000000000002</c:v>
                </c:pt>
                <c:pt idx="53">
                  <c:v>0.21199999999999999</c:v>
                </c:pt>
                <c:pt idx="54">
                  <c:v>0.21600000000000003</c:v>
                </c:pt>
                <c:pt idx="55">
                  <c:v>0.22</c:v>
                </c:pt>
                <c:pt idx="56">
                  <c:v>0.22399999999999998</c:v>
                </c:pt>
                <c:pt idx="57">
                  <c:v>0.22800000000000001</c:v>
                </c:pt>
                <c:pt idx="58">
                  <c:v>0.23199999999999998</c:v>
                </c:pt>
                <c:pt idx="59">
                  <c:v>0.23600000000000002</c:v>
                </c:pt>
                <c:pt idx="60">
                  <c:v>0.24</c:v>
                </c:pt>
                <c:pt idx="61">
                  <c:v>0.24399999999999999</c:v>
                </c:pt>
                <c:pt idx="62">
                  <c:v>0.24800000000000003</c:v>
                </c:pt>
                <c:pt idx="63">
                  <c:v>0.252</c:v>
                </c:pt>
                <c:pt idx="64">
                  <c:v>0.25600000000000001</c:v>
                </c:pt>
                <c:pt idx="65">
                  <c:v>0.26</c:v>
                </c:pt>
                <c:pt idx="66">
                  <c:v>0.26400000000000001</c:v>
                </c:pt>
                <c:pt idx="67">
                  <c:v>0.26800000000000002</c:v>
                </c:pt>
                <c:pt idx="68">
                  <c:v>0.27200000000000002</c:v>
                </c:pt>
                <c:pt idx="69">
                  <c:v>0.27600000000000002</c:v>
                </c:pt>
                <c:pt idx="70">
                  <c:v>0.28000000000000003</c:v>
                </c:pt>
                <c:pt idx="71">
                  <c:v>0.28399999999999997</c:v>
                </c:pt>
                <c:pt idx="72">
                  <c:v>0.28800000000000003</c:v>
                </c:pt>
                <c:pt idx="73">
                  <c:v>0.29199999999999998</c:v>
                </c:pt>
                <c:pt idx="74">
                  <c:v>0.29600000000000004</c:v>
                </c:pt>
                <c:pt idx="75">
                  <c:v>0.3</c:v>
                </c:pt>
                <c:pt idx="76">
                  <c:v>0.30399999999999999</c:v>
                </c:pt>
                <c:pt idx="77">
                  <c:v>0.308</c:v>
                </c:pt>
                <c:pt idx="78">
                  <c:v>0.312</c:v>
                </c:pt>
                <c:pt idx="79">
                  <c:v>0.316</c:v>
                </c:pt>
                <c:pt idx="80">
                  <c:v>0.32</c:v>
                </c:pt>
                <c:pt idx="81">
                  <c:v>0.32400000000000001</c:v>
                </c:pt>
                <c:pt idx="82">
                  <c:v>0.32799999999999996</c:v>
                </c:pt>
                <c:pt idx="83">
                  <c:v>0.33200000000000002</c:v>
                </c:pt>
                <c:pt idx="84">
                  <c:v>0.33600000000000002</c:v>
                </c:pt>
                <c:pt idx="85">
                  <c:v>0.34</c:v>
                </c:pt>
                <c:pt idx="86">
                  <c:v>0.34399999999999997</c:v>
                </c:pt>
                <c:pt idx="87">
                  <c:v>0.34799999999999998</c:v>
                </c:pt>
                <c:pt idx="88">
                  <c:v>0.35200000000000004</c:v>
                </c:pt>
                <c:pt idx="89">
                  <c:v>0.35600000000000004</c:v>
                </c:pt>
                <c:pt idx="90">
                  <c:v>0.36</c:v>
                </c:pt>
                <c:pt idx="91">
                  <c:v>0.36399999999999999</c:v>
                </c:pt>
                <c:pt idx="92">
                  <c:v>0.36799999999999999</c:v>
                </c:pt>
                <c:pt idx="93">
                  <c:v>0.37200000000000005</c:v>
                </c:pt>
                <c:pt idx="94">
                  <c:v>0.376</c:v>
                </c:pt>
                <c:pt idx="95">
                  <c:v>0.38</c:v>
                </c:pt>
                <c:pt idx="96">
                  <c:v>0.38400000000000001</c:v>
                </c:pt>
                <c:pt idx="97">
                  <c:v>0.38799999999999996</c:v>
                </c:pt>
                <c:pt idx="98">
                  <c:v>0.39200000000000002</c:v>
                </c:pt>
                <c:pt idx="99">
                  <c:v>0.39600000000000002</c:v>
                </c:pt>
                <c:pt idx="100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4D-724A-B495-0C8460FC7E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(Цукамото!$T$10,Цукамото!$T$10)</c:f>
              <c:numCache>
                <c:formatCode>General</c:formatCode>
                <c:ptCount val="2"/>
                <c:pt idx="0">
                  <c:v>16.232623367917487</c:v>
                </c:pt>
                <c:pt idx="1">
                  <c:v>16.232623367917487</c:v>
                </c:pt>
              </c:numCache>
            </c:numRef>
          </c:xVal>
          <c:yVal>
            <c:numRef>
              <c:f>(Цукамото!$J$10,Цукамото!$O$10)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4D-724A-B495-0C8460FC7EB9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(Цукамото!$T$10,Цукамото!$J$11)</c:f>
              <c:numCache>
                <c:formatCode>General</c:formatCode>
                <c:ptCount val="2"/>
                <c:pt idx="0">
                  <c:v>16.232623367917487</c:v>
                </c:pt>
                <c:pt idx="1">
                  <c:v>20</c:v>
                </c:pt>
              </c:numCache>
            </c:numRef>
          </c:xVal>
          <c:yVal>
            <c:numRef>
              <c:f>(Цукамото!$O$10,Цукамото!$O$10)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94D-724A-B495-0C8460FC7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167024"/>
        <c:axId val="1754612912"/>
      </c:scatterChart>
      <c:valAx>
        <c:axId val="17551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612912"/>
        <c:crosses val="autoZero"/>
        <c:crossBetween val="midCat"/>
      </c:valAx>
      <c:valAx>
        <c:axId val="17546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51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= bx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Цукамото!$G$2</c:f>
              <c:strCache>
                <c:ptCount val="1"/>
                <c:pt idx="0">
                  <c:v>монотонная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Цукамото!$G$3:$G$103</c:f>
              <c:numCache>
                <c:formatCode>General</c:formatCode>
                <c:ptCount val="101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4.0000000000000008E-2</c:v>
                </c:pt>
                <c:pt idx="5">
                  <c:v>0.05</c:v>
                </c:pt>
                <c:pt idx="6">
                  <c:v>0.06</c:v>
                </c:pt>
                <c:pt idx="7">
                  <c:v>6.9999999999999993E-2</c:v>
                </c:pt>
                <c:pt idx="8">
                  <c:v>8.0000000000000016E-2</c:v>
                </c:pt>
                <c:pt idx="9">
                  <c:v>9.0000000000000011E-2</c:v>
                </c:pt>
                <c:pt idx="10">
                  <c:v>0.1</c:v>
                </c:pt>
                <c:pt idx="11">
                  <c:v>0.11000000000000001</c:v>
                </c:pt>
                <c:pt idx="12">
                  <c:v>0.12</c:v>
                </c:pt>
                <c:pt idx="13">
                  <c:v>0.13</c:v>
                </c:pt>
                <c:pt idx="14">
                  <c:v>0.13999999999999999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0.22000000000000003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0.27999999999999997</c:v>
                </c:pt>
                <c:pt idx="29">
                  <c:v>0.28999999999999998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0.32000000000000006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0.36000000000000004</c:v>
                </c:pt>
                <c:pt idx="37">
                  <c:v>0.37000000000000005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0.44000000000000006</c:v>
                </c:pt>
                <c:pt idx="45">
                  <c:v>0.45</c:v>
                </c:pt>
                <c:pt idx="46">
                  <c:v>0.45999999999999996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0.49000000000000005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0.55999999999999994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0.59000000000000008</c:v>
                </c:pt>
                <c:pt idx="60">
                  <c:v>0.60000000000000009</c:v>
                </c:pt>
                <c:pt idx="61">
                  <c:v>0.61</c:v>
                </c:pt>
                <c:pt idx="62">
                  <c:v>0.62000000000000011</c:v>
                </c:pt>
                <c:pt idx="63">
                  <c:v>0.63</c:v>
                </c:pt>
                <c:pt idx="64">
                  <c:v>0.64000000000000012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0.72000000000000008</c:v>
                </c:pt>
                <c:pt idx="73">
                  <c:v>0.73</c:v>
                </c:pt>
                <c:pt idx="74">
                  <c:v>0.7400000000000001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0.85000000000000009</c:v>
                </c:pt>
                <c:pt idx="86">
                  <c:v>0.86</c:v>
                </c:pt>
                <c:pt idx="87">
                  <c:v>0.87</c:v>
                </c:pt>
                <c:pt idx="88">
                  <c:v>0.88000000000000012</c:v>
                </c:pt>
                <c:pt idx="89">
                  <c:v>0.89000000000000012</c:v>
                </c:pt>
                <c:pt idx="90">
                  <c:v>0.9</c:v>
                </c:pt>
                <c:pt idx="91">
                  <c:v>0.91</c:v>
                </c:pt>
                <c:pt idx="92">
                  <c:v>0.91999999999999993</c:v>
                </c:pt>
                <c:pt idx="93">
                  <c:v>0.93000000000000016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0.98000000000000009</c:v>
                </c:pt>
                <c:pt idx="99">
                  <c:v>0.9900000000000001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03-1A4B-AE2C-815D9471884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(Цукамото!$U$10,Цукамото!$U$10)</c:f>
              <c:numCache>
                <c:formatCode>General</c:formatCode>
                <c:ptCount val="2"/>
                <c:pt idx="0">
                  <c:v>6.6666666666666661</c:v>
                </c:pt>
                <c:pt idx="1">
                  <c:v>6.6666666666666661</c:v>
                </c:pt>
              </c:numCache>
            </c:numRef>
          </c:xVal>
          <c:yVal>
            <c:numRef>
              <c:f>(Цукамото!$J$10,Цукамото!$O$11)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03-1A4B-AE2C-815D9471884F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(Цукамото!$U$10,Цукамото!$J$11)</c:f>
              <c:numCache>
                <c:formatCode>General</c:formatCode>
                <c:ptCount val="2"/>
                <c:pt idx="0">
                  <c:v>6.6666666666666661</c:v>
                </c:pt>
                <c:pt idx="1">
                  <c:v>20</c:v>
                </c:pt>
              </c:numCache>
            </c:numRef>
          </c:xVal>
          <c:yVal>
            <c:numRef>
              <c:f>(Цукамото!$O$11,Цукамото!$O$11)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03-1A4B-AE2C-815D94718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594400"/>
        <c:axId val="1555480912"/>
      </c:scatterChart>
      <c:valAx>
        <c:axId val="166959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480912"/>
        <c:crosses val="autoZero"/>
        <c:crossBetween val="midCat"/>
      </c:valAx>
      <c:valAx>
        <c:axId val="155548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9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Ларсен!$B$2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0.19999999999999996</c:v>
                </c:pt>
                <c:pt idx="7">
                  <c:v>0.39999999999999991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0.93333333333333324</c:v>
                </c:pt>
                <c:pt idx="32">
                  <c:v>0.86666666666666659</c:v>
                </c:pt>
                <c:pt idx="33">
                  <c:v>0.80000000000000016</c:v>
                </c:pt>
                <c:pt idx="34">
                  <c:v>0.73333333333333339</c:v>
                </c:pt>
                <c:pt idx="35">
                  <c:v>0.66666666666666663</c:v>
                </c:pt>
                <c:pt idx="36">
                  <c:v>0.6</c:v>
                </c:pt>
                <c:pt idx="37">
                  <c:v>0.53333333333333321</c:v>
                </c:pt>
                <c:pt idx="38">
                  <c:v>0.46666666666666679</c:v>
                </c:pt>
                <c:pt idx="39">
                  <c:v>0.40000000000000008</c:v>
                </c:pt>
                <c:pt idx="40">
                  <c:v>0.33333333333333331</c:v>
                </c:pt>
                <c:pt idx="41">
                  <c:v>0.26666666666666689</c:v>
                </c:pt>
                <c:pt idx="42">
                  <c:v>0.19999999999999987</c:v>
                </c:pt>
                <c:pt idx="43">
                  <c:v>0.13333333333333344</c:v>
                </c:pt>
                <c:pt idx="44">
                  <c:v>6.666666666666643E-2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5C-8F46-BBF0-E7170458ACE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(Ларсен!$K$10,Ларсен!$N$10)</c:f>
              <c:numCache>
                <c:formatCode>General</c:formatCode>
                <c:ptCount val="2"/>
                <c:pt idx="0">
                  <c:v>0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5C-8F46-BBF0-E7170458ACEA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BA5C-8F46-BBF0-E7170458ACEA}"/>
              </c:ext>
            </c:extLst>
          </c:dPt>
          <c:xVal>
            <c:numRef>
              <c:f>(Ларсен!$M$10,Ларсен!$K$11)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(Ларсен!$N$10,Ларсен!$N$10)</c:f>
              <c:numCache>
                <c:formatCode>General</c:formatCode>
                <c:ptCount val="2"/>
                <c:pt idx="0">
                  <c:v>0.66666666666666663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5C-8F46-BBF0-E7170458A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21920"/>
        <c:axId val="1754323568"/>
      </c:scatterChart>
      <c:valAx>
        <c:axId val="17543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3568"/>
        <c:crosses val="autoZero"/>
        <c:crossBetween val="midCat"/>
      </c:valAx>
      <c:valAx>
        <c:axId val="17543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Ларсен!$C$2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Ларсен!$C$3:$C$103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4.9999999999999989E-2</c:v>
                </c:pt>
                <c:pt idx="7">
                  <c:v>9.9999999999999978E-2</c:v>
                </c:pt>
                <c:pt idx="8">
                  <c:v>0.15000000000000002</c:v>
                </c:pt>
                <c:pt idx="9">
                  <c:v>0.2</c:v>
                </c:pt>
                <c:pt idx="10">
                  <c:v>0.25</c:v>
                </c:pt>
                <c:pt idx="11">
                  <c:v>0.30000000000000004</c:v>
                </c:pt>
                <c:pt idx="12">
                  <c:v>0.35</c:v>
                </c:pt>
                <c:pt idx="13">
                  <c:v>0.4</c:v>
                </c:pt>
                <c:pt idx="14">
                  <c:v>0.44999999999999996</c:v>
                </c:pt>
                <c:pt idx="15">
                  <c:v>0.5</c:v>
                </c:pt>
                <c:pt idx="16">
                  <c:v>0.55000000000000004</c:v>
                </c:pt>
                <c:pt idx="17">
                  <c:v>0.6</c:v>
                </c:pt>
                <c:pt idx="18">
                  <c:v>0.65</c:v>
                </c:pt>
                <c:pt idx="19">
                  <c:v>0.7</c:v>
                </c:pt>
                <c:pt idx="20">
                  <c:v>0.75</c:v>
                </c:pt>
                <c:pt idx="21">
                  <c:v>0.8</c:v>
                </c:pt>
                <c:pt idx="22">
                  <c:v>0.85000000000000009</c:v>
                </c:pt>
                <c:pt idx="23">
                  <c:v>0.89999999999999991</c:v>
                </c:pt>
                <c:pt idx="24">
                  <c:v>0.95</c:v>
                </c:pt>
                <c:pt idx="25">
                  <c:v>1</c:v>
                </c:pt>
                <c:pt idx="26">
                  <c:v>0.93333333333333324</c:v>
                </c:pt>
                <c:pt idx="27">
                  <c:v>0.86666666666666659</c:v>
                </c:pt>
                <c:pt idx="28">
                  <c:v>0.80000000000000016</c:v>
                </c:pt>
                <c:pt idx="29">
                  <c:v>0.73333333333333339</c:v>
                </c:pt>
                <c:pt idx="30">
                  <c:v>0.66666666666666663</c:v>
                </c:pt>
                <c:pt idx="31">
                  <c:v>0.6</c:v>
                </c:pt>
                <c:pt idx="32">
                  <c:v>0.53333333333333321</c:v>
                </c:pt>
                <c:pt idx="33">
                  <c:v>0.46666666666666679</c:v>
                </c:pt>
                <c:pt idx="34">
                  <c:v>0.40000000000000008</c:v>
                </c:pt>
                <c:pt idx="35">
                  <c:v>0.33333333333333331</c:v>
                </c:pt>
                <c:pt idx="36">
                  <c:v>0.26666666666666661</c:v>
                </c:pt>
                <c:pt idx="37">
                  <c:v>0.19999999999999987</c:v>
                </c:pt>
                <c:pt idx="38">
                  <c:v>0.13333333333333344</c:v>
                </c:pt>
                <c:pt idx="39">
                  <c:v>6.6666666666666721E-2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98-5544-A82C-6414F75510D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(Ларсен!$K$10,Ларсен!$N$11)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98-5544-A82C-6414F75510D1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(Ларсен!$M$11,Ларсен!$K$11)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(Ларсен!$N$11,Ларсен!$N$11)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98-5544-A82C-6414F7551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80720"/>
        <c:axId val="1669537008"/>
      </c:scatterChart>
      <c:valAx>
        <c:axId val="16703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37008"/>
        <c:crosses val="autoZero"/>
        <c:crossBetween val="midCat"/>
      </c:valAx>
      <c:valAx>
        <c:axId val="16695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38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Ларсен!$D$2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Ларсен!$D$3:$D$103</c:f>
              <c:numCache>
                <c:formatCode>General</c:formatCode>
                <c:ptCount val="101"/>
                <c:pt idx="0">
                  <c:v>3.7266531720786705E-6</c:v>
                </c:pt>
                <c:pt idx="1">
                  <c:v>6.1135679663713912E-6</c:v>
                </c:pt>
                <c:pt idx="2">
                  <c:v>9.9295043058510811E-6</c:v>
                </c:pt>
                <c:pt idx="3">
                  <c:v>1.5966783897804717E-5</c:v>
                </c:pt>
                <c:pt idx="4">
                  <c:v>2.5419346516199291E-5</c:v>
                </c:pt>
                <c:pt idx="5">
                  <c:v>4.0065297392951069E-5</c:v>
                </c:pt>
                <c:pt idx="6">
                  <c:v>6.2521503774820152E-5</c:v>
                </c:pt>
                <c:pt idx="7">
                  <c:v>9.6593413722184009E-5</c:v>
                </c:pt>
                <c:pt idx="8">
                  <c:v>1.4774836023203364E-4</c:v>
                </c:pt>
                <c:pt idx="9">
                  <c:v>2.2374579372062055E-4</c:v>
                </c:pt>
                <c:pt idx="10">
                  <c:v>3.3546262790251185E-4</c:v>
                </c:pt>
                <c:pt idx="11">
                  <c:v>4.9795542150327392E-4</c:v>
                </c:pt>
                <c:pt idx="12">
                  <c:v>7.3180241888047277E-4</c:v>
                </c:pt>
                <c:pt idx="13">
                  <c:v>1.0647662366679196E-3</c:v>
                </c:pt>
                <c:pt idx="14">
                  <c:v>1.533810679324463E-3</c:v>
                </c:pt>
                <c:pt idx="15">
                  <c:v>2.1874911181828851E-3</c:v>
                </c:pt>
                <c:pt idx="16">
                  <c:v>3.0887154082367713E-3</c:v>
                </c:pt>
                <c:pt idx="17">
                  <c:v>4.3178400076330824E-3</c:v>
                </c:pt>
                <c:pt idx="18">
                  <c:v>5.9760228950059375E-3</c:v>
                </c:pt>
                <c:pt idx="19">
                  <c:v>8.1887010143740762E-3</c:v>
                </c:pt>
                <c:pt idx="20">
                  <c:v>1.1108996538242306E-2</c:v>
                </c:pt>
                <c:pt idx="21">
                  <c:v>1.4920786069067842E-2</c:v>
                </c:pt>
                <c:pt idx="22">
                  <c:v>1.9841094744370295E-2</c:v>
                </c:pt>
                <c:pt idx="23">
                  <c:v>2.6121409853918223E-2</c:v>
                </c:pt>
                <c:pt idx="24">
                  <c:v>3.4047454734599331E-2</c:v>
                </c:pt>
                <c:pt idx="25">
                  <c:v>4.3936933623407413E-2</c:v>
                </c:pt>
                <c:pt idx="26">
                  <c:v>5.6134762834133725E-2</c:v>
                </c:pt>
                <c:pt idx="27">
                  <c:v>7.1005353739637012E-2</c:v>
                </c:pt>
                <c:pt idx="28">
                  <c:v>8.8921617459386301E-2</c:v>
                </c:pt>
                <c:pt idx="29">
                  <c:v>0.11025052530448522</c:v>
                </c:pt>
                <c:pt idx="30">
                  <c:v>0.1353352832366127</c:v>
                </c:pt>
                <c:pt idx="31">
                  <c:v>0.1644744565771549</c:v>
                </c:pt>
                <c:pt idx="32">
                  <c:v>0.19789869908361474</c:v>
                </c:pt>
                <c:pt idx="33">
                  <c:v>0.23574607655586347</c:v>
                </c:pt>
                <c:pt idx="34">
                  <c:v>0.27803730045319403</c:v>
                </c:pt>
                <c:pt idx="35">
                  <c:v>0.32465246735834974</c:v>
                </c:pt>
                <c:pt idx="36">
                  <c:v>0.37531109885139957</c:v>
                </c:pt>
                <c:pt idx="37">
                  <c:v>0.42955735821073926</c:v>
                </c:pt>
                <c:pt idx="38">
                  <c:v>0.48675225595997157</c:v>
                </c:pt>
                <c:pt idx="39">
                  <c:v>0.5460744266397094</c:v>
                </c:pt>
                <c:pt idx="40">
                  <c:v>0.60653065971263342</c:v>
                </c:pt>
                <c:pt idx="41">
                  <c:v>0.66697681085847427</c:v>
                </c:pt>
                <c:pt idx="42">
                  <c:v>0.72614903707369094</c:v>
                </c:pt>
                <c:pt idx="43">
                  <c:v>0.78270453824186803</c:v>
                </c:pt>
                <c:pt idx="44">
                  <c:v>0.83527021141127222</c:v>
                </c:pt>
                <c:pt idx="45">
                  <c:v>0.88249690258459534</c:v>
                </c:pt>
                <c:pt idx="46">
                  <c:v>0.92311634638663576</c:v>
                </c:pt>
                <c:pt idx="47">
                  <c:v>0.95599748183309996</c:v>
                </c:pt>
                <c:pt idx="48">
                  <c:v>0.98019867330675536</c:v>
                </c:pt>
                <c:pt idx="49">
                  <c:v>0.99501247919268243</c:v>
                </c:pt>
                <c:pt idx="50">
                  <c:v>1</c:v>
                </c:pt>
                <c:pt idx="51">
                  <c:v>0.99501247919268243</c:v>
                </c:pt>
                <c:pt idx="52">
                  <c:v>0.98019867330675536</c:v>
                </c:pt>
                <c:pt idx="53">
                  <c:v>0.95599748183309996</c:v>
                </c:pt>
                <c:pt idx="54">
                  <c:v>0.92311634638663576</c:v>
                </c:pt>
                <c:pt idx="55">
                  <c:v>0.88249690258459534</c:v>
                </c:pt>
                <c:pt idx="56">
                  <c:v>0.83527021141127222</c:v>
                </c:pt>
                <c:pt idx="57">
                  <c:v>0.78270453824186803</c:v>
                </c:pt>
                <c:pt idx="58">
                  <c:v>0.72614903707369094</c:v>
                </c:pt>
                <c:pt idx="59">
                  <c:v>0.66697681085847427</c:v>
                </c:pt>
                <c:pt idx="60">
                  <c:v>0.60653065971263342</c:v>
                </c:pt>
                <c:pt idx="61">
                  <c:v>0.54607442663970962</c:v>
                </c:pt>
                <c:pt idx="62">
                  <c:v>0.48675225595997157</c:v>
                </c:pt>
                <c:pt idx="63">
                  <c:v>0.42955735821073926</c:v>
                </c:pt>
                <c:pt idx="64">
                  <c:v>0.37531109885139935</c:v>
                </c:pt>
                <c:pt idx="65">
                  <c:v>0.32465246735834974</c:v>
                </c:pt>
                <c:pt idx="66">
                  <c:v>0.2780373004531943</c:v>
                </c:pt>
                <c:pt idx="67">
                  <c:v>0.23574607655586347</c:v>
                </c:pt>
                <c:pt idx="68">
                  <c:v>0.19789869908361474</c:v>
                </c:pt>
                <c:pt idx="69">
                  <c:v>0.16447445657715479</c:v>
                </c:pt>
                <c:pt idx="70">
                  <c:v>0.1353352832366127</c:v>
                </c:pt>
                <c:pt idx="71">
                  <c:v>0.11025052530448533</c:v>
                </c:pt>
                <c:pt idx="72">
                  <c:v>8.8921617459386301E-2</c:v>
                </c:pt>
                <c:pt idx="73">
                  <c:v>7.1005353739637012E-2</c:v>
                </c:pt>
                <c:pt idx="74">
                  <c:v>5.6134762834133684E-2</c:v>
                </c:pt>
                <c:pt idx="75">
                  <c:v>4.3936933623407413E-2</c:v>
                </c:pt>
                <c:pt idx="76">
                  <c:v>3.4047454734599372E-2</c:v>
                </c:pt>
                <c:pt idx="77">
                  <c:v>2.6121409853918223E-2</c:v>
                </c:pt>
                <c:pt idx="78">
                  <c:v>1.9841094744370295E-2</c:v>
                </c:pt>
                <c:pt idx="79">
                  <c:v>1.492078606906783E-2</c:v>
                </c:pt>
                <c:pt idx="80">
                  <c:v>1.1108996538242306E-2</c:v>
                </c:pt>
                <c:pt idx="81">
                  <c:v>8.1887010143740901E-3</c:v>
                </c:pt>
                <c:pt idx="82">
                  <c:v>5.9760228950059592E-3</c:v>
                </c:pt>
                <c:pt idx="83">
                  <c:v>4.3178400076330703E-3</c:v>
                </c:pt>
                <c:pt idx="84">
                  <c:v>3.0887154082367661E-3</c:v>
                </c:pt>
                <c:pt idx="85">
                  <c:v>2.1874911181828851E-3</c:v>
                </c:pt>
                <c:pt idx="86">
                  <c:v>1.5338106793244659E-3</c:v>
                </c:pt>
                <c:pt idx="87">
                  <c:v>1.0647662366679233E-3</c:v>
                </c:pt>
                <c:pt idx="88">
                  <c:v>7.3180241888047082E-4</c:v>
                </c:pt>
                <c:pt idx="89">
                  <c:v>4.9795542150327305E-4</c:v>
                </c:pt>
                <c:pt idx="90">
                  <c:v>3.3546262790251185E-4</c:v>
                </c:pt>
                <c:pt idx="91">
                  <c:v>2.2374579372062055E-4</c:v>
                </c:pt>
                <c:pt idx="92">
                  <c:v>1.4774836023203415E-4</c:v>
                </c:pt>
                <c:pt idx="93">
                  <c:v>9.6593413722183657E-5</c:v>
                </c:pt>
                <c:pt idx="94">
                  <c:v>6.2521503774820152E-5</c:v>
                </c:pt>
                <c:pt idx="95">
                  <c:v>4.0065297392951069E-5</c:v>
                </c:pt>
                <c:pt idx="96">
                  <c:v>2.5419346516199291E-5</c:v>
                </c:pt>
                <c:pt idx="97">
                  <c:v>1.5966783897804805E-5</c:v>
                </c:pt>
                <c:pt idx="98">
                  <c:v>9.9295043058510456E-6</c:v>
                </c:pt>
                <c:pt idx="99">
                  <c:v>6.1135679663713912E-6</c:v>
                </c:pt>
                <c:pt idx="100">
                  <c:v>3.7266531720786705E-6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94-7643-BFDC-971768E46D5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(Ларсен!$K$10,Ларсен!$O$10)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94-7643-BFDC-971768E46D5A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E394-7643-BFDC-971768E46D5A}"/>
              </c:ext>
            </c:extLst>
          </c:dPt>
          <c:xVal>
            <c:numRef>
              <c:f>(Ларсен!$M$10,Ларсен!$K$11)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(Ларсен!$O$10,Ларсен!$O$10)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394-7643-BFDC-971768E46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42800"/>
        <c:axId val="1747533728"/>
      </c:scatterChart>
      <c:valAx>
        <c:axId val="13420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33728"/>
        <c:crosses val="autoZero"/>
        <c:crossBetween val="midCat"/>
      </c:valAx>
      <c:valAx>
        <c:axId val="17475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04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Ларсен!$E$2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Ларсен!$E$3:$E$103</c:f>
              <c:numCache>
                <c:formatCode>General</c:formatCode>
                <c:ptCount val="101"/>
                <c:pt idx="0">
                  <c:v>1.0995116156867419E-8</c:v>
                </c:pt>
                <c:pt idx="1">
                  <c:v>1.6469420021710349E-8</c:v>
                </c:pt>
                <c:pt idx="2">
                  <c:v>2.4875691085557922E-8</c:v>
                </c:pt>
                <c:pt idx="3">
                  <c:v>3.7900307894649001E-8</c:v>
                </c:pt>
                <c:pt idx="4">
                  <c:v>5.8269763355497748E-8</c:v>
                </c:pt>
                <c:pt idx="5">
                  <c:v>9.0437718659184586E-8</c:v>
                </c:pt>
                <c:pt idx="6">
                  <c:v>1.4175759024885271E-7</c:v>
                </c:pt>
                <c:pt idx="7">
                  <c:v>2.2450742264614811E-7</c:v>
                </c:pt>
                <c:pt idx="8">
                  <c:v>3.594296907498649E-7</c:v>
                </c:pt>
                <c:pt idx="9">
                  <c:v>5.8199938553001085E-7</c:v>
                </c:pt>
                <c:pt idx="10">
                  <c:v>9.5367340691241559E-7</c:v>
                </c:pt>
                <c:pt idx="11">
                  <c:v>1.5823665202468446E-6</c:v>
                </c:pt>
                <c:pt idx="12">
                  <c:v>2.6602767912369079E-6</c:v>
                </c:pt>
                <c:pt idx="13">
                  <c:v>4.5348555975893047E-6</c:v>
                </c:pt>
                <c:pt idx="14">
                  <c:v>7.8441608616649459E-6</c:v>
                </c:pt>
                <c:pt idx="15">
                  <c:v>1.377948676089912E-5</c:v>
                </c:pt>
                <c:pt idx="16">
                  <c:v>2.4604292808514892E-5</c:v>
                </c:pt>
                <c:pt idx="17">
                  <c:v>4.4699400920980951E-5</c:v>
                </c:pt>
                <c:pt idx="18">
                  <c:v>8.2711219543577885E-5</c:v>
                </c:pt>
                <c:pt idx="19">
                  <c:v>1.5606239024626504E-4</c:v>
                </c:pt>
                <c:pt idx="20">
                  <c:v>3.0063824928391918E-4</c:v>
                </c:pt>
                <c:pt idx="21">
                  <c:v>5.9208320308558261E-4</c:v>
                </c:pt>
                <c:pt idx="22">
                  <c:v>1.1937696385379887E-3</c:v>
                </c:pt>
                <c:pt idx="23">
                  <c:v>2.4674689577465336E-3</c:v>
                </c:pt>
                <c:pt idx="24">
                  <c:v>5.2342418011532632E-3</c:v>
                </c:pt>
                <c:pt idx="25">
                  <c:v>1.139780727494202E-2</c:v>
                </c:pt>
                <c:pt idx="26">
                  <c:v>2.5420971333277208E-2</c:v>
                </c:pt>
                <c:pt idx="27">
                  <c:v>5.7582002524359216E-2</c:v>
                </c:pt>
                <c:pt idx="28">
                  <c:v>0.12940795943806788</c:v>
                </c:pt>
                <c:pt idx="29">
                  <c:v>0.27372529717242639</c:v>
                </c:pt>
                <c:pt idx="30">
                  <c:v>0.5</c:v>
                </c:pt>
                <c:pt idx="31">
                  <c:v>0.73611362731462049</c:v>
                </c:pt>
                <c:pt idx="32">
                  <c:v>0.89160201035483344</c:v>
                </c:pt>
                <c:pt idx="33">
                  <c:v>0.96268671436973718</c:v>
                </c:pt>
                <c:pt idx="34">
                  <c:v>0.988602192725058</c:v>
                </c:pt>
                <c:pt idx="35">
                  <c:v>0.99683881285547993</c:v>
                </c:pt>
                <c:pt idx="36">
                  <c:v>0.99920271350998313</c:v>
                </c:pt>
                <c:pt idx="37">
                  <c:v>0.99981878738559993</c:v>
                </c:pt>
                <c:pt idx="38">
                  <c:v>0.99996343975229984</c:v>
                </c:pt>
                <c:pt idx="39">
                  <c:v>0.99999358419724749</c:v>
                </c:pt>
                <c:pt idx="40">
                  <c:v>0.99999904632659309</c:v>
                </c:pt>
                <c:pt idx="41">
                  <c:v>0.99999988405548057</c:v>
                </c:pt>
                <c:pt idx="42">
                  <c:v>0.99999998900488374</c:v>
                </c:pt>
                <c:pt idx="43">
                  <c:v>0.99999999923904159</c:v>
                </c:pt>
                <c:pt idx="44">
                  <c:v>0.99999999996513211</c:v>
                </c:pt>
                <c:pt idx="45">
                  <c:v>0.99999999999909051</c:v>
                </c:pt>
                <c:pt idx="46">
                  <c:v>0.99999999999998956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0.99999999999998956</c:v>
                </c:pt>
                <c:pt idx="55">
                  <c:v>0.99999999999909051</c:v>
                </c:pt>
                <c:pt idx="56">
                  <c:v>0.99999999996513211</c:v>
                </c:pt>
                <c:pt idx="57">
                  <c:v>0.99999999923904159</c:v>
                </c:pt>
                <c:pt idx="58">
                  <c:v>0.99999998900488374</c:v>
                </c:pt>
                <c:pt idx="59">
                  <c:v>0.99999988405548057</c:v>
                </c:pt>
                <c:pt idx="60">
                  <c:v>0.99999904632659309</c:v>
                </c:pt>
                <c:pt idx="61">
                  <c:v>0.99999358419724749</c:v>
                </c:pt>
                <c:pt idx="62">
                  <c:v>0.99996343975229984</c:v>
                </c:pt>
                <c:pt idx="63">
                  <c:v>0.99981878738559993</c:v>
                </c:pt>
                <c:pt idx="64">
                  <c:v>0.99920271350998313</c:v>
                </c:pt>
                <c:pt idx="65">
                  <c:v>0.99683881285547993</c:v>
                </c:pt>
                <c:pt idx="66">
                  <c:v>0.988602192725058</c:v>
                </c:pt>
                <c:pt idx="67">
                  <c:v>0.96268671436973718</c:v>
                </c:pt>
                <c:pt idx="68">
                  <c:v>0.89160201035483344</c:v>
                </c:pt>
                <c:pt idx="69">
                  <c:v>0.73611362731461971</c:v>
                </c:pt>
                <c:pt idx="70">
                  <c:v>0.5</c:v>
                </c:pt>
                <c:pt idx="71">
                  <c:v>0.27372529717242716</c:v>
                </c:pt>
                <c:pt idx="72">
                  <c:v>0.12940795943806788</c:v>
                </c:pt>
                <c:pt idx="73">
                  <c:v>5.7582002524359216E-2</c:v>
                </c:pt>
                <c:pt idx="74">
                  <c:v>2.5420971333277132E-2</c:v>
                </c:pt>
                <c:pt idx="75">
                  <c:v>1.139780727494202E-2</c:v>
                </c:pt>
                <c:pt idx="76">
                  <c:v>5.2342418011532832E-3</c:v>
                </c:pt>
                <c:pt idx="77">
                  <c:v>2.4674689577465336E-3</c:v>
                </c:pt>
                <c:pt idx="78">
                  <c:v>1.1937696385379887E-3</c:v>
                </c:pt>
                <c:pt idx="79">
                  <c:v>5.9208320308558164E-4</c:v>
                </c:pt>
                <c:pt idx="80">
                  <c:v>3.0063824928391918E-4</c:v>
                </c:pt>
                <c:pt idx="81">
                  <c:v>1.5606239024626567E-4</c:v>
                </c:pt>
                <c:pt idx="82">
                  <c:v>8.2711219543578495E-5</c:v>
                </c:pt>
                <c:pt idx="83">
                  <c:v>4.4699400920980734E-5</c:v>
                </c:pt>
                <c:pt idx="84">
                  <c:v>2.4604292808514814E-5</c:v>
                </c:pt>
                <c:pt idx="85">
                  <c:v>1.377948676089912E-5</c:v>
                </c:pt>
                <c:pt idx="86">
                  <c:v>7.844160861664973E-6</c:v>
                </c:pt>
                <c:pt idx="87">
                  <c:v>4.5348555975893284E-6</c:v>
                </c:pt>
                <c:pt idx="88">
                  <c:v>2.6602767912368985E-6</c:v>
                </c:pt>
                <c:pt idx="89">
                  <c:v>1.582366520246841E-6</c:v>
                </c:pt>
                <c:pt idx="90">
                  <c:v>9.5367340691241559E-7</c:v>
                </c:pt>
                <c:pt idx="91">
                  <c:v>5.8199938553001085E-7</c:v>
                </c:pt>
                <c:pt idx="92">
                  <c:v>3.5942969074986627E-7</c:v>
                </c:pt>
                <c:pt idx="93">
                  <c:v>2.2450742264614731E-7</c:v>
                </c:pt>
                <c:pt idx="94">
                  <c:v>1.4175759024885271E-7</c:v>
                </c:pt>
                <c:pt idx="95">
                  <c:v>9.0437718659184586E-8</c:v>
                </c:pt>
                <c:pt idx="96">
                  <c:v>5.8269763355497748E-8</c:v>
                </c:pt>
                <c:pt idx="97">
                  <c:v>3.7900307894649199E-8</c:v>
                </c:pt>
                <c:pt idx="98">
                  <c:v>2.4875691085557843E-8</c:v>
                </c:pt>
                <c:pt idx="99">
                  <c:v>1.6469420021710349E-8</c:v>
                </c:pt>
                <c:pt idx="100">
                  <c:v>1.0995116156867419E-8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86-BF43-A6DA-811DA062CF8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B86-BF43-A6DA-811DA062CF81}"/>
              </c:ext>
            </c:extLst>
          </c:dPt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(Ларсен!$K$10,Ларсен!$O$11)</c:f>
              <c:numCache>
                <c:formatCode>General</c:formatCode>
                <c:ptCount val="2"/>
                <c:pt idx="0">
                  <c:v>0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86-BF43-A6DA-811DA062CF8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B86-BF43-A6DA-811DA062CF81}"/>
              </c:ext>
            </c:extLst>
          </c:dPt>
          <c:xVal>
            <c:numRef>
              <c:f>(Ларсен!$M$10,Ларсен!$K$11)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(Ларсен!$O$11,Ларсен!$O$11)</c:f>
              <c:numCache>
                <c:formatCode>General</c:formatCode>
                <c:ptCount val="2"/>
                <c:pt idx="0">
                  <c:v>0.99683881285547993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B86-BF43-A6DA-811DA062C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78496"/>
        <c:axId val="1452196352"/>
      </c:scatterChart>
      <c:valAx>
        <c:axId val="145187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196352"/>
        <c:crosses val="autoZero"/>
        <c:crossBetween val="midCat"/>
      </c:valAx>
      <c:valAx>
        <c:axId val="14521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Ларсен!$F$2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Ларсен!$F$3:$F$103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65-5643-A2D8-2B0D7191DE7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Ларсен!$H$3:$H$103</c:f>
              <c:numCache>
                <c:formatCode>General</c:formatCode>
                <c:ptCount val="101"/>
                <c:pt idx="0">
                  <c:v>1.4738530087055729E-5</c:v>
                </c:pt>
                <c:pt idx="1">
                  <c:v>1.8001500362635822E-5</c:v>
                </c:pt>
                <c:pt idx="2">
                  <c:v>2.1986812273804448E-5</c:v>
                </c:pt>
                <c:pt idx="3">
                  <c:v>2.6854350491823963E-5</c:v>
                </c:pt>
                <c:pt idx="4">
                  <c:v>3.2799377077383622E-5</c:v>
                </c:pt>
                <c:pt idx="5">
                  <c:v>4.0060353552567498E-5</c:v>
                </c:pt>
                <c:pt idx="6">
                  <c:v>4.8928489600560591E-5</c:v>
                </c:pt>
                <c:pt idx="7">
                  <c:v>5.9759398117727263E-5</c:v>
                </c:pt>
                <c:pt idx="8">
                  <c:v>7.2987319159774521E-5</c:v>
                </c:pt>
                <c:pt idx="9">
                  <c:v>8.9142475861003835E-5</c:v>
                </c:pt>
                <c:pt idx="10">
                  <c:v>1.0887224728488662E-4</c:v>
                </c:pt>
                <c:pt idx="11">
                  <c:v>1.3296699066168559E-4</c:v>
                </c:pt>
                <c:pt idx="12">
                  <c:v>1.6239152358875865E-4</c:v>
                </c:pt>
                <c:pt idx="13">
                  <c:v>1.9832349129866647E-4</c:v>
                </c:pt>
                <c:pt idx="14">
                  <c:v>2.4220010162555598E-4</c:v>
                </c:pt>
                <c:pt idx="15">
                  <c:v>2.9577501815194107E-4</c:v>
                </c:pt>
                <c:pt idx="16">
                  <c:v>3.6118756809317348E-4</c:v>
                </c:pt>
                <c:pt idx="17">
                  <c:v>4.4104685386230454E-4</c:v>
                </c:pt>
                <c:pt idx="18">
                  <c:v>5.385338635353217E-4</c:v>
                </c:pt>
                <c:pt idx="19">
                  <c:v>6.5752526149621699E-4</c:v>
                </c:pt>
                <c:pt idx="20">
                  <c:v>8.0274320864887072E-4</c:v>
                </c:pt>
                <c:pt idx="21">
                  <c:v>9.799363073313117E-4</c:v>
                </c:pt>
                <c:pt idx="22">
                  <c:v>1.1960975736919721E-3</c:v>
                </c:pt>
                <c:pt idx="23">
                  <c:v>1.4597261756166798E-3</c:v>
                </c:pt>
                <c:pt idx="24">
                  <c:v>1.7811404743719723E-3</c:v>
                </c:pt>
                <c:pt idx="25">
                  <c:v>2.17285056623069E-3</c:v>
                </c:pt>
                <c:pt idx="26">
                  <c:v>2.6499988648614504E-3</c:v>
                </c:pt>
                <c:pt idx="27">
                  <c:v>3.2308770307519202E-3</c:v>
                </c:pt>
                <c:pt idx="28">
                  <c:v>3.9375263428399589E-3</c:v>
                </c:pt>
                <c:pt idx="29">
                  <c:v>4.7964258420515552E-3</c:v>
                </c:pt>
                <c:pt idx="30">
                  <c:v>5.8392674426183547E-3</c:v>
                </c:pt>
                <c:pt idx="31">
                  <c:v>7.1038085983513065E-3</c:v>
                </c:pt>
                <c:pt idx="32">
                  <c:v>8.6347795890436823E-3</c:v>
                </c:pt>
                <c:pt idx="33">
                  <c:v>1.0484802298836436E-2</c:v>
                </c:pt>
                <c:pt idx="34">
                  <c:v>1.2715248541842715E-2</c:v>
                </c:pt>
                <c:pt idx="35">
                  <c:v>1.5396926743721234E-2</c:v>
                </c:pt>
                <c:pt idx="36">
                  <c:v>1.8610435144851788E-2</c:v>
                </c:pt>
                <c:pt idx="37">
                  <c:v>2.2445958753726274E-2</c:v>
                </c:pt>
                <c:pt idx="38">
                  <c:v>2.7002221133599055E-2</c:v>
                </c:pt>
                <c:pt idx="39">
                  <c:v>3.2384242412908E-2</c:v>
                </c:pt>
                <c:pt idx="40">
                  <c:v>3.8699522750805425E-2</c:v>
                </c:pt>
                <c:pt idx="41">
                  <c:v>4.6052298217352738E-2</c:v>
                </c:pt>
                <c:pt idx="42">
                  <c:v>5.4535645737111477E-2</c:v>
                </c:pt>
                <c:pt idx="43">
                  <c:v>6.4221488662690701E-2</c:v>
                </c:pt>
                <c:pt idx="44">
                  <c:v>7.5149000169352151E-2</c:v>
                </c:pt>
                <c:pt idx="45">
                  <c:v>8.7312496022630512E-2</c:v>
                </c:pt>
                <c:pt idx="46">
                  <c:v>0.10065054964597318</c:v>
                </c:pt>
                <c:pt idx="47">
                  <c:v>0.11503855447666705</c:v>
                </c:pt>
                <c:pt idx="48">
                  <c:v>0.13028704132584512</c:v>
                </c:pt>
                <c:pt idx="49">
                  <c:v>0.14614750349334962</c:v>
                </c:pt>
                <c:pt idx="50">
                  <c:v>0.16232623367917487</c:v>
                </c:pt>
                <c:pt idx="51">
                  <c:v>0.17850496386500014</c:v>
                </c:pt>
                <c:pt idx="52">
                  <c:v>0.19436542603250465</c:v>
                </c:pt>
                <c:pt idx="53">
                  <c:v>0.20961391288168271</c:v>
                </c:pt>
                <c:pt idx="54">
                  <c:v>0.22400191771237654</c:v>
                </c:pt>
                <c:pt idx="55">
                  <c:v>0.23733997133571921</c:v>
                </c:pt>
                <c:pt idx="56">
                  <c:v>0.2495034671889976</c:v>
                </c:pt>
                <c:pt idx="57">
                  <c:v>0.26043097869565907</c:v>
                </c:pt>
                <c:pt idx="58">
                  <c:v>0.27011682162123829</c:v>
                </c:pt>
                <c:pt idx="59">
                  <c:v>0.278600169140997</c:v>
                </c:pt>
                <c:pt idx="60">
                  <c:v>0.28595294460754428</c:v>
                </c:pt>
                <c:pt idx="61">
                  <c:v>0.29226822494544169</c:v>
                </c:pt>
                <c:pt idx="62">
                  <c:v>0.29765024622475067</c:v>
                </c:pt>
                <c:pt idx="63">
                  <c:v>0.30220650860462345</c:v>
                </c:pt>
                <c:pt idx="64">
                  <c:v>0.30604203221349796</c:v>
                </c:pt>
                <c:pt idx="65">
                  <c:v>0.30925554061462857</c:v>
                </c:pt>
                <c:pt idx="66">
                  <c:v>0.31193721881650704</c:v>
                </c:pt>
                <c:pt idx="67">
                  <c:v>0.31416766505951332</c:v>
                </c:pt>
                <c:pt idx="68">
                  <c:v>0.316017687769306</c:v>
                </c:pt>
                <c:pt idx="69">
                  <c:v>0.31754865875999838</c:v>
                </c:pt>
                <c:pt idx="70">
                  <c:v>0.31881319991573137</c:v>
                </c:pt>
                <c:pt idx="71">
                  <c:v>0.31985604151629821</c:v>
                </c:pt>
                <c:pt idx="72">
                  <c:v>0.32071494101550974</c:v>
                </c:pt>
                <c:pt idx="73">
                  <c:v>0.32142159032759782</c:v>
                </c:pt>
                <c:pt idx="74">
                  <c:v>0.32200246849348829</c:v>
                </c:pt>
                <c:pt idx="75">
                  <c:v>0.32247961679211906</c:v>
                </c:pt>
                <c:pt idx="76">
                  <c:v>0.32287132688397774</c:v>
                </c:pt>
                <c:pt idx="77">
                  <c:v>0.32319274118273306</c:v>
                </c:pt>
                <c:pt idx="78">
                  <c:v>0.3234563697846578</c:v>
                </c:pt>
                <c:pt idx="79">
                  <c:v>0.32367253105101845</c:v>
                </c:pt>
                <c:pt idx="80">
                  <c:v>0.32384972414970092</c:v>
                </c:pt>
                <c:pt idx="81">
                  <c:v>0.32399494209685353</c:v>
                </c:pt>
                <c:pt idx="82">
                  <c:v>0.32411393349481438</c:v>
                </c:pt>
                <c:pt idx="83">
                  <c:v>0.32421142050448748</c:v>
                </c:pt>
                <c:pt idx="84">
                  <c:v>0.32429127979025663</c:v>
                </c:pt>
                <c:pt idx="85">
                  <c:v>0.32435669234019782</c:v>
                </c:pt>
                <c:pt idx="86">
                  <c:v>0.32441026725672417</c:v>
                </c:pt>
                <c:pt idx="87">
                  <c:v>0.32445414386705107</c:v>
                </c:pt>
                <c:pt idx="88">
                  <c:v>0.32449007583476103</c:v>
                </c:pt>
                <c:pt idx="89">
                  <c:v>0.32451950036768806</c:v>
                </c:pt>
                <c:pt idx="90">
                  <c:v>0.3245435951110649</c:v>
                </c:pt>
                <c:pt idx="91">
                  <c:v>0.32456332488248868</c:v>
                </c:pt>
                <c:pt idx="92">
                  <c:v>0.32457948003918996</c:v>
                </c:pt>
                <c:pt idx="93">
                  <c:v>0.32459270796023204</c:v>
                </c:pt>
                <c:pt idx="94">
                  <c:v>0.32460353886874921</c:v>
                </c:pt>
                <c:pt idx="95">
                  <c:v>0.32461240700479715</c:v>
                </c:pt>
                <c:pt idx="96">
                  <c:v>0.32461966798127234</c:v>
                </c:pt>
                <c:pt idx="97">
                  <c:v>0.32462561300785792</c:v>
                </c:pt>
                <c:pt idx="98">
                  <c:v>0.32463048054607596</c:v>
                </c:pt>
                <c:pt idx="99">
                  <c:v>0.32463446585798711</c:v>
                </c:pt>
                <c:pt idx="100">
                  <c:v>0.32463772882826269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65-5643-A2D8-2B0D7191D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314640"/>
        <c:axId val="1513316288"/>
      </c:scatterChart>
      <c:valAx>
        <c:axId val="151331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6288"/>
        <c:crosses val="autoZero"/>
        <c:crossBetween val="midCat"/>
      </c:valAx>
      <c:valAx>
        <c:axId val="15133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Ларсен!$G$2</c:f>
              <c:strCache>
                <c:ptCount val="1"/>
                <c:pt idx="0">
                  <c:v>smf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Ларсен!$G$3:$G$103</c:f>
              <c:numCache>
                <c:formatCode>General</c:formatCode>
                <c:ptCount val="101"/>
                <c:pt idx="0">
                  <c:v>0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0.34722222222222227</c:v>
                </c:pt>
                <c:pt idx="26">
                  <c:v>0.37555555555555559</c:v>
                </c:pt>
                <c:pt idx="27">
                  <c:v>0.40500000000000003</c:v>
                </c:pt>
                <c:pt idx="28">
                  <c:v>0.43555555555555547</c:v>
                </c:pt>
                <c:pt idx="29">
                  <c:v>0.46722222222222221</c:v>
                </c:pt>
                <c:pt idx="30">
                  <c:v>0.5</c:v>
                </c:pt>
                <c:pt idx="31">
                  <c:v>0.53277777777777779</c:v>
                </c:pt>
                <c:pt idx="32">
                  <c:v>0.56444444444444453</c:v>
                </c:pt>
                <c:pt idx="33">
                  <c:v>0.59499999999999997</c:v>
                </c:pt>
                <c:pt idx="34">
                  <c:v>0.62444444444444436</c:v>
                </c:pt>
                <c:pt idx="35">
                  <c:v>0.65277777777777768</c:v>
                </c:pt>
                <c:pt idx="36">
                  <c:v>0.68</c:v>
                </c:pt>
                <c:pt idx="37">
                  <c:v>0.70611111111111113</c:v>
                </c:pt>
                <c:pt idx="38">
                  <c:v>0.73111111111111104</c:v>
                </c:pt>
                <c:pt idx="39">
                  <c:v>0.75499999999999989</c:v>
                </c:pt>
                <c:pt idx="40">
                  <c:v>0.77777777777777779</c:v>
                </c:pt>
                <c:pt idx="41">
                  <c:v>0.7994444444444444</c:v>
                </c:pt>
                <c:pt idx="42">
                  <c:v>0.82000000000000006</c:v>
                </c:pt>
                <c:pt idx="43">
                  <c:v>0.83944444444444444</c:v>
                </c:pt>
                <c:pt idx="44">
                  <c:v>0.85777777777777786</c:v>
                </c:pt>
                <c:pt idx="45">
                  <c:v>0.875</c:v>
                </c:pt>
                <c:pt idx="46">
                  <c:v>0.89111111111111108</c:v>
                </c:pt>
                <c:pt idx="47">
                  <c:v>0.90611111111111109</c:v>
                </c:pt>
                <c:pt idx="48">
                  <c:v>0.91999999999999993</c:v>
                </c:pt>
                <c:pt idx="49">
                  <c:v>0.93277777777777782</c:v>
                </c:pt>
                <c:pt idx="50">
                  <c:v>0.94444444444444442</c:v>
                </c:pt>
                <c:pt idx="51">
                  <c:v>0.95499999999999996</c:v>
                </c:pt>
                <c:pt idx="52">
                  <c:v>0.96444444444444444</c:v>
                </c:pt>
                <c:pt idx="53">
                  <c:v>0.97277777777777774</c:v>
                </c:pt>
                <c:pt idx="54">
                  <c:v>0.98</c:v>
                </c:pt>
                <c:pt idx="55">
                  <c:v>0.98611111111111116</c:v>
                </c:pt>
                <c:pt idx="56">
                  <c:v>0.99111111111111105</c:v>
                </c:pt>
                <c:pt idx="57">
                  <c:v>0.995</c:v>
                </c:pt>
                <c:pt idx="58">
                  <c:v>0.99777777777777776</c:v>
                </c:pt>
                <c:pt idx="59">
                  <c:v>0.99944444444444447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2A-F540-A906-3589E248CC10}"/>
            </c:ext>
          </c:extLst>
        </c:ser>
        <c:ser>
          <c:idx val="1"/>
          <c:order val="1"/>
          <c:tx>
            <c:strRef>
              <c:f>Ларсен!$I$2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Ларсен!$I$3:$I$103</c:f>
              <c:numCache>
                <c:formatCode>General</c:formatCode>
                <c:ptCount val="101"/>
                <c:pt idx="0">
                  <c:v>0</c:v>
                </c:pt>
                <c:pt idx="1">
                  <c:v>1.8518518518518518E-4</c:v>
                </c:pt>
                <c:pt idx="2">
                  <c:v>7.407407407407407E-4</c:v>
                </c:pt>
                <c:pt idx="3">
                  <c:v>1.6666666666666663E-3</c:v>
                </c:pt>
                <c:pt idx="4">
                  <c:v>2.9629629629629628E-3</c:v>
                </c:pt>
                <c:pt idx="5">
                  <c:v>4.6296296296296294E-3</c:v>
                </c:pt>
                <c:pt idx="6">
                  <c:v>6.6666666666666654E-3</c:v>
                </c:pt>
                <c:pt idx="7">
                  <c:v>9.0740740740740712E-3</c:v>
                </c:pt>
                <c:pt idx="8">
                  <c:v>1.1851851851851851E-2</c:v>
                </c:pt>
                <c:pt idx="9">
                  <c:v>1.4999999999999999E-2</c:v>
                </c:pt>
                <c:pt idx="10">
                  <c:v>1.8518518518518517E-2</c:v>
                </c:pt>
                <c:pt idx="11">
                  <c:v>2.2407407407407411E-2</c:v>
                </c:pt>
                <c:pt idx="12">
                  <c:v>2.6666666666666661E-2</c:v>
                </c:pt>
                <c:pt idx="13">
                  <c:v>3.1296296296296294E-2</c:v>
                </c:pt>
                <c:pt idx="14">
                  <c:v>3.6296296296296285E-2</c:v>
                </c:pt>
                <c:pt idx="15">
                  <c:v>4.1666666666666664E-2</c:v>
                </c:pt>
                <c:pt idx="16">
                  <c:v>4.7407407407407405E-2</c:v>
                </c:pt>
                <c:pt idx="17">
                  <c:v>5.3518518518518507E-2</c:v>
                </c:pt>
                <c:pt idx="18">
                  <c:v>0.06</c:v>
                </c:pt>
                <c:pt idx="19">
                  <c:v>6.6851851851851843E-2</c:v>
                </c:pt>
                <c:pt idx="20">
                  <c:v>7.407407407407407E-2</c:v>
                </c:pt>
                <c:pt idx="21">
                  <c:v>8.1666666666666679E-2</c:v>
                </c:pt>
                <c:pt idx="22">
                  <c:v>8.9629629629629642E-2</c:v>
                </c:pt>
                <c:pt idx="23">
                  <c:v>9.7962962962962946E-2</c:v>
                </c:pt>
                <c:pt idx="24">
                  <c:v>0.10666666666666665</c:v>
                </c:pt>
                <c:pt idx="25">
                  <c:v>0.11574074074074076</c:v>
                </c:pt>
                <c:pt idx="26">
                  <c:v>0.12518518518518518</c:v>
                </c:pt>
                <c:pt idx="27">
                  <c:v>0.13500000000000001</c:v>
                </c:pt>
                <c:pt idx="28">
                  <c:v>0.14518518518518514</c:v>
                </c:pt>
                <c:pt idx="29">
                  <c:v>0.15574074074074074</c:v>
                </c:pt>
                <c:pt idx="30">
                  <c:v>0.16666666666666666</c:v>
                </c:pt>
                <c:pt idx="31">
                  <c:v>0.17759259259259258</c:v>
                </c:pt>
                <c:pt idx="32">
                  <c:v>0.18814814814814818</c:v>
                </c:pt>
                <c:pt idx="33">
                  <c:v>0.19833333333333331</c:v>
                </c:pt>
                <c:pt idx="34">
                  <c:v>0.20814814814814811</c:v>
                </c:pt>
                <c:pt idx="35">
                  <c:v>0.21759259259259256</c:v>
                </c:pt>
                <c:pt idx="36">
                  <c:v>0.22666666666666668</c:v>
                </c:pt>
                <c:pt idx="37">
                  <c:v>0.23537037037037037</c:v>
                </c:pt>
                <c:pt idx="38">
                  <c:v>0.24370370370370367</c:v>
                </c:pt>
                <c:pt idx="39">
                  <c:v>0.25166666666666659</c:v>
                </c:pt>
                <c:pt idx="40">
                  <c:v>0.25925925925925924</c:v>
                </c:pt>
                <c:pt idx="41">
                  <c:v>0.26648148148148143</c:v>
                </c:pt>
                <c:pt idx="42">
                  <c:v>0.27333333333333332</c:v>
                </c:pt>
                <c:pt idx="43">
                  <c:v>0.27981481481481479</c:v>
                </c:pt>
                <c:pt idx="44">
                  <c:v>0.28592592592592592</c:v>
                </c:pt>
                <c:pt idx="45">
                  <c:v>0.29166666666666663</c:v>
                </c:pt>
                <c:pt idx="46">
                  <c:v>0.29703703703703699</c:v>
                </c:pt>
                <c:pt idx="47">
                  <c:v>0.30203703703703699</c:v>
                </c:pt>
                <c:pt idx="48">
                  <c:v>0.30666666666666664</c:v>
                </c:pt>
                <c:pt idx="49">
                  <c:v>0.31092592592592594</c:v>
                </c:pt>
                <c:pt idx="50">
                  <c:v>0.31481481481481477</c:v>
                </c:pt>
                <c:pt idx="51">
                  <c:v>0.3183333333333333</c:v>
                </c:pt>
                <c:pt idx="52">
                  <c:v>0.32148148148148148</c:v>
                </c:pt>
                <c:pt idx="53">
                  <c:v>0.32425925925925925</c:v>
                </c:pt>
                <c:pt idx="54">
                  <c:v>0.32666666666666666</c:v>
                </c:pt>
                <c:pt idx="55">
                  <c:v>0.32870370370370372</c:v>
                </c:pt>
                <c:pt idx="56">
                  <c:v>0.33037037037037031</c:v>
                </c:pt>
                <c:pt idx="57">
                  <c:v>0.33166666666666667</c:v>
                </c:pt>
                <c:pt idx="58">
                  <c:v>0.33259259259259255</c:v>
                </c:pt>
                <c:pt idx="59">
                  <c:v>0.33314814814814814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2A-F540-A906-3589E248C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985744"/>
        <c:axId val="1516987392"/>
      </c:scatterChart>
      <c:valAx>
        <c:axId val="15169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7392"/>
        <c:crosses val="autoZero"/>
        <c:crossBetween val="midCat"/>
      </c:valAx>
      <c:valAx>
        <c:axId val="15169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Ларсен!$J$2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Ларсен!$J$3:$J$103</c:f>
              <c:numCache>
                <c:formatCode>General</c:formatCode>
                <c:ptCount val="101"/>
                <c:pt idx="0">
                  <c:v>1.4738530087055729E-5</c:v>
                </c:pt>
                <c:pt idx="1">
                  <c:v>1.8518518518518518E-4</c:v>
                </c:pt>
                <c:pt idx="2">
                  <c:v>7.407407407407407E-4</c:v>
                </c:pt>
                <c:pt idx="3">
                  <c:v>1.6666666666666663E-3</c:v>
                </c:pt>
                <c:pt idx="4">
                  <c:v>2.9629629629629628E-3</c:v>
                </c:pt>
                <c:pt idx="5">
                  <c:v>4.6296296296296294E-3</c:v>
                </c:pt>
                <c:pt idx="6">
                  <c:v>6.6666666666666654E-3</c:v>
                </c:pt>
                <c:pt idx="7">
                  <c:v>9.0740740740740712E-3</c:v>
                </c:pt>
                <c:pt idx="8">
                  <c:v>1.1851851851851851E-2</c:v>
                </c:pt>
                <c:pt idx="9">
                  <c:v>1.4999999999999999E-2</c:v>
                </c:pt>
                <c:pt idx="10">
                  <c:v>1.8518518518518517E-2</c:v>
                </c:pt>
                <c:pt idx="11">
                  <c:v>2.2407407407407411E-2</c:v>
                </c:pt>
                <c:pt idx="12">
                  <c:v>2.6666666666666661E-2</c:v>
                </c:pt>
                <c:pt idx="13">
                  <c:v>3.1296296296296294E-2</c:v>
                </c:pt>
                <c:pt idx="14">
                  <c:v>3.6296296296296285E-2</c:v>
                </c:pt>
                <c:pt idx="15">
                  <c:v>4.1666666666666664E-2</c:v>
                </c:pt>
                <c:pt idx="16">
                  <c:v>4.7407407407407405E-2</c:v>
                </c:pt>
                <c:pt idx="17">
                  <c:v>5.3518518518518507E-2</c:v>
                </c:pt>
                <c:pt idx="18">
                  <c:v>0.06</c:v>
                </c:pt>
                <c:pt idx="19">
                  <c:v>6.6851851851851843E-2</c:v>
                </c:pt>
                <c:pt idx="20">
                  <c:v>7.407407407407407E-2</c:v>
                </c:pt>
                <c:pt idx="21">
                  <c:v>8.1666666666666679E-2</c:v>
                </c:pt>
                <c:pt idx="22">
                  <c:v>8.9629629629629642E-2</c:v>
                </c:pt>
                <c:pt idx="23">
                  <c:v>9.7962962962962946E-2</c:v>
                </c:pt>
                <c:pt idx="24">
                  <c:v>0.10666666666666665</c:v>
                </c:pt>
                <c:pt idx="25">
                  <c:v>0.11574074074074076</c:v>
                </c:pt>
                <c:pt idx="26">
                  <c:v>0.12518518518518518</c:v>
                </c:pt>
                <c:pt idx="27">
                  <c:v>0.13500000000000001</c:v>
                </c:pt>
                <c:pt idx="28">
                  <c:v>0.14518518518518514</c:v>
                </c:pt>
                <c:pt idx="29">
                  <c:v>0.15574074074074074</c:v>
                </c:pt>
                <c:pt idx="30">
                  <c:v>0.16666666666666666</c:v>
                </c:pt>
                <c:pt idx="31">
                  <c:v>0.17759259259259258</c:v>
                </c:pt>
                <c:pt idx="32">
                  <c:v>0.18814814814814818</c:v>
                </c:pt>
                <c:pt idx="33">
                  <c:v>0.19833333333333331</c:v>
                </c:pt>
                <c:pt idx="34">
                  <c:v>0.20814814814814811</c:v>
                </c:pt>
                <c:pt idx="35">
                  <c:v>0.21759259259259256</c:v>
                </c:pt>
                <c:pt idx="36">
                  <c:v>0.22666666666666668</c:v>
                </c:pt>
                <c:pt idx="37">
                  <c:v>0.23537037037037037</c:v>
                </c:pt>
                <c:pt idx="38">
                  <c:v>0.24370370370370367</c:v>
                </c:pt>
                <c:pt idx="39">
                  <c:v>0.25166666666666659</c:v>
                </c:pt>
                <c:pt idx="40">
                  <c:v>0.25925925925925924</c:v>
                </c:pt>
                <c:pt idx="41">
                  <c:v>0.26648148148148143</c:v>
                </c:pt>
                <c:pt idx="42">
                  <c:v>0.27333333333333332</c:v>
                </c:pt>
                <c:pt idx="43">
                  <c:v>0.27981481481481479</c:v>
                </c:pt>
                <c:pt idx="44">
                  <c:v>0.28592592592592592</c:v>
                </c:pt>
                <c:pt idx="45">
                  <c:v>0.29166666666666663</c:v>
                </c:pt>
                <c:pt idx="46">
                  <c:v>0.29703703703703699</c:v>
                </c:pt>
                <c:pt idx="47">
                  <c:v>0.30203703703703699</c:v>
                </c:pt>
                <c:pt idx="48">
                  <c:v>0.30666666666666664</c:v>
                </c:pt>
                <c:pt idx="49">
                  <c:v>0.31092592592592594</c:v>
                </c:pt>
                <c:pt idx="50">
                  <c:v>0.31481481481481477</c:v>
                </c:pt>
                <c:pt idx="51">
                  <c:v>0.3183333333333333</c:v>
                </c:pt>
                <c:pt idx="52">
                  <c:v>0.32148148148148148</c:v>
                </c:pt>
                <c:pt idx="53">
                  <c:v>0.32425925925925925</c:v>
                </c:pt>
                <c:pt idx="54">
                  <c:v>0.32666666666666666</c:v>
                </c:pt>
                <c:pt idx="55">
                  <c:v>0.32870370370370372</c:v>
                </c:pt>
                <c:pt idx="56">
                  <c:v>0.33037037037037031</c:v>
                </c:pt>
                <c:pt idx="57">
                  <c:v>0.33166666666666667</c:v>
                </c:pt>
                <c:pt idx="58">
                  <c:v>0.33259259259259255</c:v>
                </c:pt>
                <c:pt idx="59">
                  <c:v>0.33314814814814814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5-EC48-B2E0-E4A3DD278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676544"/>
        <c:axId val="1451547760"/>
      </c:lineChart>
      <c:catAx>
        <c:axId val="167567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547760"/>
        <c:crosses val="autoZero"/>
        <c:auto val="1"/>
        <c:lblAlgn val="ctr"/>
        <c:lblOffset val="100"/>
        <c:noMultiLvlLbl val="0"/>
      </c:catAx>
      <c:valAx>
        <c:axId val="14515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67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24</xdr:row>
      <xdr:rowOff>158750</xdr:rowOff>
    </xdr:from>
    <xdr:to>
      <xdr:col>9</xdr:col>
      <xdr:colOff>438150</xdr:colOff>
      <xdr:row>38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6CB102A-2102-DB41-A6C3-C0DC66750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107950</xdr:colOff>
      <xdr:row>25</xdr:row>
      <xdr:rowOff>6350</xdr:rowOff>
    </xdr:from>
    <xdr:to>
      <xdr:col>15</xdr:col>
      <xdr:colOff>552450</xdr:colOff>
      <xdr:row>38</xdr:row>
      <xdr:rowOff>107950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9C69FDB-0BDC-CE44-8E6F-4D8BF0059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781050</xdr:colOff>
      <xdr:row>0</xdr:row>
      <xdr:rowOff>12700</xdr:rowOff>
    </xdr:from>
    <xdr:to>
      <xdr:col>32</xdr:col>
      <xdr:colOff>400050</xdr:colOff>
      <xdr:row>13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91D78B-4294-448A-A727-D822E3ECD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641350</xdr:colOff>
      <xdr:row>14</xdr:row>
      <xdr:rowOff>44450</xdr:rowOff>
    </xdr:from>
    <xdr:to>
      <xdr:col>32</xdr:col>
      <xdr:colOff>260350</xdr:colOff>
      <xdr:row>27</xdr:row>
      <xdr:rowOff>146050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113CDF1-38E1-D449-8693-8A1516CEA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12</xdr:row>
      <xdr:rowOff>76200</xdr:rowOff>
    </xdr:from>
    <xdr:to>
      <xdr:col>16</xdr:col>
      <xdr:colOff>592667</xdr:colOff>
      <xdr:row>25</xdr:row>
      <xdr:rowOff>177800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9FFEAFB-5255-5E49-83F3-23FD021B1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370418</xdr:colOff>
      <xdr:row>26</xdr:row>
      <xdr:rowOff>156633</xdr:rowOff>
    </xdr:from>
    <xdr:to>
      <xdr:col>16</xdr:col>
      <xdr:colOff>541868</xdr:colOff>
      <xdr:row>40</xdr:row>
      <xdr:rowOff>55033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ABE021E-5BC1-C14E-836D-46C959627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133350</xdr:colOff>
      <xdr:row>11</xdr:row>
      <xdr:rowOff>135466</xdr:rowOff>
    </xdr:from>
    <xdr:to>
      <xdr:col>22</xdr:col>
      <xdr:colOff>582083</xdr:colOff>
      <xdr:row>25</xdr:row>
      <xdr:rowOff>33866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FBFE54D-96F3-004E-9D7E-CD11738FB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806451</xdr:colOff>
      <xdr:row>26</xdr:row>
      <xdr:rowOff>143933</xdr:rowOff>
    </xdr:from>
    <xdr:to>
      <xdr:col>22</xdr:col>
      <xdr:colOff>425451</xdr:colOff>
      <xdr:row>40</xdr:row>
      <xdr:rowOff>42333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D43E8D3-D0E7-7C4C-8AAB-8C28C66DC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101600</xdr:colOff>
      <xdr:row>11</xdr:row>
      <xdr:rowOff>160867</xdr:rowOff>
    </xdr:from>
    <xdr:to>
      <xdr:col>28</xdr:col>
      <xdr:colOff>524933</xdr:colOff>
      <xdr:row>25</xdr:row>
      <xdr:rowOff>59267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6CA4638-4E29-D448-962E-91E7A10CD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33867</xdr:colOff>
      <xdr:row>26</xdr:row>
      <xdr:rowOff>143933</xdr:rowOff>
    </xdr:from>
    <xdr:to>
      <xdr:col>28</xdr:col>
      <xdr:colOff>457200</xdr:colOff>
      <xdr:row>40</xdr:row>
      <xdr:rowOff>42333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BBDD551-0861-564B-A12A-A745DE069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67733</xdr:colOff>
      <xdr:row>41</xdr:row>
      <xdr:rowOff>110067</xdr:rowOff>
    </xdr:from>
    <xdr:to>
      <xdr:col>16</xdr:col>
      <xdr:colOff>491066</xdr:colOff>
      <xdr:row>55</xdr:row>
      <xdr:rowOff>8467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B26155EF-E749-1F4E-B4D7-E59F8660B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298450</xdr:colOff>
      <xdr:row>12</xdr:row>
      <xdr:rowOff>76200</xdr:rowOff>
    </xdr:from>
    <xdr:to>
      <xdr:col>15</xdr:col>
      <xdr:colOff>592667</xdr:colOff>
      <xdr:row>25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16DE5C1-6579-B14E-9621-B9FC38760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370418</xdr:colOff>
      <xdr:row>26</xdr:row>
      <xdr:rowOff>156633</xdr:rowOff>
    </xdr:from>
    <xdr:to>
      <xdr:col>15</xdr:col>
      <xdr:colOff>541868</xdr:colOff>
      <xdr:row>40</xdr:row>
      <xdr:rowOff>55033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EA47C0B-35BE-CB4B-90D7-055D656F5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133350</xdr:colOff>
      <xdr:row>11</xdr:row>
      <xdr:rowOff>135466</xdr:rowOff>
    </xdr:from>
    <xdr:to>
      <xdr:col>21</xdr:col>
      <xdr:colOff>582083</xdr:colOff>
      <xdr:row>25</xdr:row>
      <xdr:rowOff>33866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125C748-B63F-B349-BB44-90AE577B1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806451</xdr:colOff>
      <xdr:row>26</xdr:row>
      <xdr:rowOff>143933</xdr:rowOff>
    </xdr:from>
    <xdr:to>
      <xdr:col>21</xdr:col>
      <xdr:colOff>425451</xdr:colOff>
      <xdr:row>40</xdr:row>
      <xdr:rowOff>42333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A784E50-E8E7-D846-834B-9B28C39DD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26654</xdr:colOff>
      <xdr:row>11</xdr:row>
      <xdr:rowOff>70869</xdr:rowOff>
    </xdr:from>
    <xdr:to>
      <xdr:col>27</xdr:col>
      <xdr:colOff>443716</xdr:colOff>
      <xdr:row>24</xdr:row>
      <xdr:rowOff>164316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EEBA0EC-8A76-7642-AFBD-D100CE411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802640</xdr:colOff>
      <xdr:row>26</xdr:row>
      <xdr:rowOff>81280</xdr:rowOff>
    </xdr:from>
    <xdr:to>
      <xdr:col>27</xdr:col>
      <xdr:colOff>436880</xdr:colOff>
      <xdr:row>39</xdr:row>
      <xdr:rowOff>182880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23281F8-763D-6A49-8B13-8F78E2D20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12</xdr:row>
      <xdr:rowOff>76200</xdr:rowOff>
    </xdr:from>
    <xdr:to>
      <xdr:col>16</xdr:col>
      <xdr:colOff>592667</xdr:colOff>
      <xdr:row>25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74E62E-5687-C24D-B55E-6A130972D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370418</xdr:colOff>
      <xdr:row>26</xdr:row>
      <xdr:rowOff>156633</xdr:rowOff>
    </xdr:from>
    <xdr:to>
      <xdr:col>16</xdr:col>
      <xdr:colOff>541868</xdr:colOff>
      <xdr:row>40</xdr:row>
      <xdr:rowOff>55033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7EFE717-0098-0340-B36A-F0E866633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133350</xdr:colOff>
      <xdr:row>11</xdr:row>
      <xdr:rowOff>135466</xdr:rowOff>
    </xdr:from>
    <xdr:to>
      <xdr:col>22</xdr:col>
      <xdr:colOff>582083</xdr:colOff>
      <xdr:row>25</xdr:row>
      <xdr:rowOff>33866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F8937FA-BB75-B946-903D-4D31FB4E3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806451</xdr:colOff>
      <xdr:row>26</xdr:row>
      <xdr:rowOff>143933</xdr:rowOff>
    </xdr:from>
    <xdr:to>
      <xdr:col>22</xdr:col>
      <xdr:colOff>425451</xdr:colOff>
      <xdr:row>40</xdr:row>
      <xdr:rowOff>42333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2D43CF3-D8B4-A34F-948A-7A1BADA08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101600</xdr:colOff>
      <xdr:row>11</xdr:row>
      <xdr:rowOff>160867</xdr:rowOff>
    </xdr:from>
    <xdr:to>
      <xdr:col>28</xdr:col>
      <xdr:colOff>524933</xdr:colOff>
      <xdr:row>25</xdr:row>
      <xdr:rowOff>59267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BD16020-E234-E547-A286-5E21F05DB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33867</xdr:colOff>
      <xdr:row>26</xdr:row>
      <xdr:rowOff>143933</xdr:rowOff>
    </xdr:from>
    <xdr:to>
      <xdr:col>28</xdr:col>
      <xdr:colOff>457200</xdr:colOff>
      <xdr:row>40</xdr:row>
      <xdr:rowOff>42333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B1DD960-907C-8B43-B598-CD1674104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67733</xdr:colOff>
      <xdr:row>41</xdr:row>
      <xdr:rowOff>110067</xdr:rowOff>
    </xdr:from>
    <xdr:to>
      <xdr:col>16</xdr:col>
      <xdr:colOff>491066</xdr:colOff>
      <xdr:row>55</xdr:row>
      <xdr:rowOff>8467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D73D9D0-6CF2-B54A-871D-D19576141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AC01-EDC2-2D4A-9758-023F035C5327}">
  <dimension ref="A1:R25"/>
  <sheetViews>
    <sheetView workbookViewId="0">
      <selection activeCell="G3" sqref="G3"/>
    </sheetView>
  </sheetViews>
  <sheetFormatPr baseColWidth="10" defaultRowHeight="16" x14ac:dyDescent="0.2"/>
  <cols>
    <col min="1" max="1" width="25.5" customWidth="1"/>
    <col min="2" max="2" width="23.5" customWidth="1"/>
    <col min="3" max="3" width="12.83203125" customWidth="1"/>
  </cols>
  <sheetData>
    <row r="1" spans="1:18" x14ac:dyDescent="0.2">
      <c r="A1" t="s">
        <v>0</v>
      </c>
      <c r="B1" t="s">
        <v>11</v>
      </c>
      <c r="C1" t="s">
        <v>12</v>
      </c>
      <c r="E1" s="5"/>
      <c r="F1" s="5" cm="1">
        <f t="array" ref="F1:O1">TRANSPOSE(E2:E11)</f>
        <v>2.0000000000000004</v>
      </c>
      <c r="G1" s="5">
        <v>3</v>
      </c>
      <c r="H1" s="5">
        <v>5.9999999999999991</v>
      </c>
      <c r="I1" s="5">
        <v>7</v>
      </c>
      <c r="J1" s="5">
        <v>4.0000000000000009</v>
      </c>
      <c r="K1" s="5">
        <v>5</v>
      </c>
      <c r="L1" s="5">
        <v>3</v>
      </c>
      <c r="M1" s="5">
        <v>5</v>
      </c>
      <c r="N1" s="5">
        <v>3</v>
      </c>
      <c r="O1" s="5">
        <v>6</v>
      </c>
      <c r="Q1" t="s">
        <v>13</v>
      </c>
      <c r="R1" t="s">
        <v>14</v>
      </c>
    </row>
    <row r="2" spans="1:18" x14ac:dyDescent="0.2">
      <c r="A2" t="s">
        <v>1</v>
      </c>
      <c r="B2" s="1">
        <v>2.0000000000000004</v>
      </c>
      <c r="C2" s="1">
        <v>2</v>
      </c>
      <c r="E2" s="5">
        <f t="shared" ref="E2:E11" si="0">B2</f>
        <v>2.0000000000000004</v>
      </c>
      <c r="F2" s="3">
        <f>$B2/F$1</f>
        <v>1</v>
      </c>
      <c r="G2" s="3">
        <f t="shared" ref="G2:O11" si="1">$B2/G$1</f>
        <v>0.66666666666666685</v>
      </c>
      <c r="H2" s="3">
        <f t="shared" si="1"/>
        <v>0.33333333333333348</v>
      </c>
      <c r="I2" s="3">
        <f t="shared" si="1"/>
        <v>0.28571428571428575</v>
      </c>
      <c r="J2" s="3">
        <f t="shared" si="1"/>
        <v>0.5</v>
      </c>
      <c r="K2" s="3">
        <f t="shared" si="1"/>
        <v>0.40000000000000008</v>
      </c>
      <c r="L2" s="3">
        <f t="shared" si="1"/>
        <v>0.66666666666666685</v>
      </c>
      <c r="M2" s="3">
        <f t="shared" si="1"/>
        <v>0.40000000000000008</v>
      </c>
      <c r="N2" s="3">
        <f t="shared" si="1"/>
        <v>0.66666666666666685</v>
      </c>
      <c r="O2" s="3">
        <f t="shared" si="1"/>
        <v>0.33333333333333343</v>
      </c>
      <c r="Q2">
        <f t="shared" ref="Q2:Q11" si="2">SUM(F2:O2)/SUM($F$2:$O$11)</f>
        <v>4.545454545454547E-2</v>
      </c>
      <c r="R2">
        <f>Q2/MAX($Q$2:$Q$11)</f>
        <v>0.28571428571428575</v>
      </c>
    </row>
    <row r="3" spans="1:18" x14ac:dyDescent="0.2">
      <c r="A3" t="s">
        <v>2</v>
      </c>
      <c r="B3" s="1">
        <v>3</v>
      </c>
      <c r="C3" s="1">
        <v>3</v>
      </c>
      <c r="E3" s="5">
        <f t="shared" si="0"/>
        <v>3</v>
      </c>
      <c r="F3" s="3">
        <f t="shared" ref="F3:F11" si="3">$B3/F$1</f>
        <v>1.4999999999999996</v>
      </c>
      <c r="G3" s="3">
        <f t="shared" si="1"/>
        <v>1</v>
      </c>
      <c r="H3" s="3">
        <f t="shared" si="1"/>
        <v>0.50000000000000011</v>
      </c>
      <c r="I3" s="3">
        <f t="shared" si="1"/>
        <v>0.42857142857142855</v>
      </c>
      <c r="J3" s="3">
        <f t="shared" si="1"/>
        <v>0.74999999999999978</v>
      </c>
      <c r="K3" s="3">
        <f t="shared" si="1"/>
        <v>0.6</v>
      </c>
      <c r="L3" s="3">
        <f t="shared" si="1"/>
        <v>1</v>
      </c>
      <c r="M3" s="3">
        <f t="shared" si="1"/>
        <v>0.6</v>
      </c>
      <c r="N3" s="3">
        <f t="shared" si="1"/>
        <v>1</v>
      </c>
      <c r="O3" s="3">
        <f t="shared" si="1"/>
        <v>0.5</v>
      </c>
      <c r="Q3">
        <f t="shared" si="2"/>
        <v>6.8181818181818191E-2</v>
      </c>
      <c r="R3">
        <f t="shared" ref="R3:R11" si="4">Q3/MAX($Q$2:$Q$11)</f>
        <v>0.42857142857142855</v>
      </c>
    </row>
    <row r="4" spans="1:18" x14ac:dyDescent="0.2">
      <c r="A4" t="s">
        <v>3</v>
      </c>
      <c r="B4" s="1">
        <v>5.9999999999999991</v>
      </c>
      <c r="C4" s="1">
        <v>9</v>
      </c>
      <c r="E4" s="5">
        <f t="shared" si="0"/>
        <v>5.9999999999999991</v>
      </c>
      <c r="F4" s="3">
        <f t="shared" si="3"/>
        <v>2.9999999999999991</v>
      </c>
      <c r="G4" s="3">
        <f t="shared" si="1"/>
        <v>1.9999999999999998</v>
      </c>
      <c r="H4" s="3">
        <f t="shared" si="1"/>
        <v>1</v>
      </c>
      <c r="I4" s="3">
        <f t="shared" si="1"/>
        <v>0.85714285714285698</v>
      </c>
      <c r="J4" s="3">
        <f t="shared" si="1"/>
        <v>1.4999999999999996</v>
      </c>
      <c r="K4" s="3">
        <f t="shared" si="1"/>
        <v>1.1999999999999997</v>
      </c>
      <c r="L4" s="3">
        <f t="shared" si="1"/>
        <v>1.9999999999999998</v>
      </c>
      <c r="M4" s="3">
        <f t="shared" si="1"/>
        <v>1.1999999999999997</v>
      </c>
      <c r="N4" s="3">
        <f t="shared" si="1"/>
        <v>1.9999999999999998</v>
      </c>
      <c r="O4" s="3">
        <f t="shared" si="1"/>
        <v>0.99999999999999989</v>
      </c>
      <c r="Q4">
        <f t="shared" si="2"/>
        <v>0.13636363636363638</v>
      </c>
      <c r="R4">
        <f t="shared" si="4"/>
        <v>0.8571428571428571</v>
      </c>
    </row>
    <row r="5" spans="1:18" x14ac:dyDescent="0.2">
      <c r="A5" t="s">
        <v>4</v>
      </c>
      <c r="B5" s="1">
        <v>7</v>
      </c>
      <c r="C5" s="1">
        <v>6</v>
      </c>
      <c r="E5" s="5">
        <f t="shared" si="0"/>
        <v>7</v>
      </c>
      <c r="F5" s="3">
        <f t="shared" si="3"/>
        <v>3.4999999999999991</v>
      </c>
      <c r="G5" s="3">
        <f t="shared" si="1"/>
        <v>2.3333333333333335</v>
      </c>
      <c r="H5" s="3">
        <f t="shared" si="1"/>
        <v>1.1666666666666667</v>
      </c>
      <c r="I5" s="3">
        <f t="shared" si="1"/>
        <v>1</v>
      </c>
      <c r="J5" s="3">
        <f t="shared" si="1"/>
        <v>1.7499999999999996</v>
      </c>
      <c r="K5" s="3">
        <f t="shared" si="1"/>
        <v>1.4</v>
      </c>
      <c r="L5" s="3">
        <f t="shared" si="1"/>
        <v>2.3333333333333335</v>
      </c>
      <c r="M5" s="3">
        <f t="shared" si="1"/>
        <v>1.4</v>
      </c>
      <c r="N5" s="3">
        <f t="shared" si="1"/>
        <v>2.3333333333333335</v>
      </c>
      <c r="O5" s="3">
        <f t="shared" si="1"/>
        <v>1.1666666666666667</v>
      </c>
      <c r="Q5">
        <f t="shared" si="2"/>
        <v>0.15909090909090912</v>
      </c>
      <c r="R5">
        <f t="shared" si="4"/>
        <v>1</v>
      </c>
    </row>
    <row r="6" spans="1:18" x14ac:dyDescent="0.2">
      <c r="A6" t="s">
        <v>5</v>
      </c>
      <c r="B6" s="1">
        <v>4.0000000000000009</v>
      </c>
      <c r="C6" s="1">
        <v>9</v>
      </c>
      <c r="E6" s="5">
        <f t="shared" si="0"/>
        <v>4.0000000000000009</v>
      </c>
      <c r="F6" s="3">
        <f t="shared" si="3"/>
        <v>2</v>
      </c>
      <c r="G6" s="3">
        <f t="shared" si="1"/>
        <v>1.3333333333333337</v>
      </c>
      <c r="H6" s="3">
        <f t="shared" si="1"/>
        <v>0.66666666666666696</v>
      </c>
      <c r="I6" s="3">
        <f t="shared" si="1"/>
        <v>0.57142857142857151</v>
      </c>
      <c r="J6" s="3">
        <f t="shared" si="1"/>
        <v>1</v>
      </c>
      <c r="K6" s="3">
        <f t="shared" si="1"/>
        <v>0.80000000000000016</v>
      </c>
      <c r="L6" s="3">
        <f t="shared" si="1"/>
        <v>1.3333333333333337</v>
      </c>
      <c r="M6" s="3">
        <f t="shared" si="1"/>
        <v>0.80000000000000016</v>
      </c>
      <c r="N6" s="3">
        <f t="shared" si="1"/>
        <v>1.3333333333333337</v>
      </c>
      <c r="O6" s="3">
        <f t="shared" si="1"/>
        <v>0.66666666666666685</v>
      </c>
      <c r="Q6">
        <f t="shared" si="2"/>
        <v>9.0909090909090939E-2</v>
      </c>
      <c r="R6">
        <f t="shared" si="4"/>
        <v>0.57142857142857151</v>
      </c>
    </row>
    <row r="7" spans="1:18" x14ac:dyDescent="0.2">
      <c r="A7" t="s">
        <v>6</v>
      </c>
      <c r="B7" s="1">
        <v>5</v>
      </c>
      <c r="C7" s="1">
        <v>4</v>
      </c>
      <c r="E7" s="5">
        <f t="shared" si="0"/>
        <v>5</v>
      </c>
      <c r="F7" s="3">
        <f t="shared" si="3"/>
        <v>2.4999999999999996</v>
      </c>
      <c r="G7" s="3">
        <f t="shared" si="1"/>
        <v>1.6666666666666667</v>
      </c>
      <c r="H7" s="3">
        <f t="shared" si="1"/>
        <v>0.83333333333333348</v>
      </c>
      <c r="I7" s="3">
        <f t="shared" si="1"/>
        <v>0.7142857142857143</v>
      </c>
      <c r="J7" s="3">
        <f t="shared" si="1"/>
        <v>1.2499999999999998</v>
      </c>
      <c r="K7" s="3">
        <f t="shared" si="1"/>
        <v>1</v>
      </c>
      <c r="L7" s="3">
        <f t="shared" si="1"/>
        <v>1.6666666666666667</v>
      </c>
      <c r="M7" s="3">
        <f t="shared" si="1"/>
        <v>1</v>
      </c>
      <c r="N7" s="3">
        <f t="shared" si="1"/>
        <v>1.6666666666666667</v>
      </c>
      <c r="O7" s="3">
        <f t="shared" si="1"/>
        <v>0.83333333333333337</v>
      </c>
      <c r="Q7">
        <f t="shared" si="2"/>
        <v>0.11363636363636366</v>
      </c>
      <c r="R7">
        <f t="shared" si="4"/>
        <v>0.7142857142857143</v>
      </c>
    </row>
    <row r="8" spans="1:18" x14ac:dyDescent="0.2">
      <c r="A8" t="s">
        <v>7</v>
      </c>
      <c r="B8" s="1">
        <v>3</v>
      </c>
      <c r="C8" s="1">
        <v>3</v>
      </c>
      <c r="E8" s="5">
        <f t="shared" si="0"/>
        <v>3</v>
      </c>
      <c r="F8" s="3">
        <f t="shared" si="3"/>
        <v>1.4999999999999996</v>
      </c>
      <c r="G8" s="3">
        <f t="shared" si="1"/>
        <v>1</v>
      </c>
      <c r="H8" s="3">
        <f t="shared" si="1"/>
        <v>0.50000000000000011</v>
      </c>
      <c r="I8" s="3">
        <f t="shared" si="1"/>
        <v>0.42857142857142855</v>
      </c>
      <c r="J8" s="3">
        <f t="shared" si="1"/>
        <v>0.74999999999999978</v>
      </c>
      <c r="K8" s="3">
        <f t="shared" si="1"/>
        <v>0.6</v>
      </c>
      <c r="L8" s="3">
        <f t="shared" si="1"/>
        <v>1</v>
      </c>
      <c r="M8" s="3">
        <f t="shared" si="1"/>
        <v>0.6</v>
      </c>
      <c r="N8" s="3">
        <f t="shared" si="1"/>
        <v>1</v>
      </c>
      <c r="O8" s="3">
        <f t="shared" si="1"/>
        <v>0.5</v>
      </c>
      <c r="Q8">
        <f t="shared" si="2"/>
        <v>6.8181818181818191E-2</v>
      </c>
      <c r="R8">
        <f t="shared" si="4"/>
        <v>0.42857142857142855</v>
      </c>
    </row>
    <row r="9" spans="1:18" x14ac:dyDescent="0.2">
      <c r="A9" t="s">
        <v>8</v>
      </c>
      <c r="B9" s="1">
        <v>5</v>
      </c>
      <c r="C9" s="1">
        <v>5</v>
      </c>
      <c r="E9" s="5">
        <f t="shared" si="0"/>
        <v>5</v>
      </c>
      <c r="F9" s="3">
        <f t="shared" si="3"/>
        <v>2.4999999999999996</v>
      </c>
      <c r="G9" s="3">
        <f t="shared" si="1"/>
        <v>1.6666666666666667</v>
      </c>
      <c r="H9" s="3">
        <f t="shared" si="1"/>
        <v>0.83333333333333348</v>
      </c>
      <c r="I9" s="3">
        <f t="shared" si="1"/>
        <v>0.7142857142857143</v>
      </c>
      <c r="J9" s="3">
        <f t="shared" si="1"/>
        <v>1.2499999999999998</v>
      </c>
      <c r="K9" s="3">
        <f t="shared" si="1"/>
        <v>1</v>
      </c>
      <c r="L9" s="3">
        <f t="shared" si="1"/>
        <v>1.6666666666666667</v>
      </c>
      <c r="M9" s="3">
        <f t="shared" si="1"/>
        <v>1</v>
      </c>
      <c r="N9" s="3">
        <f t="shared" si="1"/>
        <v>1.6666666666666667</v>
      </c>
      <c r="O9" s="3">
        <f t="shared" si="1"/>
        <v>0.83333333333333337</v>
      </c>
      <c r="Q9">
        <f t="shared" si="2"/>
        <v>0.11363636363636366</v>
      </c>
      <c r="R9">
        <f t="shared" si="4"/>
        <v>0.7142857142857143</v>
      </c>
    </row>
    <row r="10" spans="1:18" x14ac:dyDescent="0.2">
      <c r="A10" t="s">
        <v>9</v>
      </c>
      <c r="B10" s="1">
        <v>3</v>
      </c>
      <c r="C10" s="1">
        <v>3</v>
      </c>
      <c r="E10" s="5">
        <f t="shared" si="0"/>
        <v>3</v>
      </c>
      <c r="F10" s="3">
        <f t="shared" si="3"/>
        <v>1.4999999999999996</v>
      </c>
      <c r="G10" s="3">
        <f t="shared" si="1"/>
        <v>1</v>
      </c>
      <c r="H10" s="3">
        <f t="shared" si="1"/>
        <v>0.50000000000000011</v>
      </c>
      <c r="I10" s="3">
        <f t="shared" si="1"/>
        <v>0.42857142857142855</v>
      </c>
      <c r="J10" s="3">
        <f t="shared" si="1"/>
        <v>0.74999999999999978</v>
      </c>
      <c r="K10" s="3">
        <f t="shared" si="1"/>
        <v>0.6</v>
      </c>
      <c r="L10" s="3">
        <f t="shared" si="1"/>
        <v>1</v>
      </c>
      <c r="M10" s="3">
        <f t="shared" si="1"/>
        <v>0.6</v>
      </c>
      <c r="N10" s="3">
        <f t="shared" si="1"/>
        <v>1</v>
      </c>
      <c r="O10" s="3">
        <f t="shared" si="1"/>
        <v>0.5</v>
      </c>
      <c r="Q10">
        <f t="shared" si="2"/>
        <v>6.8181818181818191E-2</v>
      </c>
      <c r="R10">
        <f t="shared" si="4"/>
        <v>0.42857142857142855</v>
      </c>
    </row>
    <row r="11" spans="1:18" x14ac:dyDescent="0.2">
      <c r="A11" t="s">
        <v>10</v>
      </c>
      <c r="B11" s="1">
        <v>6</v>
      </c>
      <c r="C11" s="1">
        <v>4</v>
      </c>
      <c r="E11" s="5">
        <f t="shared" si="0"/>
        <v>6</v>
      </c>
      <c r="F11" s="3">
        <f t="shared" si="3"/>
        <v>2.9999999999999991</v>
      </c>
      <c r="G11" s="3">
        <f t="shared" si="1"/>
        <v>2</v>
      </c>
      <c r="H11" s="3">
        <f t="shared" si="1"/>
        <v>1.0000000000000002</v>
      </c>
      <c r="I11" s="3">
        <f t="shared" si="1"/>
        <v>0.8571428571428571</v>
      </c>
      <c r="J11" s="3">
        <f t="shared" si="1"/>
        <v>1.4999999999999996</v>
      </c>
      <c r="K11" s="3">
        <f t="shared" si="1"/>
        <v>1.2</v>
      </c>
      <c r="L11" s="3">
        <f t="shared" si="1"/>
        <v>2</v>
      </c>
      <c r="M11" s="3">
        <f t="shared" si="1"/>
        <v>1.2</v>
      </c>
      <c r="N11" s="3">
        <f t="shared" si="1"/>
        <v>2</v>
      </c>
      <c r="O11" s="3">
        <f t="shared" si="1"/>
        <v>1</v>
      </c>
      <c r="Q11">
        <f t="shared" si="2"/>
        <v>0.13636363636363638</v>
      </c>
      <c r="R11">
        <f t="shared" si="4"/>
        <v>0.8571428571428571</v>
      </c>
    </row>
    <row r="12" spans="1:18" x14ac:dyDescent="0.2">
      <c r="B12">
        <f>MAX(B2:B11)</f>
        <v>7</v>
      </c>
      <c r="C12">
        <f>MAX(C2:C11)</f>
        <v>9</v>
      </c>
      <c r="P12" s="4" t="s">
        <v>15</v>
      </c>
      <c r="Q12">
        <f>SUM(Q2:Q11)</f>
        <v>1.0000000000000002</v>
      </c>
      <c r="R12">
        <f>SUM(R2:R11)</f>
        <v>6.2857142857142856</v>
      </c>
    </row>
    <row r="14" spans="1:18" x14ac:dyDescent="0.2">
      <c r="E14" s="5"/>
      <c r="F14" s="5" cm="1">
        <f t="array" ref="F14:O14">TRANSPOSE(E15:E24)</f>
        <v>2</v>
      </c>
      <c r="G14" s="5">
        <v>3</v>
      </c>
      <c r="H14" s="5">
        <v>9</v>
      </c>
      <c r="I14" s="5">
        <v>6</v>
      </c>
      <c r="J14" s="5">
        <v>9</v>
      </c>
      <c r="K14" s="5">
        <v>4</v>
      </c>
      <c r="L14" s="5">
        <v>3</v>
      </c>
      <c r="M14" s="5">
        <v>5</v>
      </c>
      <c r="N14" s="5">
        <v>3</v>
      </c>
      <c r="O14" s="5">
        <v>4</v>
      </c>
      <c r="Q14" t="s">
        <v>13</v>
      </c>
      <c r="R14" t="s">
        <v>14</v>
      </c>
    </row>
    <row r="15" spans="1:18" x14ac:dyDescent="0.2">
      <c r="E15" s="5">
        <f t="shared" ref="E15:E24" si="5">C2</f>
        <v>2</v>
      </c>
      <c r="F15" s="2">
        <f>$E15/F$14</f>
        <v>1</v>
      </c>
      <c r="G15" s="2">
        <f t="shared" ref="G15:O24" si="6">$E15/G$14</f>
        <v>0.66666666666666663</v>
      </c>
      <c r="H15" s="2">
        <f t="shared" si="6"/>
        <v>0.22222222222222221</v>
      </c>
      <c r="I15" s="2">
        <f t="shared" si="6"/>
        <v>0.33333333333333331</v>
      </c>
      <c r="J15" s="2">
        <f t="shared" si="6"/>
        <v>0.22222222222222221</v>
      </c>
      <c r="K15" s="2">
        <f t="shared" si="6"/>
        <v>0.5</v>
      </c>
      <c r="L15" s="2">
        <f t="shared" si="6"/>
        <v>0.66666666666666663</v>
      </c>
      <c r="M15" s="2">
        <f t="shared" si="6"/>
        <v>0.4</v>
      </c>
      <c r="N15" s="2">
        <f t="shared" si="6"/>
        <v>0.66666666666666663</v>
      </c>
      <c r="O15" s="2">
        <f>$E15/O$14</f>
        <v>0.5</v>
      </c>
      <c r="Q15">
        <f>SUM(F15:O15)/SUM($F$15:$O$24)</f>
        <v>4.1666666666666685E-2</v>
      </c>
      <c r="R15">
        <f>Q15/MAX($Q$15:$Q$24)</f>
        <v>0.22222222222222221</v>
      </c>
    </row>
    <row r="16" spans="1:18" x14ac:dyDescent="0.2">
      <c r="E16" s="5">
        <f t="shared" si="5"/>
        <v>3</v>
      </c>
      <c r="F16" s="2">
        <f t="shared" ref="F16:F24" si="7">$E16/F$14</f>
        <v>1.5</v>
      </c>
      <c r="G16" s="2">
        <f t="shared" si="6"/>
        <v>1</v>
      </c>
      <c r="H16" s="2">
        <f t="shared" si="6"/>
        <v>0.33333333333333331</v>
      </c>
      <c r="I16" s="2">
        <f t="shared" si="6"/>
        <v>0.5</v>
      </c>
      <c r="J16" s="2">
        <f t="shared" si="6"/>
        <v>0.33333333333333331</v>
      </c>
      <c r="K16" s="2">
        <f t="shared" si="6"/>
        <v>0.75</v>
      </c>
      <c r="L16" s="2">
        <f t="shared" si="6"/>
        <v>1</v>
      </c>
      <c r="M16" s="2">
        <f t="shared" si="6"/>
        <v>0.6</v>
      </c>
      <c r="N16" s="2">
        <f t="shared" si="6"/>
        <v>1</v>
      </c>
      <c r="O16" s="2">
        <f t="shared" si="6"/>
        <v>0.75</v>
      </c>
      <c r="Q16">
        <f t="shared" ref="Q16:Q24" si="8">SUM(F16:O16)/SUM($F$15:$O$24)</f>
        <v>6.2500000000000028E-2</v>
      </c>
      <c r="R16">
        <f t="shared" ref="R16:R24" si="9">Q16/MAX($Q$15:$Q$24)</f>
        <v>0.33333333333333331</v>
      </c>
    </row>
    <row r="17" spans="5:18" x14ac:dyDescent="0.2">
      <c r="E17" s="5">
        <f t="shared" si="5"/>
        <v>9</v>
      </c>
      <c r="F17" s="2">
        <f t="shared" si="7"/>
        <v>4.5</v>
      </c>
      <c r="G17" s="2">
        <f t="shared" si="6"/>
        <v>3</v>
      </c>
      <c r="H17" s="2">
        <f t="shared" si="6"/>
        <v>1</v>
      </c>
      <c r="I17" s="2">
        <f t="shared" si="6"/>
        <v>1.5</v>
      </c>
      <c r="J17" s="2">
        <f t="shared" si="6"/>
        <v>1</v>
      </c>
      <c r="K17" s="2">
        <f t="shared" si="6"/>
        <v>2.25</v>
      </c>
      <c r="L17" s="2">
        <f t="shared" si="6"/>
        <v>3</v>
      </c>
      <c r="M17" s="2">
        <f t="shared" si="6"/>
        <v>1.8</v>
      </c>
      <c r="N17" s="2">
        <f t="shared" si="6"/>
        <v>3</v>
      </c>
      <c r="O17" s="2">
        <f t="shared" si="6"/>
        <v>2.25</v>
      </c>
      <c r="Q17">
        <f t="shared" si="8"/>
        <v>0.18750000000000008</v>
      </c>
      <c r="R17">
        <f t="shared" si="9"/>
        <v>1</v>
      </c>
    </row>
    <row r="18" spans="5:18" x14ac:dyDescent="0.2">
      <c r="E18" s="5">
        <f t="shared" si="5"/>
        <v>6</v>
      </c>
      <c r="F18" s="2">
        <f t="shared" si="7"/>
        <v>3</v>
      </c>
      <c r="G18" s="2">
        <f t="shared" si="6"/>
        <v>2</v>
      </c>
      <c r="H18" s="2">
        <f t="shared" si="6"/>
        <v>0.66666666666666663</v>
      </c>
      <c r="I18" s="2">
        <f t="shared" si="6"/>
        <v>1</v>
      </c>
      <c r="J18" s="2">
        <f t="shared" si="6"/>
        <v>0.66666666666666663</v>
      </c>
      <c r="K18" s="2">
        <f t="shared" si="6"/>
        <v>1.5</v>
      </c>
      <c r="L18" s="2">
        <f t="shared" si="6"/>
        <v>2</v>
      </c>
      <c r="M18" s="2">
        <f t="shared" si="6"/>
        <v>1.2</v>
      </c>
      <c r="N18" s="2">
        <f t="shared" si="6"/>
        <v>2</v>
      </c>
      <c r="O18" s="2">
        <f t="shared" si="6"/>
        <v>1.5</v>
      </c>
      <c r="Q18">
        <f t="shared" si="8"/>
        <v>0.12500000000000006</v>
      </c>
      <c r="R18">
        <f t="shared" si="9"/>
        <v>0.66666666666666663</v>
      </c>
    </row>
    <row r="19" spans="5:18" x14ac:dyDescent="0.2">
      <c r="E19" s="5">
        <f t="shared" si="5"/>
        <v>9</v>
      </c>
      <c r="F19" s="2">
        <f t="shared" si="7"/>
        <v>4.5</v>
      </c>
      <c r="G19" s="2">
        <f t="shared" si="6"/>
        <v>3</v>
      </c>
      <c r="H19" s="2">
        <f t="shared" si="6"/>
        <v>1</v>
      </c>
      <c r="I19" s="2">
        <f t="shared" si="6"/>
        <v>1.5</v>
      </c>
      <c r="J19" s="2">
        <f t="shared" si="6"/>
        <v>1</v>
      </c>
      <c r="K19" s="2">
        <f t="shared" si="6"/>
        <v>2.25</v>
      </c>
      <c r="L19" s="2">
        <f t="shared" si="6"/>
        <v>3</v>
      </c>
      <c r="M19" s="2">
        <f t="shared" si="6"/>
        <v>1.8</v>
      </c>
      <c r="N19" s="2">
        <f t="shared" si="6"/>
        <v>3</v>
      </c>
      <c r="O19" s="2">
        <f t="shared" si="6"/>
        <v>2.25</v>
      </c>
      <c r="Q19">
        <f t="shared" si="8"/>
        <v>0.18750000000000008</v>
      </c>
      <c r="R19">
        <f t="shared" si="9"/>
        <v>1</v>
      </c>
    </row>
    <row r="20" spans="5:18" x14ac:dyDescent="0.2">
      <c r="E20" s="5">
        <f t="shared" si="5"/>
        <v>4</v>
      </c>
      <c r="F20" s="2">
        <f t="shared" si="7"/>
        <v>2</v>
      </c>
      <c r="G20" s="2">
        <f t="shared" si="6"/>
        <v>1.3333333333333333</v>
      </c>
      <c r="H20" s="2">
        <f t="shared" si="6"/>
        <v>0.44444444444444442</v>
      </c>
      <c r="I20" s="2">
        <f t="shared" si="6"/>
        <v>0.66666666666666663</v>
      </c>
      <c r="J20" s="2">
        <f t="shared" si="6"/>
        <v>0.44444444444444442</v>
      </c>
      <c r="K20" s="2">
        <f t="shared" si="6"/>
        <v>1</v>
      </c>
      <c r="L20" s="2">
        <f t="shared" si="6"/>
        <v>1.3333333333333333</v>
      </c>
      <c r="M20" s="2">
        <f t="shared" si="6"/>
        <v>0.8</v>
      </c>
      <c r="N20" s="2">
        <f t="shared" si="6"/>
        <v>1.3333333333333333</v>
      </c>
      <c r="O20" s="2">
        <f t="shared" si="6"/>
        <v>1</v>
      </c>
      <c r="Q20">
        <f t="shared" si="8"/>
        <v>8.333333333333337E-2</v>
      </c>
      <c r="R20">
        <f t="shared" si="9"/>
        <v>0.44444444444444442</v>
      </c>
    </row>
    <row r="21" spans="5:18" x14ac:dyDescent="0.2">
      <c r="E21" s="5">
        <f t="shared" si="5"/>
        <v>3</v>
      </c>
      <c r="F21" s="2">
        <f t="shared" si="7"/>
        <v>1.5</v>
      </c>
      <c r="G21" s="2">
        <f t="shared" si="6"/>
        <v>1</v>
      </c>
      <c r="H21" s="2">
        <f t="shared" si="6"/>
        <v>0.33333333333333331</v>
      </c>
      <c r="I21" s="2">
        <f t="shared" si="6"/>
        <v>0.5</v>
      </c>
      <c r="J21" s="2">
        <f t="shared" si="6"/>
        <v>0.33333333333333331</v>
      </c>
      <c r="K21" s="2">
        <f t="shared" si="6"/>
        <v>0.75</v>
      </c>
      <c r="L21" s="2">
        <f t="shared" si="6"/>
        <v>1</v>
      </c>
      <c r="M21" s="2">
        <f t="shared" si="6"/>
        <v>0.6</v>
      </c>
      <c r="N21" s="2">
        <f t="shared" si="6"/>
        <v>1</v>
      </c>
      <c r="O21" s="2">
        <f t="shared" si="6"/>
        <v>0.75</v>
      </c>
      <c r="Q21">
        <f t="shared" si="8"/>
        <v>6.2500000000000028E-2</v>
      </c>
      <c r="R21">
        <f t="shared" si="9"/>
        <v>0.33333333333333331</v>
      </c>
    </row>
    <row r="22" spans="5:18" x14ac:dyDescent="0.2">
      <c r="E22" s="5">
        <f t="shared" si="5"/>
        <v>5</v>
      </c>
      <c r="F22" s="2">
        <f t="shared" si="7"/>
        <v>2.5</v>
      </c>
      <c r="G22" s="2">
        <f t="shared" si="6"/>
        <v>1.6666666666666667</v>
      </c>
      <c r="H22" s="2">
        <f t="shared" si="6"/>
        <v>0.55555555555555558</v>
      </c>
      <c r="I22" s="2">
        <f t="shared" si="6"/>
        <v>0.83333333333333337</v>
      </c>
      <c r="J22" s="2">
        <f t="shared" si="6"/>
        <v>0.55555555555555558</v>
      </c>
      <c r="K22" s="2">
        <f t="shared" si="6"/>
        <v>1.25</v>
      </c>
      <c r="L22" s="2">
        <f t="shared" si="6"/>
        <v>1.6666666666666667</v>
      </c>
      <c r="M22" s="2">
        <f t="shared" si="6"/>
        <v>1</v>
      </c>
      <c r="N22" s="2">
        <f t="shared" si="6"/>
        <v>1.6666666666666667</v>
      </c>
      <c r="O22" s="2">
        <f t="shared" si="6"/>
        <v>1.25</v>
      </c>
      <c r="Q22">
        <f t="shared" si="8"/>
        <v>0.1041666666666667</v>
      </c>
      <c r="R22">
        <f t="shared" si="9"/>
        <v>0.55555555555555547</v>
      </c>
    </row>
    <row r="23" spans="5:18" x14ac:dyDescent="0.2">
      <c r="E23" s="5">
        <f t="shared" si="5"/>
        <v>3</v>
      </c>
      <c r="F23" s="2">
        <f t="shared" si="7"/>
        <v>1.5</v>
      </c>
      <c r="G23" s="2">
        <f t="shared" si="6"/>
        <v>1</v>
      </c>
      <c r="H23" s="2">
        <f t="shared" si="6"/>
        <v>0.33333333333333331</v>
      </c>
      <c r="I23" s="2">
        <f t="shared" si="6"/>
        <v>0.5</v>
      </c>
      <c r="J23" s="2">
        <f t="shared" si="6"/>
        <v>0.33333333333333331</v>
      </c>
      <c r="K23" s="2">
        <f t="shared" si="6"/>
        <v>0.75</v>
      </c>
      <c r="L23" s="2">
        <f t="shared" si="6"/>
        <v>1</v>
      </c>
      <c r="M23" s="2">
        <f t="shared" si="6"/>
        <v>0.6</v>
      </c>
      <c r="N23" s="2">
        <f t="shared" si="6"/>
        <v>1</v>
      </c>
      <c r="O23" s="2">
        <f t="shared" si="6"/>
        <v>0.75</v>
      </c>
      <c r="Q23">
        <f t="shared" si="8"/>
        <v>6.2500000000000028E-2</v>
      </c>
      <c r="R23">
        <f t="shared" si="9"/>
        <v>0.33333333333333331</v>
      </c>
    </row>
    <row r="24" spans="5:18" x14ac:dyDescent="0.2">
      <c r="E24" s="5">
        <f t="shared" si="5"/>
        <v>4</v>
      </c>
      <c r="F24" s="2">
        <f t="shared" si="7"/>
        <v>2</v>
      </c>
      <c r="G24" s="2">
        <f t="shared" si="6"/>
        <v>1.3333333333333333</v>
      </c>
      <c r="H24" s="2">
        <f t="shared" si="6"/>
        <v>0.44444444444444442</v>
      </c>
      <c r="I24" s="2">
        <f t="shared" si="6"/>
        <v>0.66666666666666663</v>
      </c>
      <c r="J24" s="2">
        <f t="shared" si="6"/>
        <v>0.44444444444444442</v>
      </c>
      <c r="K24" s="2">
        <f t="shared" si="6"/>
        <v>1</v>
      </c>
      <c r="L24" s="2">
        <f t="shared" si="6"/>
        <v>1.3333333333333333</v>
      </c>
      <c r="M24" s="2">
        <f t="shared" si="6"/>
        <v>0.8</v>
      </c>
      <c r="N24" s="2">
        <f t="shared" si="6"/>
        <v>1.3333333333333333</v>
      </c>
      <c r="O24" s="2">
        <f t="shared" si="6"/>
        <v>1</v>
      </c>
      <c r="Q24">
        <f t="shared" si="8"/>
        <v>8.333333333333337E-2</v>
      </c>
      <c r="R24">
        <f t="shared" si="9"/>
        <v>0.44444444444444442</v>
      </c>
    </row>
    <row r="25" spans="5:18" x14ac:dyDescent="0.2">
      <c r="P25" t="s">
        <v>15</v>
      </c>
      <c r="Q25">
        <f>SUM(Q15:Q24)</f>
        <v>1.0000000000000004</v>
      </c>
      <c r="R25">
        <f>SUM(R15:R24)</f>
        <v>5.333333333333333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8910-0ABE-A549-9CE8-06FD56AF5467}">
  <dimension ref="A1:AA25"/>
  <sheetViews>
    <sheetView tabSelected="1" zoomScale="137" workbookViewId="0">
      <selection activeCell="K3" sqref="K3"/>
    </sheetView>
  </sheetViews>
  <sheetFormatPr baseColWidth="10" defaultRowHeight="16" x14ac:dyDescent="0.2"/>
  <cols>
    <col min="1" max="1" width="20.5" customWidth="1"/>
  </cols>
  <sheetData>
    <row r="1" spans="1:27" x14ac:dyDescent="0.2">
      <c r="A1" s="2" t="s">
        <v>50</v>
      </c>
      <c r="B1" s="8" t="str" cm="1">
        <f t="array" ref="B1:K1">TRANSPOSE(A2:A11)</f>
        <v>Контроль и ревизия</v>
      </c>
      <c r="C1" s="8" t="str">
        <v>Аудит</v>
      </c>
      <c r="D1" s="8" t="str">
        <v>ММВЗФМ</v>
      </c>
      <c r="E1" s="8" t="str">
        <v>СТБД</v>
      </c>
      <c r="F1" s="8" t="str">
        <v>УИР</v>
      </c>
      <c r="G1" s="8" t="str">
        <v>Английский</v>
      </c>
      <c r="H1" s="8" t="str">
        <v>РИАС</v>
      </c>
      <c r="I1" s="8" t="str">
        <v>ИРФМ</v>
      </c>
      <c r="J1" s="8" t="str">
        <v>Экономический анализ</v>
      </c>
      <c r="K1" s="8" t="str">
        <v>Экономическая безопасность</v>
      </c>
      <c r="N1" s="2" t="s">
        <v>50</v>
      </c>
      <c r="O1" s="8" t="str" cm="1">
        <f t="array" ref="O1:X1">TRANSPOSE(N2:N11)</f>
        <v>Контроль и ревизия</v>
      </c>
      <c r="P1" s="8" t="str">
        <v>Аудит</v>
      </c>
      <c r="Q1" s="8" t="str">
        <v>ММВЗФМ</v>
      </c>
      <c r="R1" s="8" t="str">
        <v>СТБД</v>
      </c>
      <c r="S1" s="8" t="str">
        <v>УИР</v>
      </c>
      <c r="T1" s="8" t="str">
        <v>Английский</v>
      </c>
      <c r="U1" s="8" t="str">
        <v>РИАС</v>
      </c>
      <c r="V1" s="8" t="str">
        <v>ИРФМ</v>
      </c>
      <c r="W1" s="8" t="str">
        <v>Экономический анализ</v>
      </c>
      <c r="X1" s="8" t="str">
        <v>Экономическая безопасность</v>
      </c>
      <c r="Z1" s="9" t="s">
        <v>52</v>
      </c>
    </row>
    <row r="2" spans="1:27" x14ac:dyDescent="0.2">
      <c r="A2" s="8" t="s">
        <v>1</v>
      </c>
      <c r="B2" s="6">
        <v>1</v>
      </c>
      <c r="C2" s="6">
        <v>1</v>
      </c>
      <c r="D2" s="6">
        <v>0.2</v>
      </c>
      <c r="E2" s="6">
        <v>0.33333333333333331</v>
      </c>
      <c r="F2" s="6">
        <v>1</v>
      </c>
      <c r="G2" s="6">
        <v>0.33333333333333331</v>
      </c>
      <c r="H2" s="6">
        <v>3</v>
      </c>
      <c r="I2" s="6">
        <v>2</v>
      </c>
      <c r="J2" s="6">
        <v>1</v>
      </c>
      <c r="K2" s="6">
        <v>5</v>
      </c>
      <c r="N2" s="8" t="s">
        <v>1</v>
      </c>
      <c r="O2" s="7">
        <f>B2/MAX($B$2:$K$11)</f>
        <v>0.04</v>
      </c>
      <c r="P2" s="7">
        <f t="shared" ref="P2:X2" si="0">C2/MAX($B$2:$K$11)</f>
        <v>0.04</v>
      </c>
      <c r="Q2" s="7">
        <f t="shared" si="0"/>
        <v>8.0000000000000002E-3</v>
      </c>
      <c r="R2" s="7">
        <f>E2/MAX($B$2:$K$11)</f>
        <v>1.3333333333333332E-2</v>
      </c>
      <c r="S2" s="7">
        <f t="shared" si="0"/>
        <v>0.04</v>
      </c>
      <c r="T2" s="7">
        <f t="shared" si="0"/>
        <v>1.3333333333333332E-2</v>
      </c>
      <c r="U2" s="7">
        <f t="shared" si="0"/>
        <v>0.12</v>
      </c>
      <c r="V2" s="7">
        <f t="shared" si="0"/>
        <v>0.08</v>
      </c>
      <c r="W2" s="7">
        <f t="shared" si="0"/>
        <v>0.04</v>
      </c>
      <c r="X2" s="7">
        <f t="shared" si="0"/>
        <v>0.2</v>
      </c>
      <c r="Z2" s="10">
        <f>SUM(O2:X2)/SUM($O$2:$X$11)</f>
        <v>6.2370062370062436E-2</v>
      </c>
    </row>
    <row r="3" spans="1:27" x14ac:dyDescent="0.2">
      <c r="A3" s="8" t="s">
        <v>2</v>
      </c>
      <c r="B3" s="6">
        <f>1/C2</f>
        <v>1</v>
      </c>
      <c r="C3" s="7">
        <f>IF(ROW(C3)-COLUMN(C3)=0,1,$B3*C$2)</f>
        <v>1</v>
      </c>
      <c r="D3" s="7">
        <f t="shared" ref="D3:K11" si="1">IF(ROW(D3)-COLUMN(D3)=0,1,$B3*D$2)</f>
        <v>0.2</v>
      </c>
      <c r="E3" s="7">
        <f t="shared" si="1"/>
        <v>0.33333333333333331</v>
      </c>
      <c r="F3" s="7">
        <f t="shared" si="1"/>
        <v>1</v>
      </c>
      <c r="G3" s="7">
        <f t="shared" si="1"/>
        <v>0.33333333333333331</v>
      </c>
      <c r="H3" s="7">
        <f t="shared" si="1"/>
        <v>3</v>
      </c>
      <c r="I3" s="7">
        <f t="shared" si="1"/>
        <v>2</v>
      </c>
      <c r="J3" s="7">
        <f t="shared" si="1"/>
        <v>1</v>
      </c>
      <c r="K3" s="7">
        <f t="shared" si="1"/>
        <v>5</v>
      </c>
      <c r="N3" s="8" t="s">
        <v>2</v>
      </c>
      <c r="O3" s="7">
        <f t="shared" ref="O3:O11" si="2">B3/MAX($B$2:$K$11)</f>
        <v>0.04</v>
      </c>
      <c r="P3" s="7">
        <f t="shared" ref="P3:P11" si="3">C3/MAX($B$2:$K$11)</f>
        <v>0.04</v>
      </c>
      <c r="Q3" s="7">
        <f t="shared" ref="Q3:Q11" si="4">D3/MAX($B$2:$K$11)</f>
        <v>8.0000000000000002E-3</v>
      </c>
      <c r="R3" s="7">
        <f t="shared" ref="R3:R11" si="5">E3/MAX($B$2:$K$11)</f>
        <v>1.3333333333333332E-2</v>
      </c>
      <c r="S3" s="7">
        <f t="shared" ref="S3:S11" si="6">F3/MAX($B$2:$K$11)</f>
        <v>0.04</v>
      </c>
      <c r="T3" s="7">
        <f t="shared" ref="T3:T11" si="7">G3/MAX($B$2:$K$11)</f>
        <v>1.3333333333333332E-2</v>
      </c>
      <c r="U3" s="7">
        <f t="shared" ref="U3:U11" si="8">H3/MAX($B$2:$K$11)</f>
        <v>0.12</v>
      </c>
      <c r="V3" s="7">
        <f t="shared" ref="V3:V11" si="9">I3/MAX($B$2:$K$11)</f>
        <v>0.08</v>
      </c>
      <c r="W3" s="7">
        <f t="shared" ref="W3:W11" si="10">J3/MAX($B$2:$K$11)</f>
        <v>0.04</v>
      </c>
      <c r="X3" s="7">
        <f t="shared" ref="X3:X11" si="11">K3/MAX($B$2:$K$11)</f>
        <v>0.2</v>
      </c>
      <c r="Z3" s="10">
        <f t="shared" ref="Z3:Z11" si="12">SUM(O3:X3)/SUM($O$2:$X$11)</f>
        <v>6.2370062370062436E-2</v>
      </c>
    </row>
    <row r="4" spans="1:27" x14ac:dyDescent="0.2">
      <c r="A4" s="8" t="s">
        <v>3</v>
      </c>
      <c r="B4" s="6">
        <f>1/D2</f>
        <v>5</v>
      </c>
      <c r="C4" s="7">
        <f>IF(ROW(C4)-COLUMN(C4)=0,1,$B4*C$2)</f>
        <v>5</v>
      </c>
      <c r="D4" s="7">
        <f t="shared" si="1"/>
        <v>1</v>
      </c>
      <c r="E4" s="7">
        <f t="shared" si="1"/>
        <v>1.6666666666666665</v>
      </c>
      <c r="F4" s="7">
        <f t="shared" si="1"/>
        <v>5</v>
      </c>
      <c r="G4" s="7">
        <f t="shared" si="1"/>
        <v>1.6666666666666665</v>
      </c>
      <c r="H4" s="7">
        <f t="shared" si="1"/>
        <v>15</v>
      </c>
      <c r="I4" s="7">
        <f t="shared" si="1"/>
        <v>10</v>
      </c>
      <c r="J4" s="7">
        <f t="shared" si="1"/>
        <v>5</v>
      </c>
      <c r="K4" s="7">
        <f t="shared" si="1"/>
        <v>25</v>
      </c>
      <c r="N4" s="8" t="s">
        <v>3</v>
      </c>
      <c r="O4" s="7">
        <f t="shared" si="2"/>
        <v>0.2</v>
      </c>
      <c r="P4" s="7">
        <f t="shared" si="3"/>
        <v>0.2</v>
      </c>
      <c r="Q4" s="7">
        <f t="shared" si="4"/>
        <v>0.04</v>
      </c>
      <c r="R4" s="7">
        <f t="shared" si="5"/>
        <v>6.6666666666666666E-2</v>
      </c>
      <c r="S4" s="7">
        <f t="shared" si="6"/>
        <v>0.2</v>
      </c>
      <c r="T4" s="7">
        <f t="shared" si="7"/>
        <v>6.6666666666666666E-2</v>
      </c>
      <c r="U4" s="7">
        <f t="shared" si="8"/>
        <v>0.6</v>
      </c>
      <c r="V4" s="7">
        <f t="shared" si="9"/>
        <v>0.4</v>
      </c>
      <c r="W4" s="7">
        <f t="shared" si="10"/>
        <v>0.2</v>
      </c>
      <c r="X4" s="7">
        <f t="shared" si="11"/>
        <v>1</v>
      </c>
      <c r="Z4" s="10">
        <f t="shared" si="12"/>
        <v>0.3118503118503122</v>
      </c>
    </row>
    <row r="5" spans="1:27" x14ac:dyDescent="0.2">
      <c r="A5" s="8" t="s">
        <v>4</v>
      </c>
      <c r="B5" s="6">
        <f>1/E2</f>
        <v>3</v>
      </c>
      <c r="C5" s="7">
        <f t="shared" ref="C4:C11" si="13">IF(ROW(C5)-COLUMN(C5)=0,1,$B5*C$2)</f>
        <v>3</v>
      </c>
      <c r="D5" s="7">
        <f t="shared" si="1"/>
        <v>0.60000000000000009</v>
      </c>
      <c r="E5" s="7">
        <f t="shared" si="1"/>
        <v>1</v>
      </c>
      <c r="F5" s="7">
        <f t="shared" si="1"/>
        <v>3</v>
      </c>
      <c r="G5" s="7">
        <f t="shared" si="1"/>
        <v>1</v>
      </c>
      <c r="H5" s="7">
        <f t="shared" si="1"/>
        <v>9</v>
      </c>
      <c r="I5" s="7">
        <f t="shared" si="1"/>
        <v>6</v>
      </c>
      <c r="J5" s="7">
        <f t="shared" si="1"/>
        <v>3</v>
      </c>
      <c r="K5" s="7">
        <f t="shared" si="1"/>
        <v>15</v>
      </c>
      <c r="N5" s="8" t="s">
        <v>4</v>
      </c>
      <c r="O5" s="7">
        <f t="shared" si="2"/>
        <v>0.12</v>
      </c>
      <c r="P5" s="7">
        <f t="shared" si="3"/>
        <v>0.12</v>
      </c>
      <c r="Q5" s="7">
        <f t="shared" si="4"/>
        <v>2.4000000000000004E-2</v>
      </c>
      <c r="R5" s="7">
        <f>E5/MAX($B$2:$K$11)</f>
        <v>0.04</v>
      </c>
      <c r="S5" s="7">
        <f t="shared" si="6"/>
        <v>0.12</v>
      </c>
      <c r="T5" s="7">
        <f t="shared" si="7"/>
        <v>0.04</v>
      </c>
      <c r="U5" s="7">
        <f t="shared" si="8"/>
        <v>0.36</v>
      </c>
      <c r="V5" s="7">
        <f t="shared" si="9"/>
        <v>0.24</v>
      </c>
      <c r="W5" s="7">
        <f t="shared" si="10"/>
        <v>0.12</v>
      </c>
      <c r="X5" s="7">
        <f t="shared" si="11"/>
        <v>0.6</v>
      </c>
      <c r="Z5" s="10">
        <f t="shared" si="12"/>
        <v>0.18711018711018734</v>
      </c>
    </row>
    <row r="6" spans="1:27" x14ac:dyDescent="0.2">
      <c r="A6" s="8" t="s">
        <v>5</v>
      </c>
      <c r="B6" s="6">
        <f>1/F2</f>
        <v>1</v>
      </c>
      <c r="C6" s="7">
        <f t="shared" si="13"/>
        <v>1</v>
      </c>
      <c r="D6" s="7">
        <f t="shared" si="1"/>
        <v>0.2</v>
      </c>
      <c r="E6" s="7">
        <f t="shared" si="1"/>
        <v>0.33333333333333331</v>
      </c>
      <c r="F6" s="7">
        <f t="shared" si="1"/>
        <v>1</v>
      </c>
      <c r="G6" s="7">
        <f t="shared" si="1"/>
        <v>0.33333333333333331</v>
      </c>
      <c r="H6" s="7">
        <f t="shared" si="1"/>
        <v>3</v>
      </c>
      <c r="I6" s="7">
        <f t="shared" si="1"/>
        <v>2</v>
      </c>
      <c r="J6" s="7">
        <f t="shared" si="1"/>
        <v>1</v>
      </c>
      <c r="K6" s="7">
        <f t="shared" si="1"/>
        <v>5</v>
      </c>
      <c r="N6" s="8" t="s">
        <v>5</v>
      </c>
      <c r="O6" s="7">
        <f t="shared" si="2"/>
        <v>0.04</v>
      </c>
      <c r="P6" s="7">
        <f t="shared" si="3"/>
        <v>0.04</v>
      </c>
      <c r="Q6" s="7">
        <f t="shared" si="4"/>
        <v>8.0000000000000002E-3</v>
      </c>
      <c r="R6" s="7">
        <f t="shared" si="5"/>
        <v>1.3333333333333332E-2</v>
      </c>
      <c r="S6" s="7">
        <f t="shared" si="6"/>
        <v>0.04</v>
      </c>
      <c r="T6" s="7">
        <f t="shared" si="7"/>
        <v>1.3333333333333332E-2</v>
      </c>
      <c r="U6" s="7">
        <f t="shared" si="8"/>
        <v>0.12</v>
      </c>
      <c r="V6" s="7">
        <f t="shared" si="9"/>
        <v>0.08</v>
      </c>
      <c r="W6" s="7">
        <f t="shared" si="10"/>
        <v>0.04</v>
      </c>
      <c r="X6" s="7">
        <f t="shared" si="11"/>
        <v>0.2</v>
      </c>
      <c r="Z6" s="10">
        <f t="shared" si="12"/>
        <v>6.2370062370062436E-2</v>
      </c>
      <c r="AA6" s="11"/>
    </row>
    <row r="7" spans="1:27" x14ac:dyDescent="0.2">
      <c r="A7" s="8" t="s">
        <v>6</v>
      </c>
      <c r="B7" s="6">
        <f>1/G2</f>
        <v>3</v>
      </c>
      <c r="C7" s="7">
        <f t="shared" si="13"/>
        <v>3</v>
      </c>
      <c r="D7" s="7">
        <f t="shared" si="1"/>
        <v>0.60000000000000009</v>
      </c>
      <c r="E7" s="7">
        <f t="shared" si="1"/>
        <v>1</v>
      </c>
      <c r="F7" s="7">
        <f t="shared" si="1"/>
        <v>3</v>
      </c>
      <c r="G7" s="7">
        <f t="shared" si="1"/>
        <v>1</v>
      </c>
      <c r="H7" s="7">
        <f t="shared" si="1"/>
        <v>9</v>
      </c>
      <c r="I7" s="7">
        <f t="shared" si="1"/>
        <v>6</v>
      </c>
      <c r="J7" s="7">
        <f t="shared" si="1"/>
        <v>3</v>
      </c>
      <c r="K7" s="7">
        <f t="shared" si="1"/>
        <v>15</v>
      </c>
      <c r="N7" s="8" t="s">
        <v>6</v>
      </c>
      <c r="O7" s="7">
        <f t="shared" si="2"/>
        <v>0.12</v>
      </c>
      <c r="P7" s="7">
        <f t="shared" si="3"/>
        <v>0.12</v>
      </c>
      <c r="Q7" s="7">
        <f>D7/MAX($B$2:$K$11)</f>
        <v>2.4000000000000004E-2</v>
      </c>
      <c r="R7" s="7">
        <f t="shared" si="5"/>
        <v>0.04</v>
      </c>
      <c r="S7" s="7">
        <f t="shared" si="6"/>
        <v>0.12</v>
      </c>
      <c r="T7" s="7">
        <f t="shared" si="7"/>
        <v>0.04</v>
      </c>
      <c r="U7" s="7">
        <f t="shared" si="8"/>
        <v>0.36</v>
      </c>
      <c r="V7" s="7">
        <f t="shared" si="9"/>
        <v>0.24</v>
      </c>
      <c r="W7" s="7">
        <f t="shared" si="10"/>
        <v>0.12</v>
      </c>
      <c r="X7" s="7">
        <f t="shared" si="11"/>
        <v>0.6</v>
      </c>
      <c r="Z7" s="10">
        <f t="shared" si="12"/>
        <v>0.18711018711018734</v>
      </c>
    </row>
    <row r="8" spans="1:27" x14ac:dyDescent="0.2">
      <c r="A8" s="8" t="s">
        <v>7</v>
      </c>
      <c r="B8" s="6">
        <f>1/H2</f>
        <v>0.33333333333333331</v>
      </c>
      <c r="C8" s="7">
        <f t="shared" si="13"/>
        <v>0.33333333333333331</v>
      </c>
      <c r="D8" s="7">
        <f t="shared" si="1"/>
        <v>6.6666666666666666E-2</v>
      </c>
      <c r="E8" s="7">
        <f t="shared" si="1"/>
        <v>0.1111111111111111</v>
      </c>
      <c r="F8" s="7">
        <f t="shared" si="1"/>
        <v>0.33333333333333331</v>
      </c>
      <c r="G8" s="7">
        <f t="shared" si="1"/>
        <v>0.1111111111111111</v>
      </c>
      <c r="H8" s="7">
        <f t="shared" si="1"/>
        <v>1</v>
      </c>
      <c r="I8" s="7">
        <f t="shared" si="1"/>
        <v>0.66666666666666663</v>
      </c>
      <c r="J8" s="7">
        <f t="shared" si="1"/>
        <v>0.33333333333333331</v>
      </c>
      <c r="K8" s="7">
        <f t="shared" si="1"/>
        <v>1.6666666666666665</v>
      </c>
      <c r="N8" s="8" t="s">
        <v>7</v>
      </c>
      <c r="O8" s="7">
        <f t="shared" si="2"/>
        <v>1.3333333333333332E-2</v>
      </c>
      <c r="P8" s="7">
        <f t="shared" si="3"/>
        <v>1.3333333333333332E-2</v>
      </c>
      <c r="Q8" s="7">
        <f t="shared" si="4"/>
        <v>2.6666666666666666E-3</v>
      </c>
      <c r="R8" s="7">
        <f t="shared" si="5"/>
        <v>4.4444444444444444E-3</v>
      </c>
      <c r="S8" s="7">
        <f t="shared" si="6"/>
        <v>1.3333333333333332E-2</v>
      </c>
      <c r="T8" s="7">
        <f t="shared" si="7"/>
        <v>4.4444444444444444E-3</v>
      </c>
      <c r="U8" s="7">
        <f t="shared" si="8"/>
        <v>0.04</v>
      </c>
      <c r="V8" s="7">
        <f t="shared" si="9"/>
        <v>2.6666666666666665E-2</v>
      </c>
      <c r="W8" s="7">
        <f t="shared" si="10"/>
        <v>1.3333333333333332E-2</v>
      </c>
      <c r="X8" s="7">
        <f t="shared" si="11"/>
        <v>6.6666666666666666E-2</v>
      </c>
      <c r="Z8" s="10">
        <f t="shared" si="12"/>
        <v>2.0790020790020815E-2</v>
      </c>
    </row>
    <row r="9" spans="1:27" x14ac:dyDescent="0.2">
      <c r="A9" s="8" t="s">
        <v>8</v>
      </c>
      <c r="B9" s="6">
        <f>1/I2</f>
        <v>0.5</v>
      </c>
      <c r="C9" s="7">
        <f t="shared" si="13"/>
        <v>0.5</v>
      </c>
      <c r="D9" s="7">
        <f t="shared" si="1"/>
        <v>0.1</v>
      </c>
      <c r="E9" s="7">
        <f t="shared" si="1"/>
        <v>0.16666666666666666</v>
      </c>
      <c r="F9" s="7">
        <f t="shared" si="1"/>
        <v>0.5</v>
      </c>
      <c r="G9" s="7">
        <f t="shared" si="1"/>
        <v>0.16666666666666666</v>
      </c>
      <c r="H9" s="7">
        <f t="shared" si="1"/>
        <v>1.5</v>
      </c>
      <c r="I9" s="7">
        <f t="shared" si="1"/>
        <v>1</v>
      </c>
      <c r="J9" s="7">
        <f t="shared" si="1"/>
        <v>0.5</v>
      </c>
      <c r="K9" s="7">
        <f t="shared" si="1"/>
        <v>2.5</v>
      </c>
      <c r="N9" s="8" t="s">
        <v>8</v>
      </c>
      <c r="O9" s="7">
        <f t="shared" si="2"/>
        <v>0.02</v>
      </c>
      <c r="P9" s="7">
        <f t="shared" si="3"/>
        <v>0.02</v>
      </c>
      <c r="Q9" s="7">
        <f t="shared" si="4"/>
        <v>4.0000000000000001E-3</v>
      </c>
      <c r="R9" s="7">
        <f t="shared" si="5"/>
        <v>6.6666666666666662E-3</v>
      </c>
      <c r="S9" s="7">
        <f t="shared" si="6"/>
        <v>0.02</v>
      </c>
      <c r="T9" s="7">
        <f t="shared" si="7"/>
        <v>6.6666666666666662E-3</v>
      </c>
      <c r="U9" s="7">
        <f t="shared" si="8"/>
        <v>0.06</v>
      </c>
      <c r="V9" s="7">
        <f t="shared" si="9"/>
        <v>0.04</v>
      </c>
      <c r="W9" s="7">
        <f t="shared" si="10"/>
        <v>0.02</v>
      </c>
      <c r="X9" s="7">
        <f t="shared" si="11"/>
        <v>0.1</v>
      </c>
      <c r="Z9" s="10">
        <f t="shared" si="12"/>
        <v>3.1185031185031218E-2</v>
      </c>
    </row>
    <row r="10" spans="1:27" x14ac:dyDescent="0.2">
      <c r="A10" s="8" t="s">
        <v>9</v>
      </c>
      <c r="B10" s="6">
        <f>1/J2</f>
        <v>1</v>
      </c>
      <c r="C10" s="7">
        <f t="shared" si="13"/>
        <v>1</v>
      </c>
      <c r="D10" s="7">
        <f t="shared" si="1"/>
        <v>0.2</v>
      </c>
      <c r="E10" s="7">
        <f t="shared" si="1"/>
        <v>0.33333333333333331</v>
      </c>
      <c r="F10" s="7">
        <f t="shared" si="1"/>
        <v>1</v>
      </c>
      <c r="G10" s="7">
        <f t="shared" si="1"/>
        <v>0.33333333333333331</v>
      </c>
      <c r="H10" s="7">
        <f t="shared" si="1"/>
        <v>3</v>
      </c>
      <c r="I10" s="7">
        <f t="shared" si="1"/>
        <v>2</v>
      </c>
      <c r="J10" s="7">
        <f t="shared" si="1"/>
        <v>1</v>
      </c>
      <c r="K10" s="7">
        <f t="shared" si="1"/>
        <v>5</v>
      </c>
      <c r="N10" s="8" t="s">
        <v>9</v>
      </c>
      <c r="O10" s="7">
        <f t="shared" si="2"/>
        <v>0.04</v>
      </c>
      <c r="P10" s="7">
        <f t="shared" si="3"/>
        <v>0.04</v>
      </c>
      <c r="Q10" s="7">
        <f t="shared" si="4"/>
        <v>8.0000000000000002E-3</v>
      </c>
      <c r="R10" s="7">
        <f t="shared" si="5"/>
        <v>1.3333333333333332E-2</v>
      </c>
      <c r="S10" s="7">
        <f t="shared" si="6"/>
        <v>0.04</v>
      </c>
      <c r="T10" s="7">
        <f t="shared" si="7"/>
        <v>1.3333333333333332E-2</v>
      </c>
      <c r="U10" s="7">
        <f t="shared" si="8"/>
        <v>0.12</v>
      </c>
      <c r="V10" s="7">
        <f t="shared" si="9"/>
        <v>0.08</v>
      </c>
      <c r="W10" s="7">
        <f t="shared" si="10"/>
        <v>0.04</v>
      </c>
      <c r="X10" s="7">
        <f t="shared" si="11"/>
        <v>0.2</v>
      </c>
      <c r="Z10" s="10">
        <f t="shared" si="12"/>
        <v>6.2370062370062436E-2</v>
      </c>
    </row>
    <row r="11" spans="1:27" x14ac:dyDescent="0.2">
      <c r="A11" s="8" t="s">
        <v>10</v>
      </c>
      <c r="B11" s="6">
        <f>1/K2</f>
        <v>0.2</v>
      </c>
      <c r="C11" s="7">
        <f t="shared" si="13"/>
        <v>0.2</v>
      </c>
      <c r="D11" s="7">
        <f t="shared" si="1"/>
        <v>4.0000000000000008E-2</v>
      </c>
      <c r="E11" s="7">
        <f t="shared" si="1"/>
        <v>6.6666666666666666E-2</v>
      </c>
      <c r="F11" s="7">
        <f t="shared" si="1"/>
        <v>0.2</v>
      </c>
      <c r="G11" s="7">
        <f t="shared" si="1"/>
        <v>6.6666666666666666E-2</v>
      </c>
      <c r="H11" s="7">
        <f t="shared" si="1"/>
        <v>0.60000000000000009</v>
      </c>
      <c r="I11" s="7">
        <f t="shared" si="1"/>
        <v>0.4</v>
      </c>
      <c r="J11" s="7">
        <f t="shared" si="1"/>
        <v>0.2</v>
      </c>
      <c r="K11" s="7">
        <f t="shared" si="1"/>
        <v>1</v>
      </c>
      <c r="N11" s="8" t="s">
        <v>10</v>
      </c>
      <c r="O11" s="7">
        <f t="shared" si="2"/>
        <v>8.0000000000000002E-3</v>
      </c>
      <c r="P11" s="7">
        <f t="shared" si="3"/>
        <v>8.0000000000000002E-3</v>
      </c>
      <c r="Q11" s="7">
        <f t="shared" si="4"/>
        <v>1.6000000000000003E-3</v>
      </c>
      <c r="R11" s="7">
        <f t="shared" si="5"/>
        <v>2.6666666666666666E-3</v>
      </c>
      <c r="S11" s="7">
        <f t="shared" si="6"/>
        <v>8.0000000000000002E-3</v>
      </c>
      <c r="T11" s="7">
        <f t="shared" si="7"/>
        <v>2.6666666666666666E-3</v>
      </c>
      <c r="U11" s="7">
        <f t="shared" si="8"/>
        <v>2.4000000000000004E-2</v>
      </c>
      <c r="V11" s="7">
        <f t="shared" si="9"/>
        <v>1.6E-2</v>
      </c>
      <c r="W11" s="7">
        <f t="shared" si="10"/>
        <v>8.0000000000000002E-3</v>
      </c>
      <c r="X11" s="7">
        <f t="shared" si="11"/>
        <v>0.04</v>
      </c>
      <c r="Z11" s="10">
        <f t="shared" si="12"/>
        <v>1.247401247401249E-2</v>
      </c>
    </row>
    <row r="12" spans="1:27" x14ac:dyDescent="0.2">
      <c r="Y12" t="s">
        <v>53</v>
      </c>
      <c r="Z12" s="7">
        <f>SUM(Z2:Z11)</f>
        <v>1.0000000000000013</v>
      </c>
    </row>
    <row r="14" spans="1:27" x14ac:dyDescent="0.2">
      <c r="A14" s="2" t="s">
        <v>51</v>
      </c>
      <c r="B14" s="8" t="str" cm="1">
        <f t="array" ref="B14:K14">TRANSPOSE(A15:A24)</f>
        <v>Контроль и ревизия</v>
      </c>
      <c r="C14" s="8" t="str">
        <v>Аудит</v>
      </c>
      <c r="D14" s="8" t="str">
        <v>ММВЗФМ</v>
      </c>
      <c r="E14" s="8" t="str">
        <v>СТБД</v>
      </c>
      <c r="F14" s="8" t="str">
        <v>УИР</v>
      </c>
      <c r="G14" s="8" t="str">
        <v>Английский</v>
      </c>
      <c r="H14" s="8" t="str">
        <v>РИАС</v>
      </c>
      <c r="I14" s="8" t="str">
        <v>ИРФМ</v>
      </c>
      <c r="J14" s="8" t="str">
        <v>Экономический анализ</v>
      </c>
      <c r="K14" s="8" t="str">
        <v>Экономическая безопасность</v>
      </c>
      <c r="N14" s="2" t="s">
        <v>51</v>
      </c>
      <c r="O14" s="8" t="str" cm="1">
        <f t="array" ref="O14:X14">TRANSPOSE(N15:N24)</f>
        <v>Контроль и ревизия</v>
      </c>
      <c r="P14" s="8" t="str">
        <v>Аудит</v>
      </c>
      <c r="Q14" s="8" t="str">
        <v>ММВЗФМ</v>
      </c>
      <c r="R14" s="8" t="str">
        <v>СТБД</v>
      </c>
      <c r="S14" s="8" t="str">
        <v>УИР</v>
      </c>
      <c r="T14" s="8" t="str">
        <v>Английский</v>
      </c>
      <c r="U14" s="8" t="str">
        <v>РИАС</v>
      </c>
      <c r="V14" s="8" t="str">
        <v>ИРФМ</v>
      </c>
      <c r="W14" s="8" t="str">
        <v>Экономический анализ</v>
      </c>
      <c r="X14" s="8" t="str">
        <v>Экономическая безопасность</v>
      </c>
      <c r="Z14" s="9" t="s">
        <v>52</v>
      </c>
    </row>
    <row r="15" spans="1:27" x14ac:dyDescent="0.2">
      <c r="A15" s="8" t="s">
        <v>1</v>
      </c>
      <c r="B15" s="6">
        <v>1</v>
      </c>
      <c r="C15" s="6">
        <v>1</v>
      </c>
      <c r="D15" s="6">
        <v>0.14285714285714285</v>
      </c>
      <c r="E15" s="6">
        <v>0.33333333333333331</v>
      </c>
      <c r="F15" s="6">
        <v>0.14285714285714285</v>
      </c>
      <c r="G15" s="6">
        <v>0.33333333333333331</v>
      </c>
      <c r="H15" s="6">
        <v>0.5</v>
      </c>
      <c r="I15" s="6">
        <v>0.33333333333333331</v>
      </c>
      <c r="J15" s="6">
        <v>1</v>
      </c>
      <c r="K15" s="6">
        <v>0.33333333333333331</v>
      </c>
      <c r="N15" s="8" t="s">
        <v>1</v>
      </c>
      <c r="O15" s="7">
        <f>B15/MAX($B$15:$K$24)</f>
        <v>2.8571428571428571E-2</v>
      </c>
      <c r="P15" s="7">
        <f t="shared" ref="P15:X15" si="14">C15/MAX($B$15:$K$24)</f>
        <v>2.8571428571428571E-2</v>
      </c>
      <c r="Q15" s="7">
        <f t="shared" si="14"/>
        <v>4.081632653061224E-3</v>
      </c>
      <c r="R15" s="7">
        <f t="shared" si="14"/>
        <v>9.5238095238095229E-3</v>
      </c>
      <c r="S15" s="7">
        <f t="shared" si="14"/>
        <v>4.081632653061224E-3</v>
      </c>
      <c r="T15" s="7">
        <f t="shared" si="14"/>
        <v>9.5238095238095229E-3</v>
      </c>
      <c r="U15" s="7">
        <f t="shared" si="14"/>
        <v>1.4285714285714285E-2</v>
      </c>
      <c r="V15" s="7">
        <f t="shared" si="14"/>
        <v>9.5238095238095229E-3</v>
      </c>
      <c r="W15" s="7">
        <f t="shared" si="14"/>
        <v>2.8571428571428571E-2</v>
      </c>
      <c r="X15" s="7">
        <f t="shared" si="14"/>
        <v>9.5238095238095229E-3</v>
      </c>
      <c r="Z15" s="10">
        <f>SUM(O15:X15)/SUM($O$15:$X$24)</f>
        <v>1.134744286694464E-2</v>
      </c>
    </row>
    <row r="16" spans="1:27" x14ac:dyDescent="0.2">
      <c r="A16" s="8" t="s">
        <v>2</v>
      </c>
      <c r="B16" s="6">
        <f>1/C15</f>
        <v>1</v>
      </c>
      <c r="C16" s="7">
        <f>IF(ROW(C16)-COLUMN(C16)=0,1,$B16*C$2)</f>
        <v>1</v>
      </c>
      <c r="D16" s="7">
        <f t="shared" ref="D16:K24" si="15">IF(ROW(D16)-COLUMN(D16)=0,1,$B16*D$2)</f>
        <v>0.2</v>
      </c>
      <c r="E16" s="7">
        <f t="shared" si="15"/>
        <v>0.33333333333333331</v>
      </c>
      <c r="F16" s="7">
        <f t="shared" si="15"/>
        <v>1</v>
      </c>
      <c r="G16" s="7">
        <f t="shared" si="15"/>
        <v>0.33333333333333331</v>
      </c>
      <c r="H16" s="7">
        <f t="shared" si="15"/>
        <v>3</v>
      </c>
      <c r="I16" s="7">
        <f t="shared" si="15"/>
        <v>2</v>
      </c>
      <c r="J16" s="7">
        <f t="shared" si="15"/>
        <v>1</v>
      </c>
      <c r="K16" s="7">
        <f t="shared" si="15"/>
        <v>5</v>
      </c>
      <c r="N16" s="8" t="s">
        <v>2</v>
      </c>
      <c r="O16" s="7">
        <f t="shared" ref="O16:O24" si="16">B16/MAX($B$15:$K$24)</f>
        <v>2.8571428571428571E-2</v>
      </c>
      <c r="P16" s="7">
        <f t="shared" ref="P16:P24" si="17">C16/MAX($B$15:$K$24)</f>
        <v>2.8571428571428571E-2</v>
      </c>
      <c r="Q16" s="7">
        <f t="shared" ref="Q16:Q24" si="18">D16/MAX($B$15:$K$24)</f>
        <v>5.7142857142857143E-3</v>
      </c>
      <c r="R16" s="7">
        <f t="shared" ref="R16:R24" si="19">E16/MAX($B$15:$K$24)</f>
        <v>9.5238095238095229E-3</v>
      </c>
      <c r="S16" s="7">
        <f t="shared" ref="S16:S24" si="20">F16/MAX($B$15:$K$24)</f>
        <v>2.8571428571428571E-2</v>
      </c>
      <c r="T16" s="7">
        <f t="shared" ref="T16:T24" si="21">G16/MAX($B$15:$K$24)</f>
        <v>9.5238095238095229E-3</v>
      </c>
      <c r="U16" s="7">
        <f t="shared" ref="U16:U24" si="22">H16/MAX($B$15:$K$24)</f>
        <v>8.5714285714285715E-2</v>
      </c>
      <c r="V16" s="7">
        <f t="shared" ref="V16:V24" si="23">I16/MAX($B$15:$K$24)</f>
        <v>5.7142857142857141E-2</v>
      </c>
      <c r="W16" s="7">
        <f t="shared" ref="W16:W24" si="24">J16/MAX($B$15:$K$24)</f>
        <v>2.8571428571428571E-2</v>
      </c>
      <c r="X16" s="7">
        <f t="shared" ref="X16:X24" si="25">K16/MAX($B$15:$K$24)</f>
        <v>0.14285714285714285</v>
      </c>
      <c r="Z16" s="10">
        <f t="shared" ref="Z16:Z24" si="26">SUM(O16:X16)/SUM($O$15:$X$24)</f>
        <v>3.2955085237768536E-2</v>
      </c>
    </row>
    <row r="17" spans="1:26" x14ac:dyDescent="0.2">
      <c r="A17" s="8" t="s">
        <v>3</v>
      </c>
      <c r="B17" s="6">
        <f>1/D15</f>
        <v>7</v>
      </c>
      <c r="C17" s="7">
        <f t="shared" ref="C17:C24" si="27">IF(ROW(C17)-COLUMN(C17)=0,1,$B17*C$2)</f>
        <v>7</v>
      </c>
      <c r="D17" s="7">
        <f t="shared" si="15"/>
        <v>1.4000000000000001</v>
      </c>
      <c r="E17" s="7">
        <f t="shared" si="15"/>
        <v>2.333333333333333</v>
      </c>
      <c r="F17" s="7">
        <f t="shared" si="15"/>
        <v>7</v>
      </c>
      <c r="G17" s="7">
        <f t="shared" si="15"/>
        <v>2.333333333333333</v>
      </c>
      <c r="H17" s="7">
        <f t="shared" si="15"/>
        <v>21</v>
      </c>
      <c r="I17" s="7">
        <f t="shared" si="15"/>
        <v>14</v>
      </c>
      <c r="J17" s="7">
        <f t="shared" si="15"/>
        <v>7</v>
      </c>
      <c r="K17" s="7">
        <f t="shared" si="15"/>
        <v>35</v>
      </c>
      <c r="N17" s="8" t="s">
        <v>3</v>
      </c>
      <c r="O17" s="7">
        <f t="shared" si="16"/>
        <v>0.2</v>
      </c>
      <c r="P17" s="7">
        <f t="shared" si="17"/>
        <v>0.2</v>
      </c>
      <c r="Q17" s="7">
        <f t="shared" si="18"/>
        <v>0.04</v>
      </c>
      <c r="R17" s="7">
        <f t="shared" si="19"/>
        <v>6.6666666666666652E-2</v>
      </c>
      <c r="S17" s="7">
        <f t="shared" si="20"/>
        <v>0.2</v>
      </c>
      <c r="T17" s="7">
        <f t="shared" si="21"/>
        <v>6.6666666666666652E-2</v>
      </c>
      <c r="U17" s="7">
        <f t="shared" si="22"/>
        <v>0.6</v>
      </c>
      <c r="V17" s="7">
        <f t="shared" si="23"/>
        <v>0.4</v>
      </c>
      <c r="W17" s="7">
        <f t="shared" si="24"/>
        <v>0.2</v>
      </c>
      <c r="X17" s="7">
        <f t="shared" si="25"/>
        <v>1</v>
      </c>
      <c r="Z17" s="10">
        <f t="shared" si="26"/>
        <v>0.23068559666437971</v>
      </c>
    </row>
    <row r="18" spans="1:26" x14ac:dyDescent="0.2">
      <c r="A18" s="8" t="s">
        <v>4</v>
      </c>
      <c r="B18" s="6">
        <f>1/E15</f>
        <v>3</v>
      </c>
      <c r="C18" s="7">
        <f t="shared" si="27"/>
        <v>3</v>
      </c>
      <c r="D18" s="7">
        <f t="shared" si="15"/>
        <v>0.60000000000000009</v>
      </c>
      <c r="E18" s="7">
        <f t="shared" si="15"/>
        <v>1</v>
      </c>
      <c r="F18" s="7">
        <f t="shared" si="15"/>
        <v>3</v>
      </c>
      <c r="G18" s="7">
        <f t="shared" si="15"/>
        <v>1</v>
      </c>
      <c r="H18" s="7">
        <f t="shared" si="15"/>
        <v>9</v>
      </c>
      <c r="I18" s="7">
        <f t="shared" si="15"/>
        <v>6</v>
      </c>
      <c r="J18" s="7">
        <f t="shared" si="15"/>
        <v>3</v>
      </c>
      <c r="K18" s="7">
        <f t="shared" si="15"/>
        <v>15</v>
      </c>
      <c r="N18" s="8" t="s">
        <v>4</v>
      </c>
      <c r="O18" s="7">
        <f t="shared" si="16"/>
        <v>8.5714285714285715E-2</v>
      </c>
      <c r="P18" s="7">
        <f t="shared" si="17"/>
        <v>8.5714285714285715E-2</v>
      </c>
      <c r="Q18" s="7">
        <f t="shared" si="18"/>
        <v>1.7142857142857144E-2</v>
      </c>
      <c r="R18" s="7">
        <f t="shared" si="19"/>
        <v>2.8571428571428571E-2</v>
      </c>
      <c r="S18" s="7">
        <f t="shared" si="20"/>
        <v>8.5714285714285715E-2</v>
      </c>
      <c r="T18" s="7">
        <f t="shared" si="21"/>
        <v>2.8571428571428571E-2</v>
      </c>
      <c r="U18" s="7">
        <f t="shared" si="22"/>
        <v>0.25714285714285712</v>
      </c>
      <c r="V18" s="7">
        <f t="shared" si="23"/>
        <v>0.17142857142857143</v>
      </c>
      <c r="W18" s="7">
        <f t="shared" si="24"/>
        <v>8.5714285714285715E-2</v>
      </c>
      <c r="X18" s="7">
        <f t="shared" si="25"/>
        <v>0.42857142857142855</v>
      </c>
      <c r="Z18" s="10">
        <f t="shared" si="26"/>
        <v>9.8865255713305608E-2</v>
      </c>
    </row>
    <row r="19" spans="1:26" x14ac:dyDescent="0.2">
      <c r="A19" s="8" t="s">
        <v>5</v>
      </c>
      <c r="B19" s="6">
        <f>1/F15</f>
        <v>7</v>
      </c>
      <c r="C19" s="7">
        <f t="shared" si="27"/>
        <v>7</v>
      </c>
      <c r="D19" s="7">
        <f t="shared" si="15"/>
        <v>1.4000000000000001</v>
      </c>
      <c r="E19" s="7">
        <f t="shared" si="15"/>
        <v>2.333333333333333</v>
      </c>
      <c r="F19" s="7">
        <f t="shared" si="15"/>
        <v>7</v>
      </c>
      <c r="G19" s="7">
        <f t="shared" si="15"/>
        <v>2.333333333333333</v>
      </c>
      <c r="H19" s="7">
        <f t="shared" si="15"/>
        <v>21</v>
      </c>
      <c r="I19" s="7">
        <f t="shared" si="15"/>
        <v>14</v>
      </c>
      <c r="J19" s="7">
        <f t="shared" si="15"/>
        <v>7</v>
      </c>
      <c r="K19" s="7">
        <f t="shared" si="15"/>
        <v>35</v>
      </c>
      <c r="N19" s="8" t="s">
        <v>5</v>
      </c>
      <c r="O19" s="7">
        <f t="shared" si="16"/>
        <v>0.2</v>
      </c>
      <c r="P19" s="7">
        <f t="shared" si="17"/>
        <v>0.2</v>
      </c>
      <c r="Q19" s="7">
        <f t="shared" si="18"/>
        <v>0.04</v>
      </c>
      <c r="R19" s="7">
        <f t="shared" si="19"/>
        <v>6.6666666666666652E-2</v>
      </c>
      <c r="S19" s="7">
        <f t="shared" si="20"/>
        <v>0.2</v>
      </c>
      <c r="T19" s="7">
        <f t="shared" si="21"/>
        <v>6.6666666666666652E-2</v>
      </c>
      <c r="U19" s="7">
        <f t="shared" si="22"/>
        <v>0.6</v>
      </c>
      <c r="V19" s="7">
        <f t="shared" si="23"/>
        <v>0.4</v>
      </c>
      <c r="W19" s="7">
        <f t="shared" si="24"/>
        <v>0.2</v>
      </c>
      <c r="X19" s="7">
        <f t="shared" si="25"/>
        <v>1</v>
      </c>
      <c r="Z19" s="10">
        <f t="shared" si="26"/>
        <v>0.23068559666437971</v>
      </c>
    </row>
    <row r="20" spans="1:26" x14ac:dyDescent="0.2">
      <c r="A20" s="8" t="s">
        <v>6</v>
      </c>
      <c r="B20" s="6">
        <f>1/G15</f>
        <v>3</v>
      </c>
      <c r="C20" s="7">
        <f t="shared" si="27"/>
        <v>3</v>
      </c>
      <c r="D20" s="7">
        <f t="shared" si="15"/>
        <v>0.60000000000000009</v>
      </c>
      <c r="E20" s="7">
        <f t="shared" si="15"/>
        <v>1</v>
      </c>
      <c r="F20" s="7">
        <f t="shared" si="15"/>
        <v>3</v>
      </c>
      <c r="G20" s="7">
        <f t="shared" si="15"/>
        <v>1</v>
      </c>
      <c r="H20" s="7">
        <f t="shared" si="15"/>
        <v>9</v>
      </c>
      <c r="I20" s="7">
        <f t="shared" si="15"/>
        <v>6</v>
      </c>
      <c r="J20" s="7">
        <f t="shared" si="15"/>
        <v>3</v>
      </c>
      <c r="K20" s="7">
        <f t="shared" si="15"/>
        <v>15</v>
      </c>
      <c r="N20" s="8" t="s">
        <v>6</v>
      </c>
      <c r="O20" s="7">
        <f t="shared" si="16"/>
        <v>8.5714285714285715E-2</v>
      </c>
      <c r="P20" s="7">
        <f t="shared" si="17"/>
        <v>8.5714285714285715E-2</v>
      </c>
      <c r="Q20" s="7">
        <f t="shared" si="18"/>
        <v>1.7142857142857144E-2</v>
      </c>
      <c r="R20" s="7">
        <f t="shared" si="19"/>
        <v>2.8571428571428571E-2</v>
      </c>
      <c r="S20" s="7">
        <f t="shared" si="20"/>
        <v>8.5714285714285715E-2</v>
      </c>
      <c r="T20" s="7">
        <f t="shared" si="21"/>
        <v>2.8571428571428571E-2</v>
      </c>
      <c r="U20" s="7">
        <f t="shared" si="22"/>
        <v>0.25714285714285712</v>
      </c>
      <c r="V20" s="7">
        <f t="shared" si="23"/>
        <v>0.17142857142857143</v>
      </c>
      <c r="W20" s="7">
        <f t="shared" si="24"/>
        <v>8.5714285714285715E-2</v>
      </c>
      <c r="X20" s="7">
        <f t="shared" si="25"/>
        <v>0.42857142857142855</v>
      </c>
      <c r="Z20" s="10">
        <f t="shared" si="26"/>
        <v>9.8865255713305608E-2</v>
      </c>
    </row>
    <row r="21" spans="1:26" x14ac:dyDescent="0.2">
      <c r="A21" s="8" t="s">
        <v>7</v>
      </c>
      <c r="B21" s="6">
        <f>1/H15</f>
        <v>2</v>
      </c>
      <c r="C21" s="7">
        <f t="shared" si="27"/>
        <v>2</v>
      </c>
      <c r="D21" s="7">
        <f t="shared" si="15"/>
        <v>0.4</v>
      </c>
      <c r="E21" s="7">
        <f t="shared" si="15"/>
        <v>0.66666666666666663</v>
      </c>
      <c r="F21" s="7">
        <f t="shared" si="15"/>
        <v>2</v>
      </c>
      <c r="G21" s="7">
        <f t="shared" si="15"/>
        <v>0.66666666666666663</v>
      </c>
      <c r="H21" s="7">
        <f t="shared" si="15"/>
        <v>6</v>
      </c>
      <c r="I21" s="7">
        <f t="shared" si="15"/>
        <v>4</v>
      </c>
      <c r="J21" s="7">
        <f t="shared" si="15"/>
        <v>2</v>
      </c>
      <c r="K21" s="7">
        <f t="shared" si="15"/>
        <v>10</v>
      </c>
      <c r="N21" s="8" t="s">
        <v>7</v>
      </c>
      <c r="O21" s="7">
        <f t="shared" si="16"/>
        <v>5.7142857142857141E-2</v>
      </c>
      <c r="P21" s="7">
        <f t="shared" si="17"/>
        <v>5.7142857142857141E-2</v>
      </c>
      <c r="Q21" s="7">
        <f t="shared" si="18"/>
        <v>1.1428571428571429E-2</v>
      </c>
      <c r="R21" s="7">
        <f t="shared" si="19"/>
        <v>1.9047619047619046E-2</v>
      </c>
      <c r="S21" s="7">
        <f t="shared" si="20"/>
        <v>5.7142857142857141E-2</v>
      </c>
      <c r="T21" s="7">
        <f t="shared" si="21"/>
        <v>1.9047619047619046E-2</v>
      </c>
      <c r="U21" s="7">
        <f t="shared" si="22"/>
        <v>0.17142857142857143</v>
      </c>
      <c r="V21" s="7">
        <f t="shared" si="23"/>
        <v>0.11428571428571428</v>
      </c>
      <c r="W21" s="7">
        <f t="shared" si="24"/>
        <v>5.7142857142857141E-2</v>
      </c>
      <c r="X21" s="7">
        <f t="shared" si="25"/>
        <v>0.2857142857142857</v>
      </c>
      <c r="Z21" s="10">
        <f t="shared" si="26"/>
        <v>6.5910170475537072E-2</v>
      </c>
    </row>
    <row r="22" spans="1:26" x14ac:dyDescent="0.2">
      <c r="A22" s="8" t="s">
        <v>8</v>
      </c>
      <c r="B22" s="6">
        <f>1/I15</f>
        <v>3</v>
      </c>
      <c r="C22" s="7">
        <f t="shared" si="27"/>
        <v>3</v>
      </c>
      <c r="D22" s="7">
        <f t="shared" si="15"/>
        <v>0.60000000000000009</v>
      </c>
      <c r="E22" s="7">
        <f t="shared" si="15"/>
        <v>1</v>
      </c>
      <c r="F22" s="7">
        <f t="shared" si="15"/>
        <v>3</v>
      </c>
      <c r="G22" s="7">
        <f t="shared" si="15"/>
        <v>1</v>
      </c>
      <c r="H22" s="7">
        <f t="shared" si="15"/>
        <v>9</v>
      </c>
      <c r="I22" s="7">
        <f t="shared" si="15"/>
        <v>6</v>
      </c>
      <c r="J22" s="7">
        <f t="shared" si="15"/>
        <v>3</v>
      </c>
      <c r="K22" s="7">
        <f t="shared" si="15"/>
        <v>15</v>
      </c>
      <c r="N22" s="8" t="s">
        <v>8</v>
      </c>
      <c r="O22" s="7">
        <f t="shared" si="16"/>
        <v>8.5714285714285715E-2</v>
      </c>
      <c r="P22" s="7">
        <f t="shared" si="17"/>
        <v>8.5714285714285715E-2</v>
      </c>
      <c r="Q22" s="7">
        <f t="shared" si="18"/>
        <v>1.7142857142857144E-2</v>
      </c>
      <c r="R22" s="7">
        <f t="shared" si="19"/>
        <v>2.8571428571428571E-2</v>
      </c>
      <c r="S22" s="7">
        <f t="shared" si="20"/>
        <v>8.5714285714285715E-2</v>
      </c>
      <c r="T22" s="7">
        <f t="shared" si="21"/>
        <v>2.8571428571428571E-2</v>
      </c>
      <c r="U22" s="7">
        <f t="shared" si="22"/>
        <v>0.25714285714285712</v>
      </c>
      <c r="V22" s="7">
        <f t="shared" si="23"/>
        <v>0.17142857142857143</v>
      </c>
      <c r="W22" s="7">
        <f t="shared" si="24"/>
        <v>8.5714285714285715E-2</v>
      </c>
      <c r="X22" s="7">
        <f t="shared" si="25"/>
        <v>0.42857142857142855</v>
      </c>
      <c r="Z22" s="10">
        <f t="shared" si="26"/>
        <v>9.8865255713305608E-2</v>
      </c>
    </row>
    <row r="23" spans="1:26" x14ac:dyDescent="0.2">
      <c r="A23" s="8" t="s">
        <v>9</v>
      </c>
      <c r="B23" s="6">
        <f>1/J15</f>
        <v>1</v>
      </c>
      <c r="C23" s="7">
        <f t="shared" si="27"/>
        <v>1</v>
      </c>
      <c r="D23" s="7">
        <f t="shared" si="15"/>
        <v>0.2</v>
      </c>
      <c r="E23" s="7">
        <f t="shared" si="15"/>
        <v>0.33333333333333331</v>
      </c>
      <c r="F23" s="7">
        <f t="shared" si="15"/>
        <v>1</v>
      </c>
      <c r="G23" s="7">
        <f t="shared" si="15"/>
        <v>0.33333333333333331</v>
      </c>
      <c r="H23" s="7">
        <f t="shared" si="15"/>
        <v>3</v>
      </c>
      <c r="I23" s="7">
        <f t="shared" si="15"/>
        <v>2</v>
      </c>
      <c r="J23" s="7">
        <f t="shared" si="15"/>
        <v>1</v>
      </c>
      <c r="K23" s="7">
        <f t="shared" si="15"/>
        <v>5</v>
      </c>
      <c r="N23" s="8" t="s">
        <v>9</v>
      </c>
      <c r="O23" s="7">
        <f t="shared" si="16"/>
        <v>2.8571428571428571E-2</v>
      </c>
      <c r="P23" s="7">
        <f t="shared" si="17"/>
        <v>2.8571428571428571E-2</v>
      </c>
      <c r="Q23" s="7">
        <f t="shared" si="18"/>
        <v>5.7142857142857143E-3</v>
      </c>
      <c r="R23" s="7">
        <f t="shared" si="19"/>
        <v>9.5238095238095229E-3</v>
      </c>
      <c r="S23" s="7">
        <f t="shared" si="20"/>
        <v>2.8571428571428571E-2</v>
      </c>
      <c r="T23" s="7">
        <f t="shared" si="21"/>
        <v>9.5238095238095229E-3</v>
      </c>
      <c r="U23" s="7">
        <f t="shared" si="22"/>
        <v>8.5714285714285715E-2</v>
      </c>
      <c r="V23" s="7">
        <f t="shared" si="23"/>
        <v>5.7142857142857141E-2</v>
      </c>
      <c r="W23" s="7">
        <f t="shared" si="24"/>
        <v>2.8571428571428571E-2</v>
      </c>
      <c r="X23" s="7">
        <f t="shared" si="25"/>
        <v>0.14285714285714285</v>
      </c>
      <c r="Z23" s="10">
        <f t="shared" si="26"/>
        <v>3.2955085237768536E-2</v>
      </c>
    </row>
    <row r="24" spans="1:26" x14ac:dyDescent="0.2">
      <c r="A24" s="8" t="s">
        <v>10</v>
      </c>
      <c r="B24" s="6">
        <f>1/K15</f>
        <v>3</v>
      </c>
      <c r="C24" s="7">
        <f t="shared" si="27"/>
        <v>3</v>
      </c>
      <c r="D24" s="7">
        <f t="shared" si="15"/>
        <v>0.60000000000000009</v>
      </c>
      <c r="E24" s="7">
        <f t="shared" si="15"/>
        <v>1</v>
      </c>
      <c r="F24" s="7">
        <f t="shared" si="15"/>
        <v>3</v>
      </c>
      <c r="G24" s="7">
        <f t="shared" si="15"/>
        <v>1</v>
      </c>
      <c r="H24" s="7">
        <f t="shared" si="15"/>
        <v>9</v>
      </c>
      <c r="I24" s="7">
        <f t="shared" si="15"/>
        <v>6</v>
      </c>
      <c r="J24" s="7">
        <f t="shared" si="15"/>
        <v>3</v>
      </c>
      <c r="K24" s="7">
        <f t="shared" si="15"/>
        <v>15</v>
      </c>
      <c r="N24" s="8" t="s">
        <v>10</v>
      </c>
      <c r="O24" s="7">
        <f t="shared" si="16"/>
        <v>8.5714285714285715E-2</v>
      </c>
      <c r="P24" s="7">
        <f t="shared" si="17"/>
        <v>8.5714285714285715E-2</v>
      </c>
      <c r="Q24" s="7">
        <f t="shared" si="18"/>
        <v>1.7142857142857144E-2</v>
      </c>
      <c r="R24" s="7">
        <f t="shared" si="19"/>
        <v>2.8571428571428571E-2</v>
      </c>
      <c r="S24" s="7">
        <f t="shared" si="20"/>
        <v>8.5714285714285715E-2</v>
      </c>
      <c r="T24" s="7">
        <f t="shared" si="21"/>
        <v>2.8571428571428571E-2</v>
      </c>
      <c r="U24" s="7">
        <f t="shared" si="22"/>
        <v>0.25714285714285712</v>
      </c>
      <c r="V24" s="7">
        <f t="shared" si="23"/>
        <v>0.17142857142857143</v>
      </c>
      <c r="W24" s="7">
        <f t="shared" si="24"/>
        <v>8.5714285714285715E-2</v>
      </c>
      <c r="X24" s="7">
        <f t="shared" si="25"/>
        <v>0.42857142857142855</v>
      </c>
      <c r="Z24" s="10">
        <f t="shared" si="26"/>
        <v>9.8865255713305608E-2</v>
      </c>
    </row>
    <row r="25" spans="1:26" x14ac:dyDescent="0.2">
      <c r="Y25" t="s">
        <v>53</v>
      </c>
      <c r="Z25" s="7">
        <f>SUM(Z15:Z24)</f>
        <v>1.0000000000000007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EA7F-170C-D44C-87E0-4281F18CFE40}">
  <dimension ref="A1:Q103"/>
  <sheetViews>
    <sheetView topLeftCell="B1" zoomScale="75" workbookViewId="0">
      <selection activeCell="S5" sqref="S5"/>
    </sheetView>
  </sheetViews>
  <sheetFormatPr baseColWidth="10" defaultRowHeight="16" x14ac:dyDescent="0.2"/>
  <cols>
    <col min="8" max="8" width="13.33203125" bestFit="1" customWidth="1"/>
    <col min="10" max="10" width="13.33203125" bestFit="1" customWidth="1"/>
  </cols>
  <sheetData>
    <row r="1" spans="1:17" x14ac:dyDescent="0.2">
      <c r="B1" t="s">
        <v>27</v>
      </c>
      <c r="C1" t="s">
        <v>28</v>
      </c>
      <c r="D1" t="s">
        <v>29</v>
      </c>
      <c r="E1" t="s">
        <v>30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">
      <c r="A2" t="s">
        <v>31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32</v>
      </c>
      <c r="I2" t="s">
        <v>33</v>
      </c>
      <c r="J2" t="s">
        <v>34</v>
      </c>
      <c r="M2" t="s">
        <v>20</v>
      </c>
      <c r="N2">
        <v>1</v>
      </c>
      <c r="O2">
        <v>2</v>
      </c>
      <c r="P2">
        <v>6</v>
      </c>
      <c r="Q2">
        <v>9</v>
      </c>
    </row>
    <row r="3" spans="1:17" x14ac:dyDescent="0.2">
      <c r="A3">
        <v>0</v>
      </c>
      <c r="B3">
        <f>IF(A3&lt;$N$2,0,IF(AND($N$2&lt;=A3,A3&lt;=$O$2),(A3-$N$2)/($O$2-$N$2),IF(AND($O$2&lt;A3,A3&lt;=$P$2),1,IF(AND($P$2&lt;A3,A3&lt;=$Q$2),($Q$2-A3)/($Q$2-$P$2),0))))</f>
        <v>0</v>
      </c>
      <c r="C3">
        <f>IF(A3&lt;$N$3,0,IF(AND($N$3&lt;=A3,A3&lt;=$O$3),(A3-$N$3)/($O$3-$N$3),IF(AND($O$3&lt;A3,A3&lt;=$P$3),($P$3-A3)/($P$3-$O$3),0)))</f>
        <v>0</v>
      </c>
      <c r="D3">
        <f>1/EXP(((A3-$N$4)^2)/(2*$O$4^2))</f>
        <v>3.7266531720786705E-6</v>
      </c>
      <c r="E3">
        <f>1/(1+ABS((A3-$P$5)/$N$5)^(2*$O$5))</f>
        <v>1.0995116156867419E-8</v>
      </c>
      <c r="F3">
        <f>1/(1+EXP(-$N$6*(A3-$P$6)))</f>
        <v>4.5397868702434395E-5</v>
      </c>
      <c r="G3">
        <f>IF(A3&lt;$N$7,0,IF(AND(A3&lt;=$O$7,A3&gt;=$N$7),2*(((A3-$N$7)/($P$7-$N$7))^2),IF(AND(A3&lt;=$P$7,A3&gt;=$O$7),(1-2*((($P$7-A3)/($P$7-$N$7))^2)),1)))</f>
        <v>0</v>
      </c>
      <c r="H3">
        <f>MIN(F3,$P$10)</f>
        <v>4.5397868702434395E-5</v>
      </c>
      <c r="I3">
        <f>MIN($P$11,G3)</f>
        <v>0</v>
      </c>
      <c r="J3">
        <f>MAX(H3:I3)</f>
        <v>4.5397868702434395E-5</v>
      </c>
      <c r="M3" t="s">
        <v>21</v>
      </c>
      <c r="N3">
        <v>1</v>
      </c>
      <c r="O3">
        <v>5</v>
      </c>
      <c r="P3">
        <v>8</v>
      </c>
    </row>
    <row r="4" spans="1:17" x14ac:dyDescent="0.2">
      <c r="A4">
        <v>0.2</v>
      </c>
      <c r="B4">
        <f t="shared" ref="B4:B67" si="0">IF(A4&lt;$N$2,0,IF(AND($N$2&lt;=A4,A4&lt;=$O$2),(A4-$N$2)/($O$2-$N$2),IF(AND($O$2&lt;A4,A4&lt;=$P$2),1,IF(AND($P$2&lt;A4,A4&lt;=$Q$2),($Q$2-A4)/($Q$2-$P$2),0))))</f>
        <v>0</v>
      </c>
      <c r="C4">
        <f>IF(A4&lt;$N$3,0,IF(AND($N$3&lt;=A4,A4&lt;=$O$3),(A4-$N$3)/($O$3-$N$3),IF(AND($O$3&lt;A4,A4&lt;=$P$3),($P$3-A4)/($P$3-$O$3),0)))</f>
        <v>0</v>
      </c>
      <c r="D4">
        <f t="shared" ref="D4:D67" si="1">1/EXP(((A4-$N$4)^2)/(2*$O$4^2))</f>
        <v>6.1135679663713912E-6</v>
      </c>
      <c r="E4">
        <f t="shared" ref="E4:E67" si="2">1/(1+ABS((A4-$P$5)/$N$5)^(2*$O$5))</f>
        <v>1.6469420021710349E-8</v>
      </c>
      <c r="F4">
        <f t="shared" ref="F4:F67" si="3">1/(1+EXP(-$N$6*(A4-$P$6)))</f>
        <v>5.5448524722794907E-5</v>
      </c>
      <c r="G4">
        <f t="shared" ref="G4:G67" si="4">IF(A4&lt;$N$7,0,IF(AND(A4&lt;=$O$7,A4&gt;=$N$7),2*(((A4-$N$7)/($P$7-$N$7))^2),IF(AND(A4&lt;=$P$7,A4&gt;=$O$7),(1-2*((($P$7-A4)/($P$7-$N$7))^2)),1)))</f>
        <v>5.5555555555555556E-4</v>
      </c>
      <c r="H4">
        <f t="shared" ref="H4:H67" si="5">MIN(F4,$P$10)</f>
        <v>5.5448524722794907E-5</v>
      </c>
      <c r="I4">
        <f t="shared" ref="I4:I67" si="6">MIN($P$11,G4)</f>
        <v>5.5555555555555556E-4</v>
      </c>
      <c r="J4">
        <f t="shared" ref="J4:J67" si="7">MAX(H4:I4)</f>
        <v>5.5555555555555556E-4</v>
      </c>
      <c r="M4" t="s">
        <v>22</v>
      </c>
      <c r="N4">
        <v>10</v>
      </c>
      <c r="O4">
        <v>2</v>
      </c>
    </row>
    <row r="5" spans="1:17" x14ac:dyDescent="0.2">
      <c r="A5">
        <v>0.4</v>
      </c>
      <c r="B5">
        <f t="shared" si="0"/>
        <v>0</v>
      </c>
      <c r="C5">
        <f t="shared" ref="C5:C68" si="8">IF(A5&lt;$N$3,0,IF(AND($N$3&lt;=A5,A5&lt;=$O$3),(A5-$N$3)/($O$3-$N$3),IF(AND($O$3&lt;A5,A5&lt;=$P$3),($P$3-A5)/($P$3-$O$3),0)))</f>
        <v>0</v>
      </c>
      <c r="D5">
        <f t="shared" si="1"/>
        <v>9.9295043058510811E-6</v>
      </c>
      <c r="E5">
        <f t="shared" si="2"/>
        <v>2.4875691085557922E-8</v>
      </c>
      <c r="F5">
        <f t="shared" si="3"/>
        <v>6.7724149619770231E-5</v>
      </c>
      <c r="G5">
        <f t="shared" si="4"/>
        <v>2.2222222222222222E-3</v>
      </c>
      <c r="H5">
        <f t="shared" si="5"/>
        <v>6.7724149619770231E-5</v>
      </c>
      <c r="I5">
        <f t="shared" si="6"/>
        <v>2.2222222222222222E-3</v>
      </c>
      <c r="J5">
        <f t="shared" si="7"/>
        <v>2.2222222222222222E-3</v>
      </c>
      <c r="M5" t="s">
        <v>23</v>
      </c>
      <c r="N5">
        <v>4</v>
      </c>
      <c r="O5">
        <v>10</v>
      </c>
      <c r="P5">
        <v>10</v>
      </c>
    </row>
    <row r="6" spans="1:17" x14ac:dyDescent="0.2">
      <c r="A6">
        <v>0.6</v>
      </c>
      <c r="B6">
        <f t="shared" si="0"/>
        <v>0</v>
      </c>
      <c r="C6">
        <f t="shared" si="8"/>
        <v>0</v>
      </c>
      <c r="D6">
        <f t="shared" si="1"/>
        <v>1.5966783897804717E-5</v>
      </c>
      <c r="E6">
        <f t="shared" si="2"/>
        <v>3.7900307894649001E-8</v>
      </c>
      <c r="F6">
        <f t="shared" si="3"/>
        <v>8.2717222851666389E-5</v>
      </c>
      <c r="G6">
        <f t="shared" si="4"/>
        <v>4.9999999999999992E-3</v>
      </c>
      <c r="H6">
        <f t="shared" si="5"/>
        <v>8.2717222851666389E-5</v>
      </c>
      <c r="I6">
        <f t="shared" si="6"/>
        <v>4.9999999999999992E-3</v>
      </c>
      <c r="J6">
        <f t="shared" si="7"/>
        <v>4.9999999999999992E-3</v>
      </c>
      <c r="M6" t="s">
        <v>24</v>
      </c>
      <c r="N6">
        <v>1</v>
      </c>
      <c r="P6">
        <v>10</v>
      </c>
    </row>
    <row r="7" spans="1:17" x14ac:dyDescent="0.2">
      <c r="A7">
        <v>0.8</v>
      </c>
      <c r="B7">
        <f t="shared" si="0"/>
        <v>0</v>
      </c>
      <c r="C7">
        <f t="shared" si="8"/>
        <v>0</v>
      </c>
      <c r="D7">
        <f t="shared" si="1"/>
        <v>2.5419346516199291E-5</v>
      </c>
      <c r="E7">
        <f t="shared" si="2"/>
        <v>5.8269763355497748E-8</v>
      </c>
      <c r="F7">
        <f t="shared" si="3"/>
        <v>1.0102919390777289E-4</v>
      </c>
      <c r="G7">
        <f t="shared" si="4"/>
        <v>8.8888888888888889E-3</v>
      </c>
      <c r="H7">
        <f t="shared" si="5"/>
        <v>1.0102919390777289E-4</v>
      </c>
      <c r="I7">
        <f t="shared" si="6"/>
        <v>8.8888888888888889E-3</v>
      </c>
      <c r="J7">
        <f t="shared" si="7"/>
        <v>8.8888888888888889E-3</v>
      </c>
      <c r="M7" t="s">
        <v>25</v>
      </c>
      <c r="N7">
        <v>0</v>
      </c>
      <c r="O7">
        <v>6</v>
      </c>
      <c r="P7">
        <v>12</v>
      </c>
    </row>
    <row r="8" spans="1:17" x14ac:dyDescent="0.2">
      <c r="A8">
        <v>1</v>
      </c>
      <c r="B8">
        <f t="shared" si="0"/>
        <v>0</v>
      </c>
      <c r="C8">
        <f t="shared" si="8"/>
        <v>0</v>
      </c>
      <c r="D8">
        <f t="shared" si="1"/>
        <v>4.0065297392951069E-5</v>
      </c>
      <c r="E8">
        <f t="shared" si="2"/>
        <v>9.0437718659184586E-8</v>
      </c>
      <c r="F8">
        <f t="shared" si="3"/>
        <v>1.2339457598623172E-4</v>
      </c>
      <c r="G8">
        <f t="shared" si="4"/>
        <v>1.3888888888888888E-2</v>
      </c>
      <c r="H8">
        <f t="shared" si="5"/>
        <v>1.2339457598623172E-4</v>
      </c>
      <c r="I8">
        <f t="shared" si="6"/>
        <v>1.3888888888888888E-2</v>
      </c>
      <c r="J8">
        <f t="shared" si="7"/>
        <v>1.3888888888888888E-2</v>
      </c>
      <c r="M8" t="s">
        <v>26</v>
      </c>
      <c r="N8">
        <v>3</v>
      </c>
      <c r="O8">
        <v>9.5</v>
      </c>
      <c r="P8">
        <v>16</v>
      </c>
    </row>
    <row r="9" spans="1:17" x14ac:dyDescent="0.2">
      <c r="A9">
        <v>1.2</v>
      </c>
      <c r="B9">
        <f t="shared" si="0"/>
        <v>0.19999999999999996</v>
      </c>
      <c r="C9">
        <f t="shared" si="8"/>
        <v>4.9999999999999989E-2</v>
      </c>
      <c r="D9">
        <f t="shared" si="1"/>
        <v>6.2521503774820152E-5</v>
      </c>
      <c r="E9">
        <f t="shared" si="2"/>
        <v>1.4175759024885271E-7</v>
      </c>
      <c r="F9">
        <f t="shared" si="3"/>
        <v>1.5071035805975741E-4</v>
      </c>
      <c r="G9">
        <f t="shared" si="4"/>
        <v>1.9999999999999997E-2</v>
      </c>
      <c r="H9">
        <f t="shared" si="5"/>
        <v>1.5071035805975741E-4</v>
      </c>
      <c r="I9">
        <f t="shared" si="6"/>
        <v>1.9999999999999997E-2</v>
      </c>
      <c r="J9">
        <f t="shared" si="7"/>
        <v>1.9999999999999997E-2</v>
      </c>
      <c r="N9" t="s">
        <v>37</v>
      </c>
      <c r="O9" t="s">
        <v>38</v>
      </c>
      <c r="P9" t="s">
        <v>39</v>
      </c>
    </row>
    <row r="10" spans="1:17" x14ac:dyDescent="0.2">
      <c r="A10">
        <v>1.4</v>
      </c>
      <c r="B10">
        <f t="shared" si="0"/>
        <v>0.39999999999999991</v>
      </c>
      <c r="C10">
        <f t="shared" si="8"/>
        <v>9.9999999999999978E-2</v>
      </c>
      <c r="D10">
        <f t="shared" si="1"/>
        <v>9.6593413722184009E-5</v>
      </c>
      <c r="E10">
        <f t="shared" si="2"/>
        <v>2.2450742264614811E-7</v>
      </c>
      <c r="F10">
        <f t="shared" si="3"/>
        <v>1.84071904963424E-4</v>
      </c>
      <c r="G10">
        <f t="shared" si="4"/>
        <v>2.7222222222222217E-2</v>
      </c>
      <c r="H10">
        <f t="shared" si="5"/>
        <v>1.84071904963424E-4</v>
      </c>
      <c r="I10">
        <f t="shared" si="6"/>
        <v>2.7222222222222217E-2</v>
      </c>
      <c r="J10">
        <f t="shared" si="7"/>
        <v>2.7222222222222217E-2</v>
      </c>
      <c r="K10">
        <v>0</v>
      </c>
      <c r="L10" t="s">
        <v>35</v>
      </c>
      <c r="M10">
        <v>7</v>
      </c>
      <c r="N10">
        <f>IF(AND(M10&lt;=$O$2,M10&gt;=$N$2),(M10-$N$2)/($O$2-$N$2),IF(AND(M10&gt;$O$2,M10&lt;=$P$2),1,IF(AND(M10&lt;=$Q$2,M10&gt;$P$2),($Q$2-M10)/($Q$2-$P$2),0)))</f>
        <v>0.66666666666666663</v>
      </c>
      <c r="O10">
        <f>1/EXP(((M10-$N$4)^2)/(2*$O$4^2))</f>
        <v>0.32465246735834974</v>
      </c>
      <c r="P10">
        <f>MIN(N10,O10)</f>
        <v>0.32465246735834974</v>
      </c>
    </row>
    <row r="11" spans="1:17" x14ac:dyDescent="0.2">
      <c r="A11">
        <v>1.6</v>
      </c>
      <c r="B11">
        <f t="shared" si="0"/>
        <v>0.60000000000000009</v>
      </c>
      <c r="C11">
        <f t="shared" si="8"/>
        <v>0.15000000000000002</v>
      </c>
      <c r="D11">
        <f t="shared" si="1"/>
        <v>1.4774836023203364E-4</v>
      </c>
      <c r="E11">
        <f t="shared" si="2"/>
        <v>3.594296907498649E-7</v>
      </c>
      <c r="F11">
        <f t="shared" si="3"/>
        <v>2.248167702332953E-4</v>
      </c>
      <c r="G11">
        <f t="shared" si="4"/>
        <v>3.5555555555555556E-2</v>
      </c>
      <c r="H11">
        <f t="shared" si="5"/>
        <v>2.248167702332953E-4</v>
      </c>
      <c r="I11">
        <f t="shared" si="6"/>
        <v>3.5555555555555556E-2</v>
      </c>
      <c r="J11">
        <f t="shared" si="7"/>
        <v>3.5555555555555556E-2</v>
      </c>
      <c r="K11">
        <v>20</v>
      </c>
      <c r="L11" t="s">
        <v>36</v>
      </c>
      <c r="M11">
        <v>7</v>
      </c>
      <c r="N11">
        <f>IF(AND(M11&lt;=$O$3,M11&gt;=$N$3),(M11-$N$3)/($O$3-$N$3),IF(AND(M11&lt;=$P$3,M11&gt;=$O$3),($P$3-M11)/($P$3-$O$3),0))</f>
        <v>0.33333333333333331</v>
      </c>
      <c r="O11">
        <f>1/(1+(ABS((M11-$P$5)/$N$5))^(2*$O$5))</f>
        <v>0.99683881285547993</v>
      </c>
      <c r="P11">
        <f>MIN(N11,O11)</f>
        <v>0.33333333333333331</v>
      </c>
    </row>
    <row r="12" spans="1:17" x14ac:dyDescent="0.2">
      <c r="A12">
        <v>1.8</v>
      </c>
      <c r="B12">
        <f t="shared" si="0"/>
        <v>0.8</v>
      </c>
      <c r="C12">
        <f t="shared" si="8"/>
        <v>0.2</v>
      </c>
      <c r="D12">
        <f t="shared" si="1"/>
        <v>2.2374579372062055E-4</v>
      </c>
      <c r="E12">
        <f t="shared" si="2"/>
        <v>5.8199938553001085E-7</v>
      </c>
      <c r="F12">
        <f t="shared" si="3"/>
        <v>2.7457815610133291E-4</v>
      </c>
      <c r="G12">
        <f t="shared" si="4"/>
        <v>4.4999999999999998E-2</v>
      </c>
      <c r="H12">
        <f t="shared" si="5"/>
        <v>2.7457815610133291E-4</v>
      </c>
      <c r="I12">
        <f t="shared" si="6"/>
        <v>4.4999999999999998E-2</v>
      </c>
      <c r="J12">
        <f t="shared" si="7"/>
        <v>4.4999999999999998E-2</v>
      </c>
    </row>
    <row r="13" spans="1:17" x14ac:dyDescent="0.2">
      <c r="A13">
        <v>2</v>
      </c>
      <c r="B13">
        <f t="shared" si="0"/>
        <v>1</v>
      </c>
      <c r="C13">
        <f t="shared" si="8"/>
        <v>0.25</v>
      </c>
      <c r="D13">
        <f t="shared" si="1"/>
        <v>3.3546262790251185E-4</v>
      </c>
      <c r="E13">
        <f t="shared" si="2"/>
        <v>9.5367340691241559E-7</v>
      </c>
      <c r="F13">
        <f t="shared" si="3"/>
        <v>3.3535013046647811E-4</v>
      </c>
      <c r="G13">
        <f t="shared" si="4"/>
        <v>5.5555555555555552E-2</v>
      </c>
      <c r="H13">
        <f t="shared" si="5"/>
        <v>3.3535013046647811E-4</v>
      </c>
      <c r="I13">
        <f t="shared" si="6"/>
        <v>5.5555555555555552E-2</v>
      </c>
      <c r="J13">
        <f t="shared" si="7"/>
        <v>5.5555555555555552E-2</v>
      </c>
    </row>
    <row r="14" spans="1:17" x14ac:dyDescent="0.2">
      <c r="A14">
        <v>2.2000000000000002</v>
      </c>
      <c r="B14">
        <f t="shared" si="0"/>
        <v>1</v>
      </c>
      <c r="C14">
        <f t="shared" si="8"/>
        <v>0.30000000000000004</v>
      </c>
      <c r="D14">
        <f t="shared" si="1"/>
        <v>4.9795542150327392E-4</v>
      </c>
      <c r="E14">
        <f t="shared" si="2"/>
        <v>1.5823665202468446E-6</v>
      </c>
      <c r="F14">
        <f t="shared" si="3"/>
        <v>4.0956716498605043E-4</v>
      </c>
      <c r="G14">
        <f t="shared" si="4"/>
        <v>6.7222222222222239E-2</v>
      </c>
      <c r="H14">
        <f t="shared" si="5"/>
        <v>4.0956716498605043E-4</v>
      </c>
      <c r="I14">
        <f t="shared" si="6"/>
        <v>6.7222222222222239E-2</v>
      </c>
      <c r="J14">
        <f t="shared" si="7"/>
        <v>6.7222222222222239E-2</v>
      </c>
    </row>
    <row r="15" spans="1:17" x14ac:dyDescent="0.2">
      <c r="A15">
        <v>2.4</v>
      </c>
      <c r="B15">
        <f t="shared" si="0"/>
        <v>1</v>
      </c>
      <c r="C15">
        <f t="shared" si="8"/>
        <v>0.35</v>
      </c>
      <c r="D15">
        <f t="shared" si="1"/>
        <v>7.3180241888047277E-4</v>
      </c>
      <c r="E15">
        <f t="shared" si="2"/>
        <v>2.6602767912369079E-6</v>
      </c>
      <c r="F15">
        <f t="shared" si="3"/>
        <v>5.0020110707956432E-4</v>
      </c>
      <c r="G15">
        <f t="shared" si="4"/>
        <v>7.9999999999999988E-2</v>
      </c>
      <c r="H15">
        <f t="shared" si="5"/>
        <v>5.0020110707956432E-4</v>
      </c>
      <c r="I15">
        <f t="shared" si="6"/>
        <v>7.9999999999999988E-2</v>
      </c>
      <c r="J15">
        <f t="shared" si="7"/>
        <v>7.9999999999999988E-2</v>
      </c>
    </row>
    <row r="16" spans="1:17" x14ac:dyDescent="0.2">
      <c r="A16">
        <v>2.6</v>
      </c>
      <c r="B16">
        <f t="shared" si="0"/>
        <v>1</v>
      </c>
      <c r="C16">
        <f t="shared" si="8"/>
        <v>0.4</v>
      </c>
      <c r="D16">
        <f t="shared" si="1"/>
        <v>1.0647662366679196E-3</v>
      </c>
      <c r="E16">
        <f t="shared" si="2"/>
        <v>4.5348555975893047E-6</v>
      </c>
      <c r="F16">
        <f t="shared" si="3"/>
        <v>6.1087935943440102E-4</v>
      </c>
      <c r="G16">
        <f t="shared" si="4"/>
        <v>9.3888888888888897E-2</v>
      </c>
      <c r="H16">
        <f t="shared" si="5"/>
        <v>6.1087935943440102E-4</v>
      </c>
      <c r="I16">
        <f t="shared" si="6"/>
        <v>9.3888888888888897E-2</v>
      </c>
      <c r="J16">
        <f t="shared" si="7"/>
        <v>9.3888888888888897E-2</v>
      </c>
    </row>
    <row r="17" spans="1:10" x14ac:dyDescent="0.2">
      <c r="A17">
        <v>2.8</v>
      </c>
      <c r="B17">
        <f t="shared" si="0"/>
        <v>1</v>
      </c>
      <c r="C17">
        <f t="shared" si="8"/>
        <v>0.44999999999999996</v>
      </c>
      <c r="D17">
        <f t="shared" si="1"/>
        <v>1.533810679324463E-3</v>
      </c>
      <c r="E17">
        <f t="shared" si="2"/>
        <v>7.8441608616649459E-6</v>
      </c>
      <c r="F17">
        <f t="shared" si="3"/>
        <v>7.4602883383669699E-4</v>
      </c>
      <c r="G17">
        <f t="shared" si="4"/>
        <v>0.10888888888888887</v>
      </c>
      <c r="H17">
        <f t="shared" si="5"/>
        <v>7.4602883383669699E-4</v>
      </c>
      <c r="I17">
        <f t="shared" si="6"/>
        <v>0.10888888888888887</v>
      </c>
      <c r="J17">
        <f t="shared" si="7"/>
        <v>0.10888888888888887</v>
      </c>
    </row>
    <row r="18" spans="1:10" x14ac:dyDescent="0.2">
      <c r="A18">
        <v>3</v>
      </c>
      <c r="B18">
        <f t="shared" si="0"/>
        <v>1</v>
      </c>
      <c r="C18">
        <f t="shared" si="8"/>
        <v>0.5</v>
      </c>
      <c r="D18">
        <f t="shared" si="1"/>
        <v>2.1874911181828851E-3</v>
      </c>
      <c r="E18">
        <f t="shared" si="2"/>
        <v>1.377948676089912E-5</v>
      </c>
      <c r="F18">
        <f t="shared" si="3"/>
        <v>9.1105119440064539E-4</v>
      </c>
      <c r="G18">
        <f t="shared" si="4"/>
        <v>0.125</v>
      </c>
      <c r="H18">
        <f t="shared" si="5"/>
        <v>9.1105119440064539E-4</v>
      </c>
      <c r="I18">
        <f t="shared" si="6"/>
        <v>0.125</v>
      </c>
      <c r="J18">
        <f t="shared" si="7"/>
        <v>0.125</v>
      </c>
    </row>
    <row r="19" spans="1:10" x14ac:dyDescent="0.2">
      <c r="A19">
        <v>3.2</v>
      </c>
      <c r="B19">
        <f t="shared" si="0"/>
        <v>1</v>
      </c>
      <c r="C19">
        <f t="shared" si="8"/>
        <v>0.55000000000000004</v>
      </c>
      <c r="D19">
        <f t="shared" si="1"/>
        <v>3.0887154082367713E-3</v>
      </c>
      <c r="E19">
        <f t="shared" si="2"/>
        <v>2.4604292808514892E-5</v>
      </c>
      <c r="F19">
        <f t="shared" si="3"/>
        <v>1.1125360328603216E-3</v>
      </c>
      <c r="G19">
        <f t="shared" si="4"/>
        <v>0.14222222222222222</v>
      </c>
      <c r="H19">
        <f t="shared" si="5"/>
        <v>1.1125360328603216E-3</v>
      </c>
      <c r="I19">
        <f t="shared" si="6"/>
        <v>0.14222222222222222</v>
      </c>
      <c r="J19">
        <f t="shared" si="7"/>
        <v>0.14222222222222222</v>
      </c>
    </row>
    <row r="20" spans="1:10" x14ac:dyDescent="0.2">
      <c r="A20">
        <v>3.4</v>
      </c>
      <c r="B20">
        <f t="shared" si="0"/>
        <v>1</v>
      </c>
      <c r="C20">
        <f t="shared" si="8"/>
        <v>0.6</v>
      </c>
      <c r="D20">
        <f t="shared" si="1"/>
        <v>4.3178400076330824E-3</v>
      </c>
      <c r="E20">
        <f t="shared" si="2"/>
        <v>4.4699400920980951E-5</v>
      </c>
      <c r="F20">
        <f t="shared" si="3"/>
        <v>1.3585199504289591E-3</v>
      </c>
      <c r="G20">
        <f t="shared" si="4"/>
        <v>0.16055555555555553</v>
      </c>
      <c r="H20">
        <f t="shared" si="5"/>
        <v>1.3585199504289591E-3</v>
      </c>
      <c r="I20">
        <f t="shared" si="6"/>
        <v>0.16055555555555553</v>
      </c>
      <c r="J20">
        <f t="shared" si="7"/>
        <v>0.16055555555555553</v>
      </c>
    </row>
    <row r="21" spans="1:10" x14ac:dyDescent="0.2">
      <c r="A21">
        <v>3.6</v>
      </c>
      <c r="B21">
        <f t="shared" si="0"/>
        <v>1</v>
      </c>
      <c r="C21">
        <f t="shared" si="8"/>
        <v>0.65</v>
      </c>
      <c r="D21">
        <f t="shared" si="1"/>
        <v>5.9760228950059375E-3</v>
      </c>
      <c r="E21">
        <f t="shared" si="2"/>
        <v>8.2711219543577885E-5</v>
      </c>
      <c r="F21">
        <f t="shared" si="3"/>
        <v>1.6588010801744215E-3</v>
      </c>
      <c r="G21">
        <f t="shared" si="4"/>
        <v>0.18</v>
      </c>
      <c r="H21">
        <f t="shared" si="5"/>
        <v>1.6588010801744215E-3</v>
      </c>
      <c r="I21">
        <f t="shared" si="6"/>
        <v>0.18</v>
      </c>
      <c r="J21">
        <f t="shared" si="7"/>
        <v>0.18</v>
      </c>
    </row>
    <row r="22" spans="1:10" x14ac:dyDescent="0.2">
      <c r="A22">
        <v>3.8</v>
      </c>
      <c r="B22">
        <f t="shared" si="0"/>
        <v>1</v>
      </c>
      <c r="C22">
        <f t="shared" si="8"/>
        <v>0.7</v>
      </c>
      <c r="D22">
        <f t="shared" si="1"/>
        <v>8.1887010143740762E-3</v>
      </c>
      <c r="E22">
        <f t="shared" si="2"/>
        <v>1.5606239024626504E-4</v>
      </c>
      <c r="F22">
        <f t="shared" si="3"/>
        <v>2.0253203890498819E-3</v>
      </c>
      <c r="G22">
        <f t="shared" si="4"/>
        <v>0.20055555555555554</v>
      </c>
      <c r="H22">
        <f t="shared" si="5"/>
        <v>2.0253203890498819E-3</v>
      </c>
      <c r="I22">
        <f t="shared" si="6"/>
        <v>0.20055555555555554</v>
      </c>
      <c r="J22">
        <f t="shared" si="7"/>
        <v>0.20055555555555554</v>
      </c>
    </row>
    <row r="23" spans="1:10" x14ac:dyDescent="0.2">
      <c r="A23">
        <v>4</v>
      </c>
      <c r="B23">
        <f t="shared" si="0"/>
        <v>1</v>
      </c>
      <c r="C23">
        <f t="shared" si="8"/>
        <v>0.75</v>
      </c>
      <c r="D23">
        <f t="shared" si="1"/>
        <v>1.1108996538242306E-2</v>
      </c>
      <c r="E23">
        <f t="shared" si="2"/>
        <v>3.0063824928391918E-4</v>
      </c>
      <c r="F23">
        <f t="shared" si="3"/>
        <v>2.4726231566347743E-3</v>
      </c>
      <c r="G23">
        <f t="shared" si="4"/>
        <v>0.22222222222222221</v>
      </c>
      <c r="H23">
        <f t="shared" si="5"/>
        <v>2.4726231566347743E-3</v>
      </c>
      <c r="I23">
        <f t="shared" si="6"/>
        <v>0.22222222222222221</v>
      </c>
      <c r="J23">
        <f t="shared" si="7"/>
        <v>0.22222222222222221</v>
      </c>
    </row>
    <row r="24" spans="1:10" x14ac:dyDescent="0.2">
      <c r="A24">
        <v>4.2</v>
      </c>
      <c r="B24">
        <f t="shared" si="0"/>
        <v>1</v>
      </c>
      <c r="C24">
        <f t="shared" si="8"/>
        <v>0.8</v>
      </c>
      <c r="D24">
        <f t="shared" si="1"/>
        <v>1.4920786069067842E-2</v>
      </c>
      <c r="E24">
        <f t="shared" si="2"/>
        <v>5.9208320308558261E-4</v>
      </c>
      <c r="F24">
        <f t="shared" si="3"/>
        <v>3.0184163247084241E-3</v>
      </c>
      <c r="G24">
        <f t="shared" si="4"/>
        <v>0.24500000000000005</v>
      </c>
      <c r="H24">
        <f t="shared" si="5"/>
        <v>3.0184163247084241E-3</v>
      </c>
      <c r="I24">
        <f t="shared" si="6"/>
        <v>0.24500000000000005</v>
      </c>
      <c r="J24">
        <f t="shared" si="7"/>
        <v>0.24500000000000005</v>
      </c>
    </row>
    <row r="25" spans="1:10" x14ac:dyDescent="0.2">
      <c r="A25">
        <v>4.4000000000000004</v>
      </c>
      <c r="B25">
        <f t="shared" si="0"/>
        <v>1</v>
      </c>
      <c r="C25">
        <f t="shared" si="8"/>
        <v>0.85000000000000009</v>
      </c>
      <c r="D25">
        <f t="shared" si="1"/>
        <v>1.9841094744370295E-2</v>
      </c>
      <c r="E25">
        <f t="shared" si="2"/>
        <v>1.1937696385379887E-3</v>
      </c>
      <c r="F25">
        <f t="shared" si="3"/>
        <v>3.684239899435989E-3</v>
      </c>
      <c r="G25">
        <f t="shared" si="4"/>
        <v>0.26888888888888896</v>
      </c>
      <c r="H25">
        <f t="shared" si="5"/>
        <v>3.684239899435989E-3</v>
      </c>
      <c r="I25">
        <f t="shared" si="6"/>
        <v>0.26888888888888896</v>
      </c>
      <c r="J25">
        <f t="shared" si="7"/>
        <v>0.26888888888888896</v>
      </c>
    </row>
    <row r="26" spans="1:10" x14ac:dyDescent="0.2">
      <c r="A26">
        <v>4.5999999999999996</v>
      </c>
      <c r="B26">
        <f t="shared" si="0"/>
        <v>1</v>
      </c>
      <c r="C26">
        <f t="shared" si="8"/>
        <v>0.89999999999999991</v>
      </c>
      <c r="D26">
        <f t="shared" si="1"/>
        <v>2.6121409853918223E-2</v>
      </c>
      <c r="E26">
        <f t="shared" si="2"/>
        <v>2.4674689577465336E-3</v>
      </c>
      <c r="F26">
        <f t="shared" si="3"/>
        <v>4.4962731609411782E-3</v>
      </c>
      <c r="G26">
        <f t="shared" si="4"/>
        <v>0.29388888888888887</v>
      </c>
      <c r="H26">
        <f t="shared" si="5"/>
        <v>4.4962731609411782E-3</v>
      </c>
      <c r="I26">
        <f t="shared" si="6"/>
        <v>0.29388888888888887</v>
      </c>
      <c r="J26">
        <f t="shared" si="7"/>
        <v>0.29388888888888887</v>
      </c>
    </row>
    <row r="27" spans="1:10" x14ac:dyDescent="0.2">
      <c r="A27">
        <v>4.8</v>
      </c>
      <c r="B27">
        <f t="shared" si="0"/>
        <v>1</v>
      </c>
      <c r="C27">
        <f t="shared" si="8"/>
        <v>0.95</v>
      </c>
      <c r="D27">
        <f t="shared" si="1"/>
        <v>3.4047454734599331E-2</v>
      </c>
      <c r="E27">
        <f t="shared" si="2"/>
        <v>5.2342418011532632E-3</v>
      </c>
      <c r="F27">
        <f t="shared" si="3"/>
        <v>5.4862988994504036E-3</v>
      </c>
      <c r="G27">
        <f t="shared" si="4"/>
        <v>0.31999999999999995</v>
      </c>
      <c r="H27">
        <f t="shared" si="5"/>
        <v>5.4862988994504036E-3</v>
      </c>
      <c r="I27">
        <f t="shared" si="6"/>
        <v>0.31999999999999995</v>
      </c>
      <c r="J27">
        <f t="shared" si="7"/>
        <v>0.31999999999999995</v>
      </c>
    </row>
    <row r="28" spans="1:10" x14ac:dyDescent="0.2">
      <c r="A28">
        <v>5</v>
      </c>
      <c r="B28">
        <f t="shared" si="0"/>
        <v>1</v>
      </c>
      <c r="C28">
        <f t="shared" si="8"/>
        <v>1</v>
      </c>
      <c r="D28">
        <f t="shared" si="1"/>
        <v>4.3936933623407413E-2</v>
      </c>
      <c r="E28">
        <f t="shared" si="2"/>
        <v>1.139780727494202E-2</v>
      </c>
      <c r="F28">
        <f t="shared" si="3"/>
        <v>6.6928509242848554E-3</v>
      </c>
      <c r="G28">
        <f t="shared" si="4"/>
        <v>0.34722222222222227</v>
      </c>
      <c r="H28">
        <f t="shared" si="5"/>
        <v>6.6928509242848554E-3</v>
      </c>
      <c r="I28">
        <f t="shared" si="6"/>
        <v>0.33333333333333331</v>
      </c>
      <c r="J28">
        <f t="shared" si="7"/>
        <v>0.33333333333333331</v>
      </c>
    </row>
    <row r="29" spans="1:10" x14ac:dyDescent="0.2">
      <c r="A29">
        <v>5.2</v>
      </c>
      <c r="B29">
        <f t="shared" si="0"/>
        <v>1</v>
      </c>
      <c r="C29">
        <f t="shared" si="8"/>
        <v>0.93333333333333324</v>
      </c>
      <c r="D29">
        <f t="shared" si="1"/>
        <v>5.6134762834133725E-2</v>
      </c>
      <c r="E29">
        <f t="shared" si="2"/>
        <v>2.5420971333277208E-2</v>
      </c>
      <c r="F29">
        <f t="shared" si="3"/>
        <v>8.1625711531598966E-3</v>
      </c>
      <c r="G29">
        <f t="shared" si="4"/>
        <v>0.37555555555555559</v>
      </c>
      <c r="H29">
        <f t="shared" si="5"/>
        <v>8.1625711531598966E-3</v>
      </c>
      <c r="I29">
        <f t="shared" si="6"/>
        <v>0.33333333333333331</v>
      </c>
      <c r="J29">
        <f t="shared" si="7"/>
        <v>0.33333333333333331</v>
      </c>
    </row>
    <row r="30" spans="1:10" x14ac:dyDescent="0.2">
      <c r="A30">
        <v>5.4</v>
      </c>
      <c r="B30">
        <f t="shared" si="0"/>
        <v>1</v>
      </c>
      <c r="C30">
        <f t="shared" si="8"/>
        <v>0.86666666666666659</v>
      </c>
      <c r="D30">
        <f t="shared" si="1"/>
        <v>7.1005353739637012E-2</v>
      </c>
      <c r="E30">
        <f t="shared" si="2"/>
        <v>5.7582002524359216E-2</v>
      </c>
      <c r="F30">
        <f t="shared" si="3"/>
        <v>9.9518018669043241E-3</v>
      </c>
      <c r="G30">
        <f t="shared" si="4"/>
        <v>0.40500000000000003</v>
      </c>
      <c r="H30">
        <f t="shared" si="5"/>
        <v>9.9518018669043241E-3</v>
      </c>
      <c r="I30">
        <f t="shared" si="6"/>
        <v>0.33333333333333331</v>
      </c>
      <c r="J30">
        <f t="shared" si="7"/>
        <v>0.33333333333333331</v>
      </c>
    </row>
    <row r="31" spans="1:10" x14ac:dyDescent="0.2">
      <c r="A31">
        <v>5.6</v>
      </c>
      <c r="B31">
        <f t="shared" si="0"/>
        <v>1</v>
      </c>
      <c r="C31">
        <f t="shared" si="8"/>
        <v>0.80000000000000016</v>
      </c>
      <c r="D31">
        <f t="shared" si="1"/>
        <v>8.8921617459386301E-2</v>
      </c>
      <c r="E31">
        <f t="shared" si="2"/>
        <v>0.12940795943806788</v>
      </c>
      <c r="F31">
        <f t="shared" si="3"/>
        <v>1.2128434984274237E-2</v>
      </c>
      <c r="G31">
        <f t="shared" si="4"/>
        <v>0.43555555555555547</v>
      </c>
      <c r="H31">
        <f t="shared" si="5"/>
        <v>1.2128434984274237E-2</v>
      </c>
      <c r="I31">
        <f t="shared" si="6"/>
        <v>0.33333333333333331</v>
      </c>
      <c r="J31">
        <f t="shared" si="7"/>
        <v>0.33333333333333331</v>
      </c>
    </row>
    <row r="32" spans="1:10" x14ac:dyDescent="0.2">
      <c r="A32">
        <v>5.8</v>
      </c>
      <c r="B32">
        <f t="shared" si="0"/>
        <v>1</v>
      </c>
      <c r="C32">
        <f t="shared" si="8"/>
        <v>0.73333333333333339</v>
      </c>
      <c r="D32">
        <f t="shared" si="1"/>
        <v>0.11025052530448522</v>
      </c>
      <c r="E32">
        <f t="shared" si="2"/>
        <v>0.27372529717242639</v>
      </c>
      <c r="F32">
        <f t="shared" si="3"/>
        <v>1.4774031693273055E-2</v>
      </c>
      <c r="G32">
        <f t="shared" si="4"/>
        <v>0.46722222222222221</v>
      </c>
      <c r="H32">
        <f t="shared" si="5"/>
        <v>1.4774031693273055E-2</v>
      </c>
      <c r="I32">
        <f t="shared" si="6"/>
        <v>0.33333333333333331</v>
      </c>
      <c r="J32">
        <f t="shared" si="7"/>
        <v>0.33333333333333331</v>
      </c>
    </row>
    <row r="33" spans="1:10" x14ac:dyDescent="0.2">
      <c r="A33">
        <v>6</v>
      </c>
      <c r="B33">
        <f t="shared" si="0"/>
        <v>1</v>
      </c>
      <c r="C33">
        <f t="shared" si="8"/>
        <v>0.66666666666666663</v>
      </c>
      <c r="D33">
        <f t="shared" si="1"/>
        <v>0.1353352832366127</v>
      </c>
      <c r="E33">
        <f t="shared" si="2"/>
        <v>0.5</v>
      </c>
      <c r="F33">
        <f t="shared" si="3"/>
        <v>1.7986209962091559E-2</v>
      </c>
      <c r="G33">
        <f t="shared" si="4"/>
        <v>0.5</v>
      </c>
      <c r="H33">
        <f t="shared" si="5"/>
        <v>1.7986209962091559E-2</v>
      </c>
      <c r="I33">
        <f t="shared" si="6"/>
        <v>0.33333333333333331</v>
      </c>
      <c r="J33">
        <f t="shared" si="7"/>
        <v>0.33333333333333331</v>
      </c>
    </row>
    <row r="34" spans="1:10" x14ac:dyDescent="0.2">
      <c r="A34">
        <v>6.2</v>
      </c>
      <c r="B34">
        <f t="shared" si="0"/>
        <v>0.93333333333333324</v>
      </c>
      <c r="C34">
        <f t="shared" si="8"/>
        <v>0.6</v>
      </c>
      <c r="D34">
        <f t="shared" si="1"/>
        <v>0.1644744565771549</v>
      </c>
      <c r="E34">
        <f t="shared" si="2"/>
        <v>0.73611362731462049</v>
      </c>
      <c r="F34">
        <f t="shared" si="3"/>
        <v>2.1881270936130476E-2</v>
      </c>
      <c r="G34">
        <f t="shared" si="4"/>
        <v>0.53277777777777779</v>
      </c>
      <c r="H34">
        <f t="shared" si="5"/>
        <v>2.1881270936130476E-2</v>
      </c>
      <c r="I34">
        <f t="shared" si="6"/>
        <v>0.33333333333333331</v>
      </c>
      <c r="J34">
        <f t="shared" si="7"/>
        <v>0.33333333333333331</v>
      </c>
    </row>
    <row r="35" spans="1:10" x14ac:dyDescent="0.2">
      <c r="A35">
        <v>6.4</v>
      </c>
      <c r="B35">
        <f t="shared" si="0"/>
        <v>0.86666666666666659</v>
      </c>
      <c r="C35">
        <f t="shared" si="8"/>
        <v>0.53333333333333321</v>
      </c>
      <c r="D35">
        <f t="shared" si="1"/>
        <v>0.19789869908361474</v>
      </c>
      <c r="E35">
        <f t="shared" si="2"/>
        <v>0.89160201035483344</v>
      </c>
      <c r="F35">
        <f t="shared" si="3"/>
        <v>2.6596993576865863E-2</v>
      </c>
      <c r="G35">
        <f t="shared" si="4"/>
        <v>0.56444444444444453</v>
      </c>
      <c r="H35">
        <f t="shared" si="5"/>
        <v>2.6596993576865863E-2</v>
      </c>
      <c r="I35">
        <f t="shared" si="6"/>
        <v>0.33333333333333331</v>
      </c>
      <c r="J35">
        <f t="shared" si="7"/>
        <v>0.33333333333333331</v>
      </c>
    </row>
    <row r="36" spans="1:10" x14ac:dyDescent="0.2">
      <c r="A36">
        <v>6.6</v>
      </c>
      <c r="B36">
        <f t="shared" si="0"/>
        <v>0.80000000000000016</v>
      </c>
      <c r="C36">
        <f t="shared" si="8"/>
        <v>0.46666666666666679</v>
      </c>
      <c r="D36">
        <f t="shared" si="1"/>
        <v>0.23574607655586347</v>
      </c>
      <c r="E36">
        <f t="shared" si="2"/>
        <v>0.96268671436973718</v>
      </c>
      <c r="F36">
        <f t="shared" si="3"/>
        <v>3.2295464698450495E-2</v>
      </c>
      <c r="G36">
        <f t="shared" si="4"/>
        <v>0.59499999999999997</v>
      </c>
      <c r="H36">
        <f t="shared" si="5"/>
        <v>3.2295464698450495E-2</v>
      </c>
      <c r="I36">
        <f t="shared" si="6"/>
        <v>0.33333333333333331</v>
      </c>
      <c r="J36">
        <f t="shared" si="7"/>
        <v>0.33333333333333331</v>
      </c>
    </row>
    <row r="37" spans="1:10" x14ac:dyDescent="0.2">
      <c r="A37">
        <v>6.8</v>
      </c>
      <c r="B37">
        <f t="shared" si="0"/>
        <v>0.73333333333333339</v>
      </c>
      <c r="C37">
        <f t="shared" si="8"/>
        <v>0.40000000000000008</v>
      </c>
      <c r="D37">
        <f t="shared" si="1"/>
        <v>0.27803730045319403</v>
      </c>
      <c r="E37">
        <f t="shared" si="2"/>
        <v>0.988602192725058</v>
      </c>
      <c r="F37">
        <f t="shared" si="3"/>
        <v>3.9165722796764356E-2</v>
      </c>
      <c r="G37">
        <f t="shared" si="4"/>
        <v>0.62444444444444436</v>
      </c>
      <c r="H37">
        <f t="shared" si="5"/>
        <v>3.9165722796764356E-2</v>
      </c>
      <c r="I37">
        <f t="shared" si="6"/>
        <v>0.33333333333333331</v>
      </c>
      <c r="J37">
        <f t="shared" si="7"/>
        <v>0.33333333333333331</v>
      </c>
    </row>
    <row r="38" spans="1:10" x14ac:dyDescent="0.2">
      <c r="A38">
        <v>7</v>
      </c>
      <c r="B38">
        <f t="shared" si="0"/>
        <v>0.66666666666666663</v>
      </c>
      <c r="C38">
        <f t="shared" si="8"/>
        <v>0.33333333333333331</v>
      </c>
      <c r="D38">
        <f t="shared" si="1"/>
        <v>0.32465246735834974</v>
      </c>
      <c r="E38">
        <f t="shared" si="2"/>
        <v>0.99683881285547993</v>
      </c>
      <c r="F38">
        <f t="shared" si="3"/>
        <v>4.7425873177566781E-2</v>
      </c>
      <c r="G38">
        <f t="shared" si="4"/>
        <v>0.65277777777777768</v>
      </c>
      <c r="H38">
        <f t="shared" si="5"/>
        <v>4.7425873177566781E-2</v>
      </c>
      <c r="I38">
        <f t="shared" si="6"/>
        <v>0.33333333333333331</v>
      </c>
      <c r="J38">
        <f t="shared" si="7"/>
        <v>0.33333333333333331</v>
      </c>
    </row>
    <row r="39" spans="1:10" x14ac:dyDescent="0.2">
      <c r="A39">
        <v>7.2</v>
      </c>
      <c r="B39">
        <f t="shared" si="0"/>
        <v>0.6</v>
      </c>
      <c r="C39">
        <f t="shared" si="8"/>
        <v>0.26666666666666661</v>
      </c>
      <c r="D39">
        <f t="shared" si="1"/>
        <v>0.37531109885139957</v>
      </c>
      <c r="E39">
        <f t="shared" si="2"/>
        <v>0.99920271350998313</v>
      </c>
      <c r="F39">
        <f t="shared" si="3"/>
        <v>5.7324175898868755E-2</v>
      </c>
      <c r="G39">
        <f t="shared" si="4"/>
        <v>0.68</v>
      </c>
      <c r="H39">
        <f t="shared" si="5"/>
        <v>5.7324175898868755E-2</v>
      </c>
      <c r="I39">
        <f t="shared" si="6"/>
        <v>0.33333333333333331</v>
      </c>
      <c r="J39">
        <f t="shared" si="7"/>
        <v>0.33333333333333331</v>
      </c>
    </row>
    <row r="40" spans="1:10" x14ac:dyDescent="0.2">
      <c r="A40">
        <v>7.4</v>
      </c>
      <c r="B40">
        <f t="shared" si="0"/>
        <v>0.53333333333333321</v>
      </c>
      <c r="C40">
        <f t="shared" si="8"/>
        <v>0.19999999999999987</v>
      </c>
      <c r="D40">
        <f t="shared" si="1"/>
        <v>0.42955735821073926</v>
      </c>
      <c r="E40">
        <f t="shared" si="2"/>
        <v>0.99981878738559993</v>
      </c>
      <c r="F40">
        <f t="shared" si="3"/>
        <v>6.9138420343346843E-2</v>
      </c>
      <c r="G40">
        <f t="shared" si="4"/>
        <v>0.70611111111111113</v>
      </c>
      <c r="H40">
        <f t="shared" si="5"/>
        <v>6.9138420343346843E-2</v>
      </c>
      <c r="I40">
        <f t="shared" si="6"/>
        <v>0.33333333333333331</v>
      </c>
      <c r="J40">
        <f t="shared" si="7"/>
        <v>0.33333333333333331</v>
      </c>
    </row>
    <row r="41" spans="1:10" x14ac:dyDescent="0.2">
      <c r="A41">
        <v>7.6</v>
      </c>
      <c r="B41">
        <f t="shared" si="0"/>
        <v>0.46666666666666679</v>
      </c>
      <c r="C41">
        <f t="shared" si="8"/>
        <v>0.13333333333333344</v>
      </c>
      <c r="D41">
        <f t="shared" si="1"/>
        <v>0.48675225595997157</v>
      </c>
      <c r="E41">
        <f t="shared" si="2"/>
        <v>0.99996343975229984</v>
      </c>
      <c r="F41">
        <f t="shared" si="3"/>
        <v>8.3172696493922352E-2</v>
      </c>
      <c r="G41">
        <f t="shared" si="4"/>
        <v>0.73111111111111104</v>
      </c>
      <c r="H41">
        <f t="shared" si="5"/>
        <v>8.3172696493922352E-2</v>
      </c>
      <c r="I41">
        <f t="shared" si="6"/>
        <v>0.33333333333333331</v>
      </c>
      <c r="J41">
        <f t="shared" si="7"/>
        <v>0.33333333333333331</v>
      </c>
    </row>
    <row r="42" spans="1:10" x14ac:dyDescent="0.2">
      <c r="A42">
        <v>7.8</v>
      </c>
      <c r="B42">
        <f t="shared" si="0"/>
        <v>0.40000000000000008</v>
      </c>
      <c r="C42">
        <f t="shared" si="8"/>
        <v>6.6666666666666721E-2</v>
      </c>
      <c r="D42">
        <f t="shared" si="1"/>
        <v>0.5460744266397094</v>
      </c>
      <c r="E42">
        <f t="shared" si="2"/>
        <v>0.99999358419724749</v>
      </c>
      <c r="F42">
        <f t="shared" si="3"/>
        <v>9.9750489119685135E-2</v>
      </c>
      <c r="G42">
        <f t="shared" si="4"/>
        <v>0.75499999999999989</v>
      </c>
      <c r="H42">
        <f t="shared" si="5"/>
        <v>9.9750489119685135E-2</v>
      </c>
      <c r="I42">
        <f t="shared" si="6"/>
        <v>0.33333333333333331</v>
      </c>
      <c r="J42">
        <f t="shared" si="7"/>
        <v>0.33333333333333331</v>
      </c>
    </row>
    <row r="43" spans="1:10" x14ac:dyDescent="0.2">
      <c r="A43">
        <v>8</v>
      </c>
      <c r="B43">
        <f t="shared" si="0"/>
        <v>0.33333333333333331</v>
      </c>
      <c r="C43">
        <f t="shared" si="8"/>
        <v>0</v>
      </c>
      <c r="D43">
        <f t="shared" si="1"/>
        <v>0.60653065971263342</v>
      </c>
      <c r="E43">
        <f t="shared" si="2"/>
        <v>0.99999904632659309</v>
      </c>
      <c r="F43">
        <f t="shared" si="3"/>
        <v>0.11920292202211755</v>
      </c>
      <c r="G43">
        <f t="shared" si="4"/>
        <v>0.77777777777777779</v>
      </c>
      <c r="H43">
        <f t="shared" si="5"/>
        <v>0.11920292202211755</v>
      </c>
      <c r="I43">
        <f t="shared" si="6"/>
        <v>0.33333333333333331</v>
      </c>
      <c r="J43">
        <f t="shared" si="7"/>
        <v>0.33333333333333331</v>
      </c>
    </row>
    <row r="44" spans="1:10" x14ac:dyDescent="0.2">
      <c r="A44">
        <v>8.1999999999999993</v>
      </c>
      <c r="B44">
        <f t="shared" si="0"/>
        <v>0.26666666666666689</v>
      </c>
      <c r="C44">
        <f t="shared" si="8"/>
        <v>0</v>
      </c>
      <c r="D44">
        <f t="shared" si="1"/>
        <v>0.66697681085847427</v>
      </c>
      <c r="E44">
        <f t="shared" si="2"/>
        <v>0.99999988405548057</v>
      </c>
      <c r="F44">
        <f t="shared" si="3"/>
        <v>0.14185106490048771</v>
      </c>
      <c r="G44">
        <f t="shared" si="4"/>
        <v>0.7994444444444444</v>
      </c>
      <c r="H44">
        <f t="shared" si="5"/>
        <v>0.14185106490048771</v>
      </c>
      <c r="I44">
        <f t="shared" si="6"/>
        <v>0.33333333333333331</v>
      </c>
      <c r="J44">
        <f t="shared" si="7"/>
        <v>0.33333333333333331</v>
      </c>
    </row>
    <row r="45" spans="1:10" x14ac:dyDescent="0.2">
      <c r="A45">
        <v>8.4</v>
      </c>
      <c r="B45">
        <f t="shared" si="0"/>
        <v>0.19999999999999987</v>
      </c>
      <c r="C45">
        <f t="shared" si="8"/>
        <v>0</v>
      </c>
      <c r="D45">
        <f t="shared" si="1"/>
        <v>0.72614903707369094</v>
      </c>
      <c r="E45">
        <f t="shared" si="2"/>
        <v>0.99999998900488374</v>
      </c>
      <c r="F45">
        <f t="shared" si="3"/>
        <v>0.16798161486607557</v>
      </c>
      <c r="G45">
        <f t="shared" si="4"/>
        <v>0.82000000000000006</v>
      </c>
      <c r="H45">
        <f t="shared" si="5"/>
        <v>0.16798161486607557</v>
      </c>
      <c r="I45">
        <f t="shared" si="6"/>
        <v>0.33333333333333331</v>
      </c>
      <c r="J45">
        <f t="shared" si="7"/>
        <v>0.33333333333333331</v>
      </c>
    </row>
    <row r="46" spans="1:10" x14ac:dyDescent="0.2">
      <c r="A46">
        <v>8.6</v>
      </c>
      <c r="B46">
        <f t="shared" si="0"/>
        <v>0.13333333333333344</v>
      </c>
      <c r="C46">
        <f t="shared" si="8"/>
        <v>0</v>
      </c>
      <c r="D46">
        <f t="shared" si="1"/>
        <v>0.78270453824186803</v>
      </c>
      <c r="E46">
        <f t="shared" si="2"/>
        <v>0.99999999923904159</v>
      </c>
      <c r="F46">
        <f t="shared" si="3"/>
        <v>0.1978161114414182</v>
      </c>
      <c r="G46">
        <f t="shared" si="4"/>
        <v>0.83944444444444444</v>
      </c>
      <c r="H46">
        <f t="shared" si="5"/>
        <v>0.1978161114414182</v>
      </c>
      <c r="I46">
        <f t="shared" si="6"/>
        <v>0.33333333333333331</v>
      </c>
      <c r="J46">
        <f t="shared" si="7"/>
        <v>0.33333333333333331</v>
      </c>
    </row>
    <row r="47" spans="1:10" x14ac:dyDescent="0.2">
      <c r="A47">
        <v>8.8000000000000007</v>
      </c>
      <c r="B47">
        <f t="shared" si="0"/>
        <v>6.666666666666643E-2</v>
      </c>
      <c r="C47">
        <f t="shared" si="8"/>
        <v>0</v>
      </c>
      <c r="D47">
        <f t="shared" si="1"/>
        <v>0.83527021141127222</v>
      </c>
      <c r="E47">
        <f t="shared" si="2"/>
        <v>0.99999999996513211</v>
      </c>
      <c r="F47">
        <f t="shared" si="3"/>
        <v>0.23147521650098246</v>
      </c>
      <c r="G47">
        <f t="shared" si="4"/>
        <v>0.85777777777777786</v>
      </c>
      <c r="H47">
        <f t="shared" si="5"/>
        <v>0.23147521650098246</v>
      </c>
      <c r="I47">
        <f t="shared" si="6"/>
        <v>0.33333333333333331</v>
      </c>
      <c r="J47">
        <f t="shared" si="7"/>
        <v>0.33333333333333331</v>
      </c>
    </row>
    <row r="48" spans="1:10" x14ac:dyDescent="0.2">
      <c r="A48">
        <v>9</v>
      </c>
      <c r="B48">
        <f t="shared" si="0"/>
        <v>0</v>
      </c>
      <c r="C48">
        <f t="shared" si="8"/>
        <v>0</v>
      </c>
      <c r="D48">
        <f t="shared" si="1"/>
        <v>0.88249690258459534</v>
      </c>
      <c r="E48">
        <f t="shared" si="2"/>
        <v>0.99999999999909051</v>
      </c>
      <c r="F48">
        <f t="shared" si="3"/>
        <v>0.2689414213699951</v>
      </c>
      <c r="G48">
        <f t="shared" si="4"/>
        <v>0.875</v>
      </c>
      <c r="H48">
        <f t="shared" si="5"/>
        <v>0.2689414213699951</v>
      </c>
      <c r="I48">
        <f t="shared" si="6"/>
        <v>0.33333333333333331</v>
      </c>
      <c r="J48">
        <f t="shared" si="7"/>
        <v>0.33333333333333331</v>
      </c>
    </row>
    <row r="49" spans="1:10" x14ac:dyDescent="0.2">
      <c r="A49">
        <v>9.1999999999999993</v>
      </c>
      <c r="B49">
        <f t="shared" si="0"/>
        <v>0</v>
      </c>
      <c r="C49">
        <f t="shared" si="8"/>
        <v>0</v>
      </c>
      <c r="D49">
        <f t="shared" si="1"/>
        <v>0.92311634638663576</v>
      </c>
      <c r="E49">
        <f t="shared" si="2"/>
        <v>0.99999999999998956</v>
      </c>
      <c r="F49">
        <f t="shared" si="3"/>
        <v>0.31002551887238738</v>
      </c>
      <c r="G49">
        <f t="shared" si="4"/>
        <v>0.89111111111111108</v>
      </c>
      <c r="H49">
        <f t="shared" si="5"/>
        <v>0.31002551887238738</v>
      </c>
      <c r="I49">
        <f t="shared" si="6"/>
        <v>0.33333333333333331</v>
      </c>
      <c r="J49">
        <f t="shared" si="7"/>
        <v>0.33333333333333331</v>
      </c>
    </row>
    <row r="50" spans="1:10" x14ac:dyDescent="0.2">
      <c r="A50">
        <v>9.4</v>
      </c>
      <c r="B50">
        <f t="shared" si="0"/>
        <v>0</v>
      </c>
      <c r="C50">
        <f t="shared" si="8"/>
        <v>0</v>
      </c>
      <c r="D50">
        <f t="shared" si="1"/>
        <v>0.95599748183309996</v>
      </c>
      <c r="E50">
        <f t="shared" si="2"/>
        <v>1</v>
      </c>
      <c r="F50">
        <f t="shared" si="3"/>
        <v>0.35434369377420466</v>
      </c>
      <c r="G50">
        <f t="shared" si="4"/>
        <v>0.90611111111111109</v>
      </c>
      <c r="H50">
        <f t="shared" si="5"/>
        <v>0.32465246735834974</v>
      </c>
      <c r="I50">
        <f t="shared" si="6"/>
        <v>0.33333333333333331</v>
      </c>
      <c r="J50">
        <f t="shared" si="7"/>
        <v>0.33333333333333331</v>
      </c>
    </row>
    <row r="51" spans="1:10" x14ac:dyDescent="0.2">
      <c r="A51">
        <v>9.6</v>
      </c>
      <c r="B51">
        <f t="shared" si="0"/>
        <v>0</v>
      </c>
      <c r="C51">
        <f t="shared" si="8"/>
        <v>0</v>
      </c>
      <c r="D51">
        <f t="shared" si="1"/>
        <v>0.98019867330675536</v>
      </c>
      <c r="E51">
        <f t="shared" si="2"/>
        <v>1</v>
      </c>
      <c r="F51">
        <f t="shared" si="3"/>
        <v>0.40131233988754794</v>
      </c>
      <c r="G51">
        <f t="shared" si="4"/>
        <v>0.91999999999999993</v>
      </c>
      <c r="H51">
        <f t="shared" si="5"/>
        <v>0.32465246735834974</v>
      </c>
      <c r="I51">
        <f t="shared" si="6"/>
        <v>0.33333333333333331</v>
      </c>
      <c r="J51">
        <f t="shared" si="7"/>
        <v>0.33333333333333331</v>
      </c>
    </row>
    <row r="52" spans="1:10" x14ac:dyDescent="0.2">
      <c r="A52">
        <v>9.8000000000000007</v>
      </c>
      <c r="B52">
        <f t="shared" si="0"/>
        <v>0</v>
      </c>
      <c r="C52">
        <f t="shared" si="8"/>
        <v>0</v>
      </c>
      <c r="D52">
        <f t="shared" si="1"/>
        <v>0.99501247919268243</v>
      </c>
      <c r="E52">
        <f t="shared" si="2"/>
        <v>1</v>
      </c>
      <c r="F52">
        <f t="shared" si="3"/>
        <v>0.45016600268752233</v>
      </c>
      <c r="G52">
        <f t="shared" si="4"/>
        <v>0.93277777777777782</v>
      </c>
      <c r="H52">
        <f t="shared" si="5"/>
        <v>0.32465246735834974</v>
      </c>
      <c r="I52">
        <f t="shared" si="6"/>
        <v>0.33333333333333331</v>
      </c>
      <c r="J52">
        <f t="shared" si="7"/>
        <v>0.33333333333333331</v>
      </c>
    </row>
    <row r="53" spans="1:10" x14ac:dyDescent="0.2">
      <c r="A53">
        <v>10</v>
      </c>
      <c r="B53">
        <f t="shared" si="0"/>
        <v>0</v>
      </c>
      <c r="C53">
        <f t="shared" si="8"/>
        <v>0</v>
      </c>
      <c r="D53">
        <f t="shared" si="1"/>
        <v>1</v>
      </c>
      <c r="E53">
        <f t="shared" si="2"/>
        <v>1</v>
      </c>
      <c r="F53">
        <f t="shared" si="3"/>
        <v>0.5</v>
      </c>
      <c r="G53">
        <f t="shared" si="4"/>
        <v>0.94444444444444442</v>
      </c>
      <c r="H53">
        <f t="shared" si="5"/>
        <v>0.32465246735834974</v>
      </c>
      <c r="I53">
        <f t="shared" si="6"/>
        <v>0.33333333333333331</v>
      </c>
      <c r="J53">
        <f t="shared" si="7"/>
        <v>0.33333333333333331</v>
      </c>
    </row>
    <row r="54" spans="1:10" x14ac:dyDescent="0.2">
      <c r="A54">
        <v>10.199999999999999</v>
      </c>
      <c r="B54">
        <f t="shared" si="0"/>
        <v>0</v>
      </c>
      <c r="C54">
        <f t="shared" si="8"/>
        <v>0</v>
      </c>
      <c r="D54">
        <f t="shared" si="1"/>
        <v>0.99501247919268243</v>
      </c>
      <c r="E54">
        <f t="shared" si="2"/>
        <v>1</v>
      </c>
      <c r="F54">
        <f t="shared" si="3"/>
        <v>0.54983399731247773</v>
      </c>
      <c r="G54">
        <f t="shared" si="4"/>
        <v>0.95499999999999996</v>
      </c>
      <c r="H54">
        <f t="shared" si="5"/>
        <v>0.32465246735834974</v>
      </c>
      <c r="I54">
        <f t="shared" si="6"/>
        <v>0.33333333333333331</v>
      </c>
      <c r="J54">
        <f t="shared" si="7"/>
        <v>0.33333333333333331</v>
      </c>
    </row>
    <row r="55" spans="1:10" x14ac:dyDescent="0.2">
      <c r="A55">
        <v>10.4</v>
      </c>
      <c r="B55">
        <f t="shared" si="0"/>
        <v>0</v>
      </c>
      <c r="C55">
        <f t="shared" si="8"/>
        <v>0</v>
      </c>
      <c r="D55">
        <f t="shared" si="1"/>
        <v>0.98019867330675536</v>
      </c>
      <c r="E55">
        <f t="shared" si="2"/>
        <v>1</v>
      </c>
      <c r="F55">
        <f t="shared" si="3"/>
        <v>0.59868766011245211</v>
      </c>
      <c r="G55">
        <f t="shared" si="4"/>
        <v>0.96444444444444444</v>
      </c>
      <c r="H55">
        <f t="shared" si="5"/>
        <v>0.32465246735834974</v>
      </c>
      <c r="I55">
        <f t="shared" si="6"/>
        <v>0.33333333333333331</v>
      </c>
      <c r="J55">
        <f t="shared" si="7"/>
        <v>0.33333333333333331</v>
      </c>
    </row>
    <row r="56" spans="1:10" x14ac:dyDescent="0.2">
      <c r="A56">
        <v>10.6</v>
      </c>
      <c r="B56">
        <f t="shared" si="0"/>
        <v>0</v>
      </c>
      <c r="C56">
        <f t="shared" si="8"/>
        <v>0</v>
      </c>
      <c r="D56">
        <f t="shared" si="1"/>
        <v>0.95599748183309996</v>
      </c>
      <c r="E56">
        <f t="shared" si="2"/>
        <v>1</v>
      </c>
      <c r="F56">
        <f t="shared" si="3"/>
        <v>0.6456563062257954</v>
      </c>
      <c r="G56">
        <f t="shared" si="4"/>
        <v>0.97277777777777774</v>
      </c>
      <c r="H56">
        <f t="shared" si="5"/>
        <v>0.32465246735834974</v>
      </c>
      <c r="I56">
        <f t="shared" si="6"/>
        <v>0.33333333333333331</v>
      </c>
      <c r="J56">
        <f t="shared" si="7"/>
        <v>0.33333333333333331</v>
      </c>
    </row>
    <row r="57" spans="1:10" x14ac:dyDescent="0.2">
      <c r="A57">
        <v>10.8</v>
      </c>
      <c r="B57">
        <f t="shared" si="0"/>
        <v>0</v>
      </c>
      <c r="C57">
        <f t="shared" si="8"/>
        <v>0</v>
      </c>
      <c r="D57">
        <f t="shared" si="1"/>
        <v>0.92311634638663576</v>
      </c>
      <c r="E57">
        <f t="shared" si="2"/>
        <v>0.99999999999998956</v>
      </c>
      <c r="F57">
        <f t="shared" si="3"/>
        <v>0.68997448112761262</v>
      </c>
      <c r="G57">
        <f t="shared" si="4"/>
        <v>0.98</v>
      </c>
      <c r="H57">
        <f t="shared" si="5"/>
        <v>0.32465246735834974</v>
      </c>
      <c r="I57">
        <f t="shared" si="6"/>
        <v>0.33333333333333331</v>
      </c>
      <c r="J57">
        <f t="shared" si="7"/>
        <v>0.33333333333333331</v>
      </c>
    </row>
    <row r="58" spans="1:10" x14ac:dyDescent="0.2">
      <c r="A58">
        <v>11</v>
      </c>
      <c r="B58">
        <f t="shared" si="0"/>
        <v>0</v>
      </c>
      <c r="C58">
        <f t="shared" si="8"/>
        <v>0</v>
      </c>
      <c r="D58">
        <f t="shared" si="1"/>
        <v>0.88249690258459534</v>
      </c>
      <c r="E58">
        <f t="shared" si="2"/>
        <v>0.99999999999909051</v>
      </c>
      <c r="F58">
        <f t="shared" si="3"/>
        <v>0.7310585786300049</v>
      </c>
      <c r="G58">
        <f t="shared" si="4"/>
        <v>0.98611111111111116</v>
      </c>
      <c r="H58">
        <f t="shared" si="5"/>
        <v>0.32465246735834974</v>
      </c>
      <c r="I58">
        <f t="shared" si="6"/>
        <v>0.33333333333333331</v>
      </c>
      <c r="J58">
        <f t="shared" si="7"/>
        <v>0.33333333333333331</v>
      </c>
    </row>
    <row r="59" spans="1:10" x14ac:dyDescent="0.2">
      <c r="A59">
        <v>11.2</v>
      </c>
      <c r="B59">
        <f t="shared" si="0"/>
        <v>0</v>
      </c>
      <c r="C59">
        <f t="shared" si="8"/>
        <v>0</v>
      </c>
      <c r="D59">
        <f t="shared" si="1"/>
        <v>0.83527021141127222</v>
      </c>
      <c r="E59">
        <f t="shared" si="2"/>
        <v>0.99999999996513211</v>
      </c>
      <c r="F59">
        <f t="shared" si="3"/>
        <v>0.76852478349901754</v>
      </c>
      <c r="G59">
        <f t="shared" si="4"/>
        <v>0.99111111111111105</v>
      </c>
      <c r="H59">
        <f t="shared" si="5"/>
        <v>0.32465246735834974</v>
      </c>
      <c r="I59">
        <f t="shared" si="6"/>
        <v>0.33333333333333331</v>
      </c>
      <c r="J59">
        <f t="shared" si="7"/>
        <v>0.33333333333333331</v>
      </c>
    </row>
    <row r="60" spans="1:10" x14ac:dyDescent="0.2">
      <c r="A60">
        <v>11.4</v>
      </c>
      <c r="B60">
        <f t="shared" si="0"/>
        <v>0</v>
      </c>
      <c r="C60">
        <f t="shared" si="8"/>
        <v>0</v>
      </c>
      <c r="D60">
        <f t="shared" si="1"/>
        <v>0.78270453824186803</v>
      </c>
      <c r="E60">
        <f t="shared" si="2"/>
        <v>0.99999999923904159</v>
      </c>
      <c r="F60">
        <f t="shared" si="3"/>
        <v>0.8021838885585818</v>
      </c>
      <c r="G60">
        <f t="shared" si="4"/>
        <v>0.995</v>
      </c>
      <c r="H60">
        <f t="shared" si="5"/>
        <v>0.32465246735834974</v>
      </c>
      <c r="I60">
        <f t="shared" si="6"/>
        <v>0.33333333333333331</v>
      </c>
      <c r="J60">
        <f t="shared" si="7"/>
        <v>0.33333333333333331</v>
      </c>
    </row>
    <row r="61" spans="1:10" x14ac:dyDescent="0.2">
      <c r="A61">
        <v>11.6</v>
      </c>
      <c r="B61">
        <f t="shared" si="0"/>
        <v>0</v>
      </c>
      <c r="C61">
        <f t="shared" si="8"/>
        <v>0</v>
      </c>
      <c r="D61">
        <f t="shared" si="1"/>
        <v>0.72614903707369094</v>
      </c>
      <c r="E61">
        <f t="shared" si="2"/>
        <v>0.99999998900488374</v>
      </c>
      <c r="F61">
        <f t="shared" si="3"/>
        <v>0.83201838513392445</v>
      </c>
      <c r="G61">
        <f t="shared" si="4"/>
        <v>0.99777777777777776</v>
      </c>
      <c r="H61">
        <f t="shared" si="5"/>
        <v>0.32465246735834974</v>
      </c>
      <c r="I61">
        <f t="shared" si="6"/>
        <v>0.33333333333333331</v>
      </c>
      <c r="J61">
        <f t="shared" si="7"/>
        <v>0.33333333333333331</v>
      </c>
    </row>
    <row r="62" spans="1:10" x14ac:dyDescent="0.2">
      <c r="A62">
        <v>11.8</v>
      </c>
      <c r="B62">
        <f t="shared" si="0"/>
        <v>0</v>
      </c>
      <c r="C62">
        <f t="shared" si="8"/>
        <v>0</v>
      </c>
      <c r="D62">
        <f t="shared" si="1"/>
        <v>0.66697681085847427</v>
      </c>
      <c r="E62">
        <f t="shared" si="2"/>
        <v>0.99999988405548057</v>
      </c>
      <c r="F62">
        <f t="shared" si="3"/>
        <v>0.85814893509951229</v>
      </c>
      <c r="G62">
        <f t="shared" si="4"/>
        <v>0.99944444444444447</v>
      </c>
      <c r="H62">
        <f t="shared" si="5"/>
        <v>0.32465246735834974</v>
      </c>
      <c r="I62">
        <f t="shared" si="6"/>
        <v>0.33333333333333331</v>
      </c>
      <c r="J62">
        <f t="shared" si="7"/>
        <v>0.33333333333333331</v>
      </c>
    </row>
    <row r="63" spans="1:10" x14ac:dyDescent="0.2">
      <c r="A63">
        <v>12</v>
      </c>
      <c r="B63">
        <f t="shared" si="0"/>
        <v>0</v>
      </c>
      <c r="C63">
        <f t="shared" si="8"/>
        <v>0</v>
      </c>
      <c r="D63">
        <f t="shared" si="1"/>
        <v>0.60653065971263342</v>
      </c>
      <c r="E63">
        <f t="shared" si="2"/>
        <v>0.99999904632659309</v>
      </c>
      <c r="F63">
        <f t="shared" si="3"/>
        <v>0.88079707797788231</v>
      </c>
      <c r="G63">
        <f t="shared" si="4"/>
        <v>1</v>
      </c>
      <c r="H63">
        <f t="shared" si="5"/>
        <v>0.32465246735834974</v>
      </c>
      <c r="I63">
        <f t="shared" si="6"/>
        <v>0.33333333333333331</v>
      </c>
      <c r="J63">
        <f t="shared" si="7"/>
        <v>0.33333333333333331</v>
      </c>
    </row>
    <row r="64" spans="1:10" x14ac:dyDescent="0.2">
      <c r="A64">
        <v>12.2</v>
      </c>
      <c r="B64">
        <f t="shared" si="0"/>
        <v>0</v>
      </c>
      <c r="C64">
        <f t="shared" si="8"/>
        <v>0</v>
      </c>
      <c r="D64">
        <f t="shared" si="1"/>
        <v>0.54607442663970962</v>
      </c>
      <c r="E64">
        <f t="shared" si="2"/>
        <v>0.99999358419724749</v>
      </c>
      <c r="F64">
        <f t="shared" si="3"/>
        <v>0.9002495108803148</v>
      </c>
      <c r="G64">
        <f t="shared" si="4"/>
        <v>1</v>
      </c>
      <c r="H64">
        <f t="shared" si="5"/>
        <v>0.32465246735834974</v>
      </c>
      <c r="I64">
        <f t="shared" si="6"/>
        <v>0.33333333333333331</v>
      </c>
      <c r="J64">
        <f t="shared" si="7"/>
        <v>0.33333333333333331</v>
      </c>
    </row>
    <row r="65" spans="1:10" x14ac:dyDescent="0.2">
      <c r="A65">
        <v>12.4</v>
      </c>
      <c r="B65">
        <f t="shared" si="0"/>
        <v>0</v>
      </c>
      <c r="C65">
        <f t="shared" si="8"/>
        <v>0</v>
      </c>
      <c r="D65">
        <f t="shared" si="1"/>
        <v>0.48675225595997157</v>
      </c>
      <c r="E65">
        <f t="shared" si="2"/>
        <v>0.99996343975229984</v>
      </c>
      <c r="F65">
        <f t="shared" si="3"/>
        <v>0.91682730350607766</v>
      </c>
      <c r="G65">
        <f t="shared" si="4"/>
        <v>1</v>
      </c>
      <c r="H65">
        <f t="shared" si="5"/>
        <v>0.32465246735834974</v>
      </c>
      <c r="I65">
        <f t="shared" si="6"/>
        <v>0.33333333333333331</v>
      </c>
      <c r="J65">
        <f t="shared" si="7"/>
        <v>0.33333333333333331</v>
      </c>
    </row>
    <row r="66" spans="1:10" x14ac:dyDescent="0.2">
      <c r="A66">
        <v>12.6</v>
      </c>
      <c r="B66">
        <f t="shared" si="0"/>
        <v>0</v>
      </c>
      <c r="C66">
        <f t="shared" si="8"/>
        <v>0</v>
      </c>
      <c r="D66">
        <f t="shared" si="1"/>
        <v>0.42955735821073926</v>
      </c>
      <c r="E66">
        <f t="shared" si="2"/>
        <v>0.99981878738559993</v>
      </c>
      <c r="F66">
        <f t="shared" si="3"/>
        <v>0.93086157965665306</v>
      </c>
      <c r="G66">
        <f t="shared" si="4"/>
        <v>1</v>
      </c>
      <c r="H66">
        <f t="shared" si="5"/>
        <v>0.32465246735834974</v>
      </c>
      <c r="I66">
        <f t="shared" si="6"/>
        <v>0.33333333333333331</v>
      </c>
      <c r="J66">
        <f t="shared" si="7"/>
        <v>0.33333333333333331</v>
      </c>
    </row>
    <row r="67" spans="1:10" x14ac:dyDescent="0.2">
      <c r="A67">
        <v>12.8</v>
      </c>
      <c r="B67">
        <f t="shared" si="0"/>
        <v>0</v>
      </c>
      <c r="C67">
        <f t="shared" si="8"/>
        <v>0</v>
      </c>
      <c r="D67">
        <f t="shared" si="1"/>
        <v>0.37531109885139935</v>
      </c>
      <c r="E67">
        <f t="shared" si="2"/>
        <v>0.99920271350998313</v>
      </c>
      <c r="F67">
        <f t="shared" si="3"/>
        <v>0.94267582410113127</v>
      </c>
      <c r="G67">
        <f t="shared" si="4"/>
        <v>1</v>
      </c>
      <c r="H67">
        <f t="shared" si="5"/>
        <v>0.32465246735834974</v>
      </c>
      <c r="I67">
        <f t="shared" si="6"/>
        <v>0.33333333333333331</v>
      </c>
      <c r="J67">
        <f t="shared" si="7"/>
        <v>0.33333333333333331</v>
      </c>
    </row>
    <row r="68" spans="1:10" x14ac:dyDescent="0.2">
      <c r="A68">
        <v>13</v>
      </c>
      <c r="B68">
        <f t="shared" ref="B68:B103" si="9">IF(A68&lt;$N$2,0,IF(AND($N$2&lt;=A68,A68&lt;=$O$2),(A68-$N$2)/($O$2-$N$2),IF(AND($O$2&lt;A68,A68&lt;=$P$2),1,IF(AND($P$2&lt;A68,A68&lt;=$Q$2),($Q$2-A68)/($Q$2-$P$2),0))))</f>
        <v>0</v>
      </c>
      <c r="C68">
        <f t="shared" si="8"/>
        <v>0</v>
      </c>
      <c r="D68">
        <f t="shared" ref="D68:D103" si="10">1/EXP(((A68-$N$4)^2)/(2*$O$4^2))</f>
        <v>0.32465246735834974</v>
      </c>
      <c r="E68">
        <f t="shared" ref="E68:E103" si="11">1/(1+ABS((A68-$P$5)/$N$5)^(2*$O$5))</f>
        <v>0.99683881285547993</v>
      </c>
      <c r="F68">
        <f t="shared" ref="F68:F103" si="12">1/(1+EXP(-$N$6*(A68-$P$6)))</f>
        <v>0.95257412682243336</v>
      </c>
      <c r="G68">
        <f t="shared" ref="G68:G103" si="13">IF(A68&lt;$N$7,0,IF(AND(A68&lt;=$O$7,A68&gt;=$N$7),2*(((A68-$N$7)/($P$7-$N$7))^2),IF(AND(A68&lt;=$P$7,A68&gt;=$O$7),(1-2*((($P$7-A68)/($P$7-$N$7))^2)),1)))</f>
        <v>1</v>
      </c>
      <c r="H68">
        <f t="shared" ref="H68:H103" si="14">MIN(F68,$P$10)</f>
        <v>0.32465246735834974</v>
      </c>
      <c r="I68">
        <f t="shared" ref="I68:I103" si="15">MIN($P$11,G68)</f>
        <v>0.33333333333333331</v>
      </c>
      <c r="J68">
        <f t="shared" ref="J68:J103" si="16">MAX(H68:I68)</f>
        <v>0.33333333333333331</v>
      </c>
    </row>
    <row r="69" spans="1:10" x14ac:dyDescent="0.2">
      <c r="A69">
        <v>13.2</v>
      </c>
      <c r="B69">
        <f t="shared" si="9"/>
        <v>0</v>
      </c>
      <c r="C69">
        <f t="shared" ref="C69:C103" si="17">IF(A69&lt;$N$3,0,IF(AND($N$3&lt;=A69,A69&lt;=$O$3),(A69-$N$3)/($O$3-$N$3),IF(AND($O$3&lt;A69,A69&lt;=$P$3),($P$3-A69)/($P$3-$O$3),0)))</f>
        <v>0</v>
      </c>
      <c r="D69">
        <f t="shared" si="10"/>
        <v>0.2780373004531943</v>
      </c>
      <c r="E69">
        <f t="shared" si="11"/>
        <v>0.988602192725058</v>
      </c>
      <c r="F69">
        <f t="shared" si="12"/>
        <v>0.96083427720323566</v>
      </c>
      <c r="G69">
        <f t="shared" si="13"/>
        <v>1</v>
      </c>
      <c r="H69">
        <f t="shared" si="14"/>
        <v>0.32465246735834974</v>
      </c>
      <c r="I69">
        <f t="shared" si="15"/>
        <v>0.33333333333333331</v>
      </c>
      <c r="J69">
        <f t="shared" si="16"/>
        <v>0.33333333333333331</v>
      </c>
    </row>
    <row r="70" spans="1:10" x14ac:dyDescent="0.2">
      <c r="A70">
        <v>13.4</v>
      </c>
      <c r="B70">
        <f t="shared" si="9"/>
        <v>0</v>
      </c>
      <c r="C70">
        <f t="shared" si="17"/>
        <v>0</v>
      </c>
      <c r="D70">
        <f t="shared" si="10"/>
        <v>0.23574607655586347</v>
      </c>
      <c r="E70">
        <f t="shared" si="11"/>
        <v>0.96268671436973718</v>
      </c>
      <c r="F70">
        <f t="shared" si="12"/>
        <v>0.96770453530154954</v>
      </c>
      <c r="G70">
        <f t="shared" si="13"/>
        <v>1</v>
      </c>
      <c r="H70">
        <f t="shared" si="14"/>
        <v>0.32465246735834974</v>
      </c>
      <c r="I70">
        <f t="shared" si="15"/>
        <v>0.33333333333333331</v>
      </c>
      <c r="J70">
        <f t="shared" si="16"/>
        <v>0.33333333333333331</v>
      </c>
    </row>
    <row r="71" spans="1:10" x14ac:dyDescent="0.2">
      <c r="A71">
        <v>13.6</v>
      </c>
      <c r="B71">
        <f t="shared" si="9"/>
        <v>0</v>
      </c>
      <c r="C71">
        <f t="shared" si="17"/>
        <v>0</v>
      </c>
      <c r="D71">
        <f t="shared" si="10"/>
        <v>0.19789869908361474</v>
      </c>
      <c r="E71">
        <f t="shared" si="11"/>
        <v>0.89160201035483344</v>
      </c>
      <c r="F71">
        <f t="shared" si="12"/>
        <v>0.97340300642313404</v>
      </c>
      <c r="G71">
        <f t="shared" si="13"/>
        <v>1</v>
      </c>
      <c r="H71">
        <f t="shared" si="14"/>
        <v>0.32465246735834974</v>
      </c>
      <c r="I71">
        <f t="shared" si="15"/>
        <v>0.33333333333333331</v>
      </c>
      <c r="J71">
        <f t="shared" si="16"/>
        <v>0.33333333333333331</v>
      </c>
    </row>
    <row r="72" spans="1:10" x14ac:dyDescent="0.2">
      <c r="A72">
        <v>13.8</v>
      </c>
      <c r="B72">
        <f t="shared" si="9"/>
        <v>0</v>
      </c>
      <c r="C72">
        <f t="shared" si="17"/>
        <v>0</v>
      </c>
      <c r="D72">
        <f t="shared" si="10"/>
        <v>0.16447445657715479</v>
      </c>
      <c r="E72">
        <f t="shared" si="11"/>
        <v>0.73611362731461971</v>
      </c>
      <c r="F72">
        <f t="shared" si="12"/>
        <v>0.97811872906386943</v>
      </c>
      <c r="G72">
        <f t="shared" si="13"/>
        <v>1</v>
      </c>
      <c r="H72">
        <f t="shared" si="14"/>
        <v>0.32465246735834974</v>
      </c>
      <c r="I72">
        <f t="shared" si="15"/>
        <v>0.33333333333333331</v>
      </c>
      <c r="J72">
        <f t="shared" si="16"/>
        <v>0.33333333333333331</v>
      </c>
    </row>
    <row r="73" spans="1:10" x14ac:dyDescent="0.2">
      <c r="A73">
        <v>14</v>
      </c>
      <c r="B73">
        <f t="shared" si="9"/>
        <v>0</v>
      </c>
      <c r="C73">
        <f t="shared" si="17"/>
        <v>0</v>
      </c>
      <c r="D73">
        <f t="shared" si="10"/>
        <v>0.1353352832366127</v>
      </c>
      <c r="E73">
        <f t="shared" si="11"/>
        <v>0.5</v>
      </c>
      <c r="F73">
        <f t="shared" si="12"/>
        <v>0.98201379003790845</v>
      </c>
      <c r="G73">
        <f t="shared" si="13"/>
        <v>1</v>
      </c>
      <c r="H73">
        <f t="shared" si="14"/>
        <v>0.32465246735834974</v>
      </c>
      <c r="I73">
        <f t="shared" si="15"/>
        <v>0.33333333333333331</v>
      </c>
      <c r="J73">
        <f t="shared" si="16"/>
        <v>0.33333333333333331</v>
      </c>
    </row>
    <row r="74" spans="1:10" x14ac:dyDescent="0.2">
      <c r="A74">
        <v>14.2</v>
      </c>
      <c r="B74">
        <f t="shared" si="9"/>
        <v>0</v>
      </c>
      <c r="C74">
        <f t="shared" si="17"/>
        <v>0</v>
      </c>
      <c r="D74">
        <f t="shared" si="10"/>
        <v>0.11025052530448533</v>
      </c>
      <c r="E74">
        <f t="shared" si="11"/>
        <v>0.27372529717242716</v>
      </c>
      <c r="F74">
        <f t="shared" si="12"/>
        <v>0.98522596830672693</v>
      </c>
      <c r="G74">
        <f t="shared" si="13"/>
        <v>1</v>
      </c>
      <c r="H74">
        <f t="shared" si="14"/>
        <v>0.32465246735834974</v>
      </c>
      <c r="I74">
        <f t="shared" si="15"/>
        <v>0.33333333333333331</v>
      </c>
      <c r="J74">
        <f t="shared" si="16"/>
        <v>0.33333333333333331</v>
      </c>
    </row>
    <row r="75" spans="1:10" x14ac:dyDescent="0.2">
      <c r="A75">
        <v>14.4</v>
      </c>
      <c r="B75">
        <f t="shared" si="9"/>
        <v>0</v>
      </c>
      <c r="C75">
        <f t="shared" si="17"/>
        <v>0</v>
      </c>
      <c r="D75">
        <f t="shared" si="10"/>
        <v>8.8921617459386301E-2</v>
      </c>
      <c r="E75">
        <f t="shared" si="11"/>
        <v>0.12940795943806788</v>
      </c>
      <c r="F75">
        <f t="shared" si="12"/>
        <v>0.98787156501572571</v>
      </c>
      <c r="G75">
        <f t="shared" si="13"/>
        <v>1</v>
      </c>
      <c r="H75">
        <f t="shared" si="14"/>
        <v>0.32465246735834974</v>
      </c>
      <c r="I75">
        <f t="shared" si="15"/>
        <v>0.33333333333333331</v>
      </c>
      <c r="J75">
        <f t="shared" si="16"/>
        <v>0.33333333333333331</v>
      </c>
    </row>
    <row r="76" spans="1:10" x14ac:dyDescent="0.2">
      <c r="A76">
        <v>14.6</v>
      </c>
      <c r="B76">
        <f t="shared" si="9"/>
        <v>0</v>
      </c>
      <c r="C76">
        <f t="shared" si="17"/>
        <v>0</v>
      </c>
      <c r="D76">
        <f t="shared" si="10"/>
        <v>7.1005353739637012E-2</v>
      </c>
      <c r="E76">
        <f t="shared" si="11"/>
        <v>5.7582002524359216E-2</v>
      </c>
      <c r="F76">
        <f t="shared" si="12"/>
        <v>0.99004819813309575</v>
      </c>
      <c r="G76">
        <f t="shared" si="13"/>
        <v>1</v>
      </c>
      <c r="H76">
        <f t="shared" si="14"/>
        <v>0.32465246735834974</v>
      </c>
      <c r="I76">
        <f t="shared" si="15"/>
        <v>0.33333333333333331</v>
      </c>
      <c r="J76">
        <f t="shared" si="16"/>
        <v>0.33333333333333331</v>
      </c>
    </row>
    <row r="77" spans="1:10" x14ac:dyDescent="0.2">
      <c r="A77">
        <v>14.8</v>
      </c>
      <c r="B77">
        <f t="shared" si="9"/>
        <v>0</v>
      </c>
      <c r="C77">
        <f t="shared" si="17"/>
        <v>0</v>
      </c>
      <c r="D77">
        <f t="shared" si="10"/>
        <v>5.6134762834133684E-2</v>
      </c>
      <c r="E77">
        <f t="shared" si="11"/>
        <v>2.5420971333277132E-2</v>
      </c>
      <c r="F77">
        <f t="shared" si="12"/>
        <v>0.99183742884684012</v>
      </c>
      <c r="G77">
        <f t="shared" si="13"/>
        <v>1</v>
      </c>
      <c r="H77">
        <f t="shared" si="14"/>
        <v>0.32465246735834974</v>
      </c>
      <c r="I77">
        <f t="shared" si="15"/>
        <v>0.33333333333333331</v>
      </c>
      <c r="J77">
        <f t="shared" si="16"/>
        <v>0.33333333333333331</v>
      </c>
    </row>
    <row r="78" spans="1:10" x14ac:dyDescent="0.2">
      <c r="A78">
        <v>15</v>
      </c>
      <c r="B78">
        <f t="shared" si="9"/>
        <v>0</v>
      </c>
      <c r="C78">
        <f t="shared" si="17"/>
        <v>0</v>
      </c>
      <c r="D78">
        <f t="shared" si="10"/>
        <v>4.3936933623407413E-2</v>
      </c>
      <c r="E78">
        <f t="shared" si="11"/>
        <v>1.139780727494202E-2</v>
      </c>
      <c r="F78">
        <f t="shared" si="12"/>
        <v>0.99330714907571527</v>
      </c>
      <c r="G78">
        <f t="shared" si="13"/>
        <v>1</v>
      </c>
      <c r="H78">
        <f t="shared" si="14"/>
        <v>0.32465246735834974</v>
      </c>
      <c r="I78">
        <f t="shared" si="15"/>
        <v>0.33333333333333331</v>
      </c>
      <c r="J78">
        <f t="shared" si="16"/>
        <v>0.33333333333333331</v>
      </c>
    </row>
    <row r="79" spans="1:10" x14ac:dyDescent="0.2">
      <c r="A79">
        <v>15.2</v>
      </c>
      <c r="B79">
        <f t="shared" si="9"/>
        <v>0</v>
      </c>
      <c r="C79">
        <f t="shared" si="17"/>
        <v>0</v>
      </c>
      <c r="D79">
        <f t="shared" si="10"/>
        <v>3.4047454734599372E-2</v>
      </c>
      <c r="E79">
        <f t="shared" si="11"/>
        <v>5.2342418011532832E-3</v>
      </c>
      <c r="F79">
        <f t="shared" si="12"/>
        <v>0.99451370110054949</v>
      </c>
      <c r="G79">
        <f t="shared" si="13"/>
        <v>1</v>
      </c>
      <c r="H79">
        <f t="shared" si="14"/>
        <v>0.32465246735834974</v>
      </c>
      <c r="I79">
        <f t="shared" si="15"/>
        <v>0.33333333333333331</v>
      </c>
      <c r="J79">
        <f t="shared" si="16"/>
        <v>0.33333333333333331</v>
      </c>
    </row>
    <row r="80" spans="1:10" x14ac:dyDescent="0.2">
      <c r="A80">
        <v>15.4</v>
      </c>
      <c r="B80">
        <f t="shared" si="9"/>
        <v>0</v>
      </c>
      <c r="C80">
        <f t="shared" si="17"/>
        <v>0</v>
      </c>
      <c r="D80">
        <f t="shared" si="10"/>
        <v>2.6121409853918223E-2</v>
      </c>
      <c r="E80">
        <f t="shared" si="11"/>
        <v>2.4674689577465336E-3</v>
      </c>
      <c r="F80">
        <f t="shared" si="12"/>
        <v>0.99550372683905886</v>
      </c>
      <c r="G80">
        <f t="shared" si="13"/>
        <v>1</v>
      </c>
      <c r="H80">
        <f t="shared" si="14"/>
        <v>0.32465246735834974</v>
      </c>
      <c r="I80">
        <f t="shared" si="15"/>
        <v>0.33333333333333331</v>
      </c>
      <c r="J80">
        <f t="shared" si="16"/>
        <v>0.33333333333333331</v>
      </c>
    </row>
    <row r="81" spans="1:10" x14ac:dyDescent="0.2">
      <c r="A81">
        <v>15.6</v>
      </c>
      <c r="B81">
        <f t="shared" si="9"/>
        <v>0</v>
      </c>
      <c r="C81">
        <f t="shared" si="17"/>
        <v>0</v>
      </c>
      <c r="D81">
        <f t="shared" si="10"/>
        <v>1.9841094744370295E-2</v>
      </c>
      <c r="E81">
        <f t="shared" si="11"/>
        <v>1.1937696385379887E-3</v>
      </c>
      <c r="F81">
        <f t="shared" si="12"/>
        <v>0.99631576010056411</v>
      </c>
      <c r="G81">
        <f t="shared" si="13"/>
        <v>1</v>
      </c>
      <c r="H81">
        <f t="shared" si="14"/>
        <v>0.32465246735834974</v>
      </c>
      <c r="I81">
        <f t="shared" si="15"/>
        <v>0.33333333333333331</v>
      </c>
      <c r="J81">
        <f t="shared" si="16"/>
        <v>0.33333333333333331</v>
      </c>
    </row>
    <row r="82" spans="1:10" x14ac:dyDescent="0.2">
      <c r="A82">
        <v>15.8</v>
      </c>
      <c r="B82">
        <f t="shared" si="9"/>
        <v>0</v>
      </c>
      <c r="C82">
        <f t="shared" si="17"/>
        <v>0</v>
      </c>
      <c r="D82">
        <f t="shared" si="10"/>
        <v>1.492078606906783E-2</v>
      </c>
      <c r="E82">
        <f t="shared" si="11"/>
        <v>5.9208320308558164E-4</v>
      </c>
      <c r="F82">
        <f t="shared" si="12"/>
        <v>0.99698158367529166</v>
      </c>
      <c r="G82">
        <f t="shared" si="13"/>
        <v>1</v>
      </c>
      <c r="H82">
        <f t="shared" si="14"/>
        <v>0.32465246735834974</v>
      </c>
      <c r="I82">
        <f t="shared" si="15"/>
        <v>0.33333333333333331</v>
      </c>
      <c r="J82">
        <f t="shared" si="16"/>
        <v>0.33333333333333331</v>
      </c>
    </row>
    <row r="83" spans="1:10" x14ac:dyDescent="0.2">
      <c r="A83">
        <v>16</v>
      </c>
      <c r="B83">
        <f t="shared" si="9"/>
        <v>0</v>
      </c>
      <c r="C83">
        <f t="shared" si="17"/>
        <v>0</v>
      </c>
      <c r="D83">
        <f t="shared" si="10"/>
        <v>1.1108996538242306E-2</v>
      </c>
      <c r="E83">
        <f t="shared" si="11"/>
        <v>3.0063824928391918E-4</v>
      </c>
      <c r="F83">
        <f t="shared" si="12"/>
        <v>0.99752737684336534</v>
      </c>
      <c r="G83">
        <f t="shared" si="13"/>
        <v>1</v>
      </c>
      <c r="H83">
        <f t="shared" si="14"/>
        <v>0.32465246735834974</v>
      </c>
      <c r="I83">
        <f t="shared" si="15"/>
        <v>0.33333333333333331</v>
      </c>
      <c r="J83">
        <f t="shared" si="16"/>
        <v>0.33333333333333331</v>
      </c>
    </row>
    <row r="84" spans="1:10" x14ac:dyDescent="0.2">
      <c r="A84">
        <v>16.2</v>
      </c>
      <c r="B84">
        <f t="shared" si="9"/>
        <v>0</v>
      </c>
      <c r="C84">
        <f t="shared" si="17"/>
        <v>0</v>
      </c>
      <c r="D84">
        <f t="shared" si="10"/>
        <v>8.1887010143740901E-3</v>
      </c>
      <c r="E84">
        <f t="shared" si="11"/>
        <v>1.5606239024626567E-4</v>
      </c>
      <c r="F84">
        <f t="shared" si="12"/>
        <v>0.9979746796109501</v>
      </c>
      <c r="G84">
        <f t="shared" si="13"/>
        <v>1</v>
      </c>
      <c r="H84">
        <f t="shared" si="14"/>
        <v>0.32465246735834974</v>
      </c>
      <c r="I84">
        <f t="shared" si="15"/>
        <v>0.33333333333333331</v>
      </c>
      <c r="J84">
        <f t="shared" si="16"/>
        <v>0.33333333333333331</v>
      </c>
    </row>
    <row r="85" spans="1:10" x14ac:dyDescent="0.2">
      <c r="A85">
        <v>16.399999999999999</v>
      </c>
      <c r="B85">
        <f t="shared" si="9"/>
        <v>0</v>
      </c>
      <c r="C85">
        <f t="shared" si="17"/>
        <v>0</v>
      </c>
      <c r="D85">
        <f t="shared" si="10"/>
        <v>5.9760228950059592E-3</v>
      </c>
      <c r="E85">
        <f t="shared" si="11"/>
        <v>8.2711219543578495E-5</v>
      </c>
      <c r="F85">
        <f t="shared" si="12"/>
        <v>0.99834119891982553</v>
      </c>
      <c r="G85">
        <f t="shared" si="13"/>
        <v>1</v>
      </c>
      <c r="H85">
        <f t="shared" si="14"/>
        <v>0.32465246735834974</v>
      </c>
      <c r="I85">
        <f t="shared" si="15"/>
        <v>0.33333333333333331</v>
      </c>
      <c r="J85">
        <f t="shared" si="16"/>
        <v>0.33333333333333331</v>
      </c>
    </row>
    <row r="86" spans="1:10" x14ac:dyDescent="0.2">
      <c r="A86">
        <v>16.600000000000001</v>
      </c>
      <c r="B86">
        <f t="shared" si="9"/>
        <v>0</v>
      </c>
      <c r="C86">
        <f t="shared" si="17"/>
        <v>0</v>
      </c>
      <c r="D86">
        <f t="shared" si="10"/>
        <v>4.3178400076330703E-3</v>
      </c>
      <c r="E86">
        <f t="shared" si="11"/>
        <v>4.4699400920980734E-5</v>
      </c>
      <c r="F86">
        <f t="shared" si="12"/>
        <v>0.9986414800495711</v>
      </c>
      <c r="G86">
        <f t="shared" si="13"/>
        <v>1</v>
      </c>
      <c r="H86">
        <f t="shared" si="14"/>
        <v>0.32465246735834974</v>
      </c>
      <c r="I86">
        <f t="shared" si="15"/>
        <v>0.33333333333333331</v>
      </c>
      <c r="J86">
        <f t="shared" si="16"/>
        <v>0.33333333333333331</v>
      </c>
    </row>
    <row r="87" spans="1:10" x14ac:dyDescent="0.2">
      <c r="A87">
        <v>16.8</v>
      </c>
      <c r="B87">
        <f t="shared" si="9"/>
        <v>0</v>
      </c>
      <c r="C87">
        <f t="shared" si="17"/>
        <v>0</v>
      </c>
      <c r="D87">
        <f t="shared" si="10"/>
        <v>3.0887154082367661E-3</v>
      </c>
      <c r="E87">
        <f t="shared" si="11"/>
        <v>2.4604292808514814E-5</v>
      </c>
      <c r="F87">
        <f t="shared" si="12"/>
        <v>0.99888746396713979</v>
      </c>
      <c r="G87">
        <f t="shared" si="13"/>
        <v>1</v>
      </c>
      <c r="H87">
        <f t="shared" si="14"/>
        <v>0.32465246735834974</v>
      </c>
      <c r="I87">
        <f t="shared" si="15"/>
        <v>0.33333333333333331</v>
      </c>
      <c r="J87">
        <f t="shared" si="16"/>
        <v>0.33333333333333331</v>
      </c>
    </row>
    <row r="88" spans="1:10" x14ac:dyDescent="0.2">
      <c r="A88">
        <v>17</v>
      </c>
      <c r="B88">
        <f t="shared" si="9"/>
        <v>0</v>
      </c>
      <c r="C88">
        <f t="shared" si="17"/>
        <v>0</v>
      </c>
      <c r="D88">
        <f t="shared" si="10"/>
        <v>2.1874911181828851E-3</v>
      </c>
      <c r="E88">
        <f t="shared" si="11"/>
        <v>1.377948676089912E-5</v>
      </c>
      <c r="F88">
        <f t="shared" si="12"/>
        <v>0.9990889488055994</v>
      </c>
      <c r="G88">
        <f t="shared" si="13"/>
        <v>1</v>
      </c>
      <c r="H88">
        <f t="shared" si="14"/>
        <v>0.32465246735834974</v>
      </c>
      <c r="I88">
        <f t="shared" si="15"/>
        <v>0.33333333333333331</v>
      </c>
      <c r="J88">
        <f t="shared" si="16"/>
        <v>0.33333333333333331</v>
      </c>
    </row>
    <row r="89" spans="1:10" x14ac:dyDescent="0.2">
      <c r="A89">
        <v>17.2</v>
      </c>
      <c r="B89">
        <f t="shared" si="9"/>
        <v>0</v>
      </c>
      <c r="C89">
        <f t="shared" si="17"/>
        <v>0</v>
      </c>
      <c r="D89">
        <f t="shared" si="10"/>
        <v>1.5338106793244659E-3</v>
      </c>
      <c r="E89">
        <f t="shared" si="11"/>
        <v>7.844160861664973E-6</v>
      </c>
      <c r="F89">
        <f t="shared" si="12"/>
        <v>0.99925397116616332</v>
      </c>
      <c r="G89">
        <f t="shared" si="13"/>
        <v>1</v>
      </c>
      <c r="H89">
        <f t="shared" si="14"/>
        <v>0.32465246735834974</v>
      </c>
      <c r="I89">
        <f t="shared" si="15"/>
        <v>0.33333333333333331</v>
      </c>
      <c r="J89">
        <f t="shared" si="16"/>
        <v>0.33333333333333331</v>
      </c>
    </row>
    <row r="90" spans="1:10" x14ac:dyDescent="0.2">
      <c r="A90">
        <v>17.399999999999999</v>
      </c>
      <c r="B90">
        <f t="shared" si="9"/>
        <v>0</v>
      </c>
      <c r="C90">
        <f t="shared" si="17"/>
        <v>0</v>
      </c>
      <c r="D90">
        <f t="shared" si="10"/>
        <v>1.0647662366679233E-3</v>
      </c>
      <c r="E90">
        <f t="shared" si="11"/>
        <v>4.5348555975893284E-6</v>
      </c>
      <c r="F90">
        <f t="shared" si="12"/>
        <v>0.99938912064056562</v>
      </c>
      <c r="G90">
        <f t="shared" si="13"/>
        <v>1</v>
      </c>
      <c r="H90">
        <f t="shared" si="14"/>
        <v>0.32465246735834974</v>
      </c>
      <c r="I90">
        <f t="shared" si="15"/>
        <v>0.33333333333333331</v>
      </c>
      <c r="J90">
        <f t="shared" si="16"/>
        <v>0.33333333333333331</v>
      </c>
    </row>
    <row r="91" spans="1:10" x14ac:dyDescent="0.2">
      <c r="A91">
        <v>17.600000000000001</v>
      </c>
      <c r="B91">
        <f t="shared" si="9"/>
        <v>0</v>
      </c>
      <c r="C91">
        <f t="shared" si="17"/>
        <v>0</v>
      </c>
      <c r="D91">
        <f t="shared" si="10"/>
        <v>7.3180241888047082E-4</v>
      </c>
      <c r="E91">
        <f t="shared" si="11"/>
        <v>2.6602767912368985E-6</v>
      </c>
      <c r="F91">
        <f t="shared" si="12"/>
        <v>0.99949979889292051</v>
      </c>
      <c r="G91">
        <f t="shared" si="13"/>
        <v>1</v>
      </c>
      <c r="H91">
        <f t="shared" si="14"/>
        <v>0.32465246735834974</v>
      </c>
      <c r="I91">
        <f t="shared" si="15"/>
        <v>0.33333333333333331</v>
      </c>
      <c r="J91">
        <f t="shared" si="16"/>
        <v>0.33333333333333331</v>
      </c>
    </row>
    <row r="92" spans="1:10" x14ac:dyDescent="0.2">
      <c r="A92">
        <v>17.8</v>
      </c>
      <c r="B92">
        <f t="shared" si="9"/>
        <v>0</v>
      </c>
      <c r="C92">
        <f t="shared" si="17"/>
        <v>0</v>
      </c>
      <c r="D92">
        <f t="shared" si="10"/>
        <v>4.9795542150327305E-4</v>
      </c>
      <c r="E92">
        <f t="shared" si="11"/>
        <v>1.582366520246841E-6</v>
      </c>
      <c r="F92">
        <f t="shared" si="12"/>
        <v>0.99959043283501392</v>
      </c>
      <c r="G92">
        <f t="shared" si="13"/>
        <v>1</v>
      </c>
      <c r="H92">
        <f t="shared" si="14"/>
        <v>0.32465246735834974</v>
      </c>
      <c r="I92">
        <f t="shared" si="15"/>
        <v>0.33333333333333331</v>
      </c>
      <c r="J92">
        <f t="shared" si="16"/>
        <v>0.33333333333333331</v>
      </c>
    </row>
    <row r="93" spans="1:10" x14ac:dyDescent="0.2">
      <c r="A93">
        <v>18</v>
      </c>
      <c r="B93">
        <f t="shared" si="9"/>
        <v>0</v>
      </c>
      <c r="C93">
        <f t="shared" si="17"/>
        <v>0</v>
      </c>
      <c r="D93">
        <f t="shared" si="10"/>
        <v>3.3546262790251185E-4</v>
      </c>
      <c r="E93">
        <f t="shared" si="11"/>
        <v>9.5367340691241559E-7</v>
      </c>
      <c r="F93">
        <f t="shared" si="12"/>
        <v>0.99966464986953363</v>
      </c>
      <c r="G93">
        <f t="shared" si="13"/>
        <v>1</v>
      </c>
      <c r="H93">
        <f t="shared" si="14"/>
        <v>0.32465246735834974</v>
      </c>
      <c r="I93">
        <f t="shared" si="15"/>
        <v>0.33333333333333331</v>
      </c>
      <c r="J93">
        <f t="shared" si="16"/>
        <v>0.33333333333333331</v>
      </c>
    </row>
    <row r="94" spans="1:10" x14ac:dyDescent="0.2">
      <c r="A94">
        <v>18.2</v>
      </c>
      <c r="B94">
        <f t="shared" si="9"/>
        <v>0</v>
      </c>
      <c r="C94">
        <f t="shared" si="17"/>
        <v>0</v>
      </c>
      <c r="D94">
        <f t="shared" si="10"/>
        <v>2.2374579372062055E-4</v>
      </c>
      <c r="E94">
        <f t="shared" si="11"/>
        <v>5.8199938553001085E-7</v>
      </c>
      <c r="F94">
        <f t="shared" si="12"/>
        <v>0.99972542184389857</v>
      </c>
      <c r="G94">
        <f t="shared" si="13"/>
        <v>1</v>
      </c>
      <c r="H94">
        <f t="shared" si="14"/>
        <v>0.32465246735834974</v>
      </c>
      <c r="I94">
        <f t="shared" si="15"/>
        <v>0.33333333333333331</v>
      </c>
      <c r="J94">
        <f t="shared" si="16"/>
        <v>0.33333333333333331</v>
      </c>
    </row>
    <row r="95" spans="1:10" x14ac:dyDescent="0.2">
      <c r="A95">
        <v>18.399999999999999</v>
      </c>
      <c r="B95">
        <f t="shared" si="9"/>
        <v>0</v>
      </c>
      <c r="C95">
        <f t="shared" si="17"/>
        <v>0</v>
      </c>
      <c r="D95">
        <f t="shared" si="10"/>
        <v>1.4774836023203415E-4</v>
      </c>
      <c r="E95">
        <f t="shared" si="11"/>
        <v>3.5942969074986627E-7</v>
      </c>
      <c r="F95">
        <f t="shared" si="12"/>
        <v>0.99977518322976666</v>
      </c>
      <c r="G95">
        <f t="shared" si="13"/>
        <v>1</v>
      </c>
      <c r="H95">
        <f t="shared" si="14"/>
        <v>0.32465246735834974</v>
      </c>
      <c r="I95">
        <f t="shared" si="15"/>
        <v>0.33333333333333331</v>
      </c>
      <c r="J95">
        <f t="shared" si="16"/>
        <v>0.33333333333333331</v>
      </c>
    </row>
    <row r="96" spans="1:10" x14ac:dyDescent="0.2">
      <c r="A96">
        <v>18.600000000000001</v>
      </c>
      <c r="B96">
        <f t="shared" si="9"/>
        <v>0</v>
      </c>
      <c r="C96">
        <f t="shared" si="17"/>
        <v>0</v>
      </c>
      <c r="D96">
        <f t="shared" si="10"/>
        <v>9.6593413722183657E-5</v>
      </c>
      <c r="E96">
        <f t="shared" si="11"/>
        <v>2.2450742264614731E-7</v>
      </c>
      <c r="F96">
        <f t="shared" si="12"/>
        <v>0.99981592809503661</v>
      </c>
      <c r="G96">
        <f t="shared" si="13"/>
        <v>1</v>
      </c>
      <c r="H96">
        <f t="shared" si="14"/>
        <v>0.32465246735834974</v>
      </c>
      <c r="I96">
        <f t="shared" si="15"/>
        <v>0.33333333333333331</v>
      </c>
      <c r="J96">
        <f t="shared" si="16"/>
        <v>0.33333333333333331</v>
      </c>
    </row>
    <row r="97" spans="1:10" x14ac:dyDescent="0.2">
      <c r="A97">
        <v>18.8</v>
      </c>
      <c r="B97">
        <f t="shared" si="9"/>
        <v>0</v>
      </c>
      <c r="C97">
        <f t="shared" si="17"/>
        <v>0</v>
      </c>
      <c r="D97">
        <f t="shared" si="10"/>
        <v>6.2521503774820152E-5</v>
      </c>
      <c r="E97">
        <f t="shared" si="11"/>
        <v>1.4175759024885271E-7</v>
      </c>
      <c r="F97">
        <f t="shared" si="12"/>
        <v>0.99984928964194031</v>
      </c>
      <c r="G97">
        <f t="shared" si="13"/>
        <v>1</v>
      </c>
      <c r="H97">
        <f t="shared" si="14"/>
        <v>0.32465246735834974</v>
      </c>
      <c r="I97">
        <f t="shared" si="15"/>
        <v>0.33333333333333331</v>
      </c>
      <c r="J97">
        <f t="shared" si="16"/>
        <v>0.33333333333333331</v>
      </c>
    </row>
    <row r="98" spans="1:10" x14ac:dyDescent="0.2">
      <c r="A98">
        <v>19</v>
      </c>
      <c r="B98">
        <f t="shared" si="9"/>
        <v>0</v>
      </c>
      <c r="C98">
        <f t="shared" si="17"/>
        <v>0</v>
      </c>
      <c r="D98">
        <f t="shared" si="10"/>
        <v>4.0065297392951069E-5</v>
      </c>
      <c r="E98">
        <f t="shared" si="11"/>
        <v>9.0437718659184586E-8</v>
      </c>
      <c r="F98">
        <f t="shared" si="12"/>
        <v>0.99987660542401369</v>
      </c>
      <c r="G98">
        <f t="shared" si="13"/>
        <v>1</v>
      </c>
      <c r="H98">
        <f t="shared" si="14"/>
        <v>0.32465246735834974</v>
      </c>
      <c r="I98">
        <f t="shared" si="15"/>
        <v>0.33333333333333331</v>
      </c>
      <c r="J98">
        <f t="shared" si="16"/>
        <v>0.33333333333333331</v>
      </c>
    </row>
    <row r="99" spans="1:10" x14ac:dyDescent="0.2">
      <c r="A99">
        <v>19.2</v>
      </c>
      <c r="B99">
        <f t="shared" si="9"/>
        <v>0</v>
      </c>
      <c r="C99">
        <f t="shared" si="17"/>
        <v>0</v>
      </c>
      <c r="D99">
        <f t="shared" si="10"/>
        <v>2.5419346516199291E-5</v>
      </c>
      <c r="E99">
        <f t="shared" si="11"/>
        <v>5.8269763355497748E-8</v>
      </c>
      <c r="F99">
        <f t="shared" si="12"/>
        <v>0.99989897080609225</v>
      </c>
      <c r="G99">
        <f t="shared" si="13"/>
        <v>1</v>
      </c>
      <c r="H99">
        <f t="shared" si="14"/>
        <v>0.32465246735834974</v>
      </c>
      <c r="I99">
        <f t="shared" si="15"/>
        <v>0.33333333333333331</v>
      </c>
      <c r="J99">
        <f t="shared" si="16"/>
        <v>0.33333333333333331</v>
      </c>
    </row>
    <row r="100" spans="1:10" x14ac:dyDescent="0.2">
      <c r="A100">
        <v>19.399999999999999</v>
      </c>
      <c r="B100">
        <f t="shared" si="9"/>
        <v>0</v>
      </c>
      <c r="C100">
        <f t="shared" si="17"/>
        <v>0</v>
      </c>
      <c r="D100">
        <f t="shared" si="10"/>
        <v>1.5966783897804805E-5</v>
      </c>
      <c r="E100">
        <f t="shared" si="11"/>
        <v>3.7900307894649199E-8</v>
      </c>
      <c r="F100">
        <f t="shared" si="12"/>
        <v>0.99991728277714842</v>
      </c>
      <c r="G100">
        <f t="shared" si="13"/>
        <v>1</v>
      </c>
      <c r="H100">
        <f t="shared" si="14"/>
        <v>0.32465246735834974</v>
      </c>
      <c r="I100">
        <f t="shared" si="15"/>
        <v>0.33333333333333331</v>
      </c>
      <c r="J100">
        <f t="shared" si="16"/>
        <v>0.33333333333333331</v>
      </c>
    </row>
    <row r="101" spans="1:10" x14ac:dyDescent="0.2">
      <c r="A101">
        <v>19.600000000000001</v>
      </c>
      <c r="B101">
        <f t="shared" si="9"/>
        <v>0</v>
      </c>
      <c r="C101">
        <f t="shared" si="17"/>
        <v>0</v>
      </c>
      <c r="D101">
        <f t="shared" si="10"/>
        <v>9.9295043058510456E-6</v>
      </c>
      <c r="E101">
        <f t="shared" si="11"/>
        <v>2.4875691085557843E-8</v>
      </c>
      <c r="F101">
        <f t="shared" si="12"/>
        <v>0.99993227585038036</v>
      </c>
      <c r="G101">
        <f t="shared" si="13"/>
        <v>1</v>
      </c>
      <c r="H101">
        <f t="shared" si="14"/>
        <v>0.32465246735834974</v>
      </c>
      <c r="I101">
        <f t="shared" si="15"/>
        <v>0.33333333333333331</v>
      </c>
      <c r="J101">
        <f t="shared" si="16"/>
        <v>0.33333333333333331</v>
      </c>
    </row>
    <row r="102" spans="1:10" x14ac:dyDescent="0.2">
      <c r="A102">
        <v>19.8</v>
      </c>
      <c r="B102">
        <f t="shared" si="9"/>
        <v>0</v>
      </c>
      <c r="C102">
        <f t="shared" si="17"/>
        <v>0</v>
      </c>
      <c r="D102">
        <f t="shared" si="10"/>
        <v>6.1135679663713912E-6</v>
      </c>
      <c r="E102">
        <f t="shared" si="11"/>
        <v>1.6469420021710349E-8</v>
      </c>
      <c r="F102">
        <f t="shared" si="12"/>
        <v>0.99994455147527717</v>
      </c>
      <c r="G102">
        <f t="shared" si="13"/>
        <v>1</v>
      </c>
      <c r="H102">
        <f t="shared" si="14"/>
        <v>0.32465246735834974</v>
      </c>
      <c r="I102">
        <f t="shared" si="15"/>
        <v>0.33333333333333331</v>
      </c>
      <c r="J102">
        <f t="shared" si="16"/>
        <v>0.33333333333333331</v>
      </c>
    </row>
    <row r="103" spans="1:10" x14ac:dyDescent="0.2">
      <c r="A103">
        <v>20</v>
      </c>
      <c r="B103">
        <f t="shared" si="9"/>
        <v>0</v>
      </c>
      <c r="C103">
        <f t="shared" si="17"/>
        <v>0</v>
      </c>
      <c r="D103">
        <f t="shared" si="10"/>
        <v>3.7266531720786705E-6</v>
      </c>
      <c r="E103">
        <f t="shared" si="11"/>
        <v>1.0995116156867419E-8</v>
      </c>
      <c r="F103">
        <f t="shared" si="12"/>
        <v>0.99995460213129761</v>
      </c>
      <c r="G103">
        <f t="shared" si="13"/>
        <v>1</v>
      </c>
      <c r="H103">
        <f t="shared" si="14"/>
        <v>0.32465246735834974</v>
      </c>
      <c r="I103">
        <f t="shared" si="15"/>
        <v>0.33333333333333331</v>
      </c>
      <c r="J103">
        <f t="shared" si="16"/>
        <v>0.33333333333333331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C03A-7050-BF4D-8B75-3E076C420182}">
  <dimension ref="A1:Y103"/>
  <sheetViews>
    <sheetView topLeftCell="K1" workbookViewId="0">
      <selection activeCell="M5" sqref="M5"/>
    </sheetView>
  </sheetViews>
  <sheetFormatPr baseColWidth="10" defaultRowHeight="16" x14ac:dyDescent="0.2"/>
  <cols>
    <col min="8" max="8" width="13.33203125" bestFit="1" customWidth="1"/>
  </cols>
  <sheetData>
    <row r="1" spans="1:25" x14ac:dyDescent="0.2">
      <c r="B1" t="s">
        <v>27</v>
      </c>
      <c r="C1" t="s">
        <v>28</v>
      </c>
      <c r="D1" t="s">
        <v>29</v>
      </c>
      <c r="E1" t="s">
        <v>30</v>
      </c>
      <c r="M1" t="s">
        <v>16</v>
      </c>
      <c r="N1" t="s">
        <v>17</v>
      </c>
      <c r="O1" t="s">
        <v>18</v>
      </c>
      <c r="P1" t="s">
        <v>19</v>
      </c>
      <c r="X1" t="s">
        <v>47</v>
      </c>
    </row>
    <row r="2" spans="1:25" x14ac:dyDescent="0.2">
      <c r="A2" t="s">
        <v>31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46</v>
      </c>
      <c r="H2" t="s">
        <v>32</v>
      </c>
      <c r="I2" t="s">
        <v>33</v>
      </c>
      <c r="L2" t="s">
        <v>20</v>
      </c>
      <c r="M2">
        <v>1</v>
      </c>
      <c r="N2">
        <v>2</v>
      </c>
      <c r="O2">
        <v>6</v>
      </c>
      <c r="P2">
        <v>9</v>
      </c>
      <c r="X2" t="s">
        <v>37</v>
      </c>
      <c r="Y2">
        <v>3</v>
      </c>
    </row>
    <row r="3" spans="1:25" x14ac:dyDescent="0.2">
      <c r="A3">
        <v>0</v>
      </c>
      <c r="B3">
        <f>IF(A3&lt;$M$2,0,IF(AND($M$2&lt;=A3,A3&lt;=$N$2),(A3-$M$2)/($N$2-$M$2),IF(AND($N$2&lt;A3,A3&lt;=$O$2),1,IF(AND($O$2&lt;A3,A3&lt;=$P$2),($P$2-A3)/($P$2-$O$2),0))))</f>
        <v>0</v>
      </c>
      <c r="C3">
        <f>IF(A3&lt;$M$3,0,IF(AND($M$3&lt;=A3,A3&lt;=$N$3),(A3-$M$3)/($N$3-$M$3),IF(AND($N$3&lt;A3,A3&lt;=$O$3),($O$3-A3)/($O$3-$N$3),0)))</f>
        <v>0</v>
      </c>
      <c r="D3">
        <f>1/EXP(((A3-$M$4)^2)/(2*$N$4^2))</f>
        <v>3.7266531720786705E-6</v>
      </c>
      <c r="E3">
        <f>1/(1+ABS((A3-$O$5)/$M$5)^(2*$N$5))</f>
        <v>1.0995116156867419E-8</v>
      </c>
      <c r="F3">
        <f>A3*$R$10</f>
        <v>0</v>
      </c>
      <c r="G3">
        <f>A3*$S$10</f>
        <v>0</v>
      </c>
      <c r="H3">
        <f>MIN(F3,$O$10)</f>
        <v>0</v>
      </c>
      <c r="I3">
        <f>MIN($O$11,G3)</f>
        <v>0</v>
      </c>
      <c r="L3" t="s">
        <v>21</v>
      </c>
      <c r="M3">
        <v>1</v>
      </c>
      <c r="N3">
        <v>5</v>
      </c>
      <c r="O3">
        <v>8</v>
      </c>
      <c r="X3" t="s">
        <v>38</v>
      </c>
      <c r="Y3">
        <v>1</v>
      </c>
    </row>
    <row r="4" spans="1:25" x14ac:dyDescent="0.2">
      <c r="A4">
        <v>0.2</v>
      </c>
      <c r="B4">
        <f t="shared" ref="B4:B67" si="0">IF(A4&lt;$M$2,0,IF(AND($M$2&lt;=A4,A4&lt;=$N$2),(A4-$M$2)/($N$2-$M$2),IF(AND($N$2&lt;A4,A4&lt;=$O$2),1,IF(AND($O$2&lt;A4,A4&lt;=$P$2),($P$2-A4)/($P$2-$O$2),0))))</f>
        <v>0</v>
      </c>
      <c r="C4">
        <f>IF(A4&lt;$M$3,0,IF(AND($M$3&lt;=A4,A4&lt;=$N$3),(A4-$M$3)/($N$3-$M$3),IF(AND($N$3&lt;A4,A4&lt;=$O$3),($O$3-A4)/($O$3-$N$3),0)))</f>
        <v>0</v>
      </c>
      <c r="D4">
        <f t="shared" ref="D4:D67" si="1">1/EXP(((A4-$M$4)^2)/(2*$N$4^2))</f>
        <v>6.1135679663713912E-6</v>
      </c>
      <c r="E4">
        <f t="shared" ref="E4:E67" si="2">1/(1+ABS((A4-$O$5)/$M$5)^(2*$N$5))</f>
        <v>1.6469420021710349E-8</v>
      </c>
      <c r="F4">
        <f>A4*$R$10</f>
        <v>4.0000000000000001E-3</v>
      </c>
      <c r="G4">
        <f t="shared" ref="G4:G67" si="3">A4*$S$10</f>
        <v>1.0000000000000002E-2</v>
      </c>
      <c r="H4">
        <f t="shared" ref="H4:H67" si="4">MIN(F4,$O$10)</f>
        <v>4.0000000000000001E-3</v>
      </c>
      <c r="I4">
        <f t="shared" ref="I4:I67" si="5">MIN($O$11,G4)</f>
        <v>1.0000000000000002E-2</v>
      </c>
      <c r="L4" t="s">
        <v>22</v>
      </c>
      <c r="M4">
        <v>10</v>
      </c>
      <c r="N4">
        <v>2</v>
      </c>
      <c r="X4" t="s">
        <v>32</v>
      </c>
      <c r="Y4">
        <v>2</v>
      </c>
    </row>
    <row r="5" spans="1:25" x14ac:dyDescent="0.2">
      <c r="A5">
        <v>0.4</v>
      </c>
      <c r="B5">
        <f t="shared" si="0"/>
        <v>0</v>
      </c>
      <c r="C5">
        <f t="shared" ref="C5:C68" si="6">IF(A5&lt;$M$3,0,IF(AND($M$3&lt;=A5,A5&lt;=$N$3),(A5-$M$3)/($N$3-$M$3),IF(AND($N$3&lt;A5,A5&lt;=$O$3),($O$3-A5)/($O$3-$N$3),0)))</f>
        <v>0</v>
      </c>
      <c r="D5">
        <f t="shared" si="1"/>
        <v>9.9295043058510811E-6</v>
      </c>
      <c r="E5">
        <f t="shared" si="2"/>
        <v>2.4875691085557922E-8</v>
      </c>
      <c r="F5">
        <f t="shared" ref="F5:F68" si="7">A5*$R$10</f>
        <v>8.0000000000000002E-3</v>
      </c>
      <c r="G5">
        <f t="shared" si="3"/>
        <v>2.0000000000000004E-2</v>
      </c>
      <c r="H5">
        <f t="shared" si="4"/>
        <v>8.0000000000000002E-3</v>
      </c>
      <c r="I5">
        <f t="shared" si="5"/>
        <v>2.0000000000000004E-2</v>
      </c>
      <c r="L5" t="s">
        <v>23</v>
      </c>
      <c r="M5">
        <v>4</v>
      </c>
      <c r="N5">
        <v>10</v>
      </c>
      <c r="O5">
        <v>10</v>
      </c>
      <c r="X5" t="s">
        <v>33</v>
      </c>
      <c r="Y5">
        <v>4</v>
      </c>
    </row>
    <row r="6" spans="1:25" x14ac:dyDescent="0.2">
      <c r="A6">
        <v>0.6</v>
      </c>
      <c r="B6">
        <f t="shared" si="0"/>
        <v>0</v>
      </c>
      <c r="C6">
        <f t="shared" si="6"/>
        <v>0</v>
      </c>
      <c r="D6">
        <f t="shared" si="1"/>
        <v>1.5966783897804717E-5</v>
      </c>
      <c r="E6">
        <f t="shared" si="2"/>
        <v>3.7900307894649001E-8</v>
      </c>
      <c r="F6">
        <f t="shared" si="7"/>
        <v>1.2E-2</v>
      </c>
      <c r="G6">
        <f t="shared" si="3"/>
        <v>0.03</v>
      </c>
      <c r="H6">
        <f t="shared" si="4"/>
        <v>1.2E-2</v>
      </c>
      <c r="I6">
        <f t="shared" si="5"/>
        <v>0.03</v>
      </c>
      <c r="L6" t="s">
        <v>24</v>
      </c>
      <c r="M6">
        <v>1</v>
      </c>
      <c r="O6">
        <v>10</v>
      </c>
      <c r="X6" t="s">
        <v>48</v>
      </c>
      <c r="Y6">
        <f>Y4*O10+Y2*O11</f>
        <v>1.6493049347166995</v>
      </c>
    </row>
    <row r="7" spans="1:25" x14ac:dyDescent="0.2">
      <c r="A7">
        <v>0.8</v>
      </c>
      <c r="B7">
        <f t="shared" si="0"/>
        <v>0</v>
      </c>
      <c r="C7">
        <f t="shared" si="6"/>
        <v>0</v>
      </c>
      <c r="D7">
        <f t="shared" si="1"/>
        <v>2.5419346516199291E-5</v>
      </c>
      <c r="E7">
        <f t="shared" si="2"/>
        <v>5.8269763355497748E-8</v>
      </c>
      <c r="F7">
        <f t="shared" si="7"/>
        <v>1.6E-2</v>
      </c>
      <c r="G7">
        <f t="shared" si="3"/>
        <v>4.0000000000000008E-2</v>
      </c>
      <c r="H7">
        <f t="shared" si="4"/>
        <v>1.6E-2</v>
      </c>
      <c r="I7">
        <f t="shared" si="5"/>
        <v>4.0000000000000008E-2</v>
      </c>
      <c r="L7" t="s">
        <v>25</v>
      </c>
      <c r="M7">
        <v>0</v>
      </c>
      <c r="N7">
        <v>6</v>
      </c>
      <c r="O7">
        <v>12</v>
      </c>
      <c r="X7" t="s">
        <v>49</v>
      </c>
      <c r="Y7">
        <f>Y3*O10+Y5*O11</f>
        <v>1.657985800691683</v>
      </c>
    </row>
    <row r="8" spans="1:25" x14ac:dyDescent="0.2">
      <c r="A8">
        <v>1</v>
      </c>
      <c r="B8">
        <f t="shared" si="0"/>
        <v>0</v>
      </c>
      <c r="C8">
        <f t="shared" si="6"/>
        <v>0</v>
      </c>
      <c r="D8">
        <f t="shared" si="1"/>
        <v>4.0065297392951069E-5</v>
      </c>
      <c r="E8">
        <f t="shared" si="2"/>
        <v>9.0437718659184586E-8</v>
      </c>
      <c r="F8">
        <f t="shared" si="7"/>
        <v>0.02</v>
      </c>
      <c r="G8">
        <f t="shared" si="3"/>
        <v>0.05</v>
      </c>
      <c r="H8">
        <f t="shared" si="4"/>
        <v>0.02</v>
      </c>
      <c r="I8">
        <f t="shared" si="5"/>
        <v>0.05</v>
      </c>
      <c r="L8" t="s">
        <v>26</v>
      </c>
      <c r="M8">
        <v>3</v>
      </c>
      <c r="N8">
        <v>9.5</v>
      </c>
      <c r="O8">
        <v>16</v>
      </c>
      <c r="X8" t="s">
        <v>44</v>
      </c>
      <c r="Y8">
        <f>(Y6*O10+Y7*O11)/(O10+O11)</f>
        <v>1.6537026314278129</v>
      </c>
    </row>
    <row r="9" spans="1:25" x14ac:dyDescent="0.2">
      <c r="A9">
        <v>1.2</v>
      </c>
      <c r="B9">
        <f t="shared" si="0"/>
        <v>0.19999999999999996</v>
      </c>
      <c r="C9">
        <f t="shared" si="6"/>
        <v>4.9999999999999989E-2</v>
      </c>
      <c r="D9">
        <f t="shared" si="1"/>
        <v>6.2521503774820152E-5</v>
      </c>
      <c r="E9">
        <f t="shared" si="2"/>
        <v>1.4175759024885271E-7</v>
      </c>
      <c r="F9">
        <f t="shared" si="7"/>
        <v>2.4E-2</v>
      </c>
      <c r="G9">
        <f t="shared" si="3"/>
        <v>0.06</v>
      </c>
      <c r="H9">
        <f t="shared" si="4"/>
        <v>2.4E-2</v>
      </c>
      <c r="I9">
        <f t="shared" si="5"/>
        <v>0.06</v>
      </c>
      <c r="M9" t="s">
        <v>37</v>
      </c>
      <c r="N9" t="s">
        <v>38</v>
      </c>
      <c r="O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</row>
    <row r="10" spans="1:25" x14ac:dyDescent="0.2">
      <c r="A10">
        <v>1.4</v>
      </c>
      <c r="B10">
        <f t="shared" si="0"/>
        <v>0.39999999999999991</v>
      </c>
      <c r="C10">
        <f t="shared" si="6"/>
        <v>9.9999999999999978E-2</v>
      </c>
      <c r="D10">
        <f t="shared" si="1"/>
        <v>9.6593413722184009E-5</v>
      </c>
      <c r="E10">
        <f t="shared" si="2"/>
        <v>2.2450742264614811E-7</v>
      </c>
      <c r="F10">
        <f t="shared" si="7"/>
        <v>2.7999999999999997E-2</v>
      </c>
      <c r="G10">
        <f t="shared" si="3"/>
        <v>6.9999999999999993E-2</v>
      </c>
      <c r="H10">
        <f t="shared" si="4"/>
        <v>2.7999999999999997E-2</v>
      </c>
      <c r="I10">
        <f t="shared" si="5"/>
        <v>6.9999999999999993E-2</v>
      </c>
      <c r="J10">
        <v>0</v>
      </c>
      <c r="K10" t="s">
        <v>35</v>
      </c>
      <c r="L10">
        <v>7</v>
      </c>
      <c r="M10">
        <f>IF(AND(L10&lt;=$N$2,L10&gt;=$M$2),(L10-$M$2)/($N$2-$M$2),IF(AND(L10&gt;$N$2,L10&lt;=$O$2),1,IF(AND(L10&lt;=$P$2,L10&gt;$O$2),($P$2-L10)/($P$2-$O$2),0)))</f>
        <v>0.66666666666666663</v>
      </c>
      <c r="N10">
        <f>1/EXP(((L10-$M$4)^2)/(2*$N$4^2))</f>
        <v>0.32465246735834974</v>
      </c>
      <c r="O10">
        <f>MIN(M10,N10)</f>
        <v>0.32465246735834974</v>
      </c>
      <c r="R10">
        <v>0.02</v>
      </c>
      <c r="S10">
        <v>0.05</v>
      </c>
      <c r="T10">
        <f>1/$R$10*O10</f>
        <v>16.232623367917487</v>
      </c>
      <c r="U10">
        <f>1/$S$10*O11</f>
        <v>6.6666666666666661</v>
      </c>
      <c r="V10">
        <f>(O10*T10+O11*U10)/(O10+O11)</f>
        <v>11.386542752806459</v>
      </c>
    </row>
    <row r="11" spans="1:25" x14ac:dyDescent="0.2">
      <c r="A11">
        <v>1.6</v>
      </c>
      <c r="B11">
        <f t="shared" si="0"/>
        <v>0.60000000000000009</v>
      </c>
      <c r="C11">
        <f t="shared" si="6"/>
        <v>0.15000000000000002</v>
      </c>
      <c r="D11">
        <f t="shared" si="1"/>
        <v>1.4774836023203364E-4</v>
      </c>
      <c r="E11">
        <f t="shared" si="2"/>
        <v>3.594296907498649E-7</v>
      </c>
      <c r="F11">
        <f t="shared" si="7"/>
        <v>3.2000000000000001E-2</v>
      </c>
      <c r="G11">
        <f t="shared" si="3"/>
        <v>8.0000000000000016E-2</v>
      </c>
      <c r="H11">
        <f t="shared" si="4"/>
        <v>3.2000000000000001E-2</v>
      </c>
      <c r="I11">
        <f t="shared" si="5"/>
        <v>8.0000000000000016E-2</v>
      </c>
      <c r="J11">
        <v>20</v>
      </c>
      <c r="K11" t="s">
        <v>36</v>
      </c>
      <c r="L11">
        <v>7</v>
      </c>
      <c r="M11">
        <f>IF(AND(L11&lt;=$N$3,L11&gt;=$M$3),(L11-$M$3)/($N$3-$M$3),IF(AND(L11&lt;=$O$3,L11&gt;=$N$3),($O$3-L11)/($O$3-$N$3),0))</f>
        <v>0.33333333333333331</v>
      </c>
      <c r="N11">
        <f>1/(1+(ABS((L11-$O$5)/$M$5))^(2*$N$5))</f>
        <v>0.99683881285547993</v>
      </c>
      <c r="O11">
        <f>MIN(M11,N11)</f>
        <v>0.33333333333333331</v>
      </c>
    </row>
    <row r="12" spans="1:25" x14ac:dyDescent="0.2">
      <c r="A12">
        <v>1.8</v>
      </c>
      <c r="B12">
        <f t="shared" si="0"/>
        <v>0.8</v>
      </c>
      <c r="C12">
        <f t="shared" si="6"/>
        <v>0.2</v>
      </c>
      <c r="D12">
        <f t="shared" si="1"/>
        <v>2.2374579372062055E-4</v>
      </c>
      <c r="E12">
        <f t="shared" si="2"/>
        <v>5.8199938553001085E-7</v>
      </c>
      <c r="F12">
        <f t="shared" si="7"/>
        <v>3.6000000000000004E-2</v>
      </c>
      <c r="G12">
        <f t="shared" si="3"/>
        <v>9.0000000000000011E-2</v>
      </c>
      <c r="H12">
        <f t="shared" si="4"/>
        <v>3.6000000000000004E-2</v>
      </c>
      <c r="I12">
        <f t="shared" si="5"/>
        <v>9.0000000000000011E-2</v>
      </c>
    </row>
    <row r="13" spans="1:25" x14ac:dyDescent="0.2">
      <c r="A13">
        <v>2</v>
      </c>
      <c r="B13">
        <f t="shared" si="0"/>
        <v>1</v>
      </c>
      <c r="C13">
        <f t="shared" si="6"/>
        <v>0.25</v>
      </c>
      <c r="D13">
        <f t="shared" si="1"/>
        <v>3.3546262790251185E-4</v>
      </c>
      <c r="E13">
        <f t="shared" si="2"/>
        <v>9.5367340691241559E-7</v>
      </c>
      <c r="F13">
        <f t="shared" si="7"/>
        <v>0.04</v>
      </c>
      <c r="G13">
        <f t="shared" si="3"/>
        <v>0.1</v>
      </c>
      <c r="H13">
        <f t="shared" si="4"/>
        <v>0.04</v>
      </c>
      <c r="I13">
        <f t="shared" si="5"/>
        <v>0.1</v>
      </c>
    </row>
    <row r="14" spans="1:25" x14ac:dyDescent="0.2">
      <c r="A14">
        <v>2.2000000000000002</v>
      </c>
      <c r="B14">
        <f t="shared" si="0"/>
        <v>1</v>
      </c>
      <c r="C14">
        <f t="shared" si="6"/>
        <v>0.30000000000000004</v>
      </c>
      <c r="D14">
        <f t="shared" si="1"/>
        <v>4.9795542150327392E-4</v>
      </c>
      <c r="E14">
        <f t="shared" si="2"/>
        <v>1.5823665202468446E-6</v>
      </c>
      <c r="F14">
        <f t="shared" si="7"/>
        <v>4.4000000000000004E-2</v>
      </c>
      <c r="G14">
        <f t="shared" si="3"/>
        <v>0.11000000000000001</v>
      </c>
      <c r="H14">
        <f t="shared" si="4"/>
        <v>4.4000000000000004E-2</v>
      </c>
      <c r="I14">
        <f t="shared" si="5"/>
        <v>0.11000000000000001</v>
      </c>
    </row>
    <row r="15" spans="1:25" x14ac:dyDescent="0.2">
      <c r="A15">
        <v>2.4</v>
      </c>
      <c r="B15">
        <f t="shared" si="0"/>
        <v>1</v>
      </c>
      <c r="C15">
        <f t="shared" si="6"/>
        <v>0.35</v>
      </c>
      <c r="D15">
        <f t="shared" si="1"/>
        <v>7.3180241888047277E-4</v>
      </c>
      <c r="E15">
        <f t="shared" si="2"/>
        <v>2.6602767912369079E-6</v>
      </c>
      <c r="F15">
        <f t="shared" si="7"/>
        <v>4.8000000000000001E-2</v>
      </c>
      <c r="G15">
        <f t="shared" si="3"/>
        <v>0.12</v>
      </c>
      <c r="H15">
        <f t="shared" si="4"/>
        <v>4.8000000000000001E-2</v>
      </c>
      <c r="I15">
        <f t="shared" si="5"/>
        <v>0.12</v>
      </c>
    </row>
    <row r="16" spans="1:25" x14ac:dyDescent="0.2">
      <c r="A16">
        <v>2.6</v>
      </c>
      <c r="B16">
        <f t="shared" si="0"/>
        <v>1</v>
      </c>
      <c r="C16">
        <f t="shared" si="6"/>
        <v>0.4</v>
      </c>
      <c r="D16">
        <f t="shared" si="1"/>
        <v>1.0647662366679196E-3</v>
      </c>
      <c r="E16">
        <f t="shared" si="2"/>
        <v>4.5348555975893047E-6</v>
      </c>
      <c r="F16">
        <f t="shared" si="7"/>
        <v>5.2000000000000005E-2</v>
      </c>
      <c r="G16">
        <f t="shared" si="3"/>
        <v>0.13</v>
      </c>
      <c r="H16">
        <f t="shared" si="4"/>
        <v>5.2000000000000005E-2</v>
      </c>
      <c r="I16">
        <f t="shared" si="5"/>
        <v>0.13</v>
      </c>
    </row>
    <row r="17" spans="1:9" x14ac:dyDescent="0.2">
      <c r="A17">
        <v>2.8</v>
      </c>
      <c r="B17">
        <f t="shared" si="0"/>
        <v>1</v>
      </c>
      <c r="C17">
        <f t="shared" si="6"/>
        <v>0.44999999999999996</v>
      </c>
      <c r="D17">
        <f t="shared" si="1"/>
        <v>1.533810679324463E-3</v>
      </c>
      <c r="E17">
        <f t="shared" si="2"/>
        <v>7.8441608616649459E-6</v>
      </c>
      <c r="F17">
        <f t="shared" si="7"/>
        <v>5.5999999999999994E-2</v>
      </c>
      <c r="G17">
        <f t="shared" si="3"/>
        <v>0.13999999999999999</v>
      </c>
      <c r="H17">
        <f t="shared" si="4"/>
        <v>5.5999999999999994E-2</v>
      </c>
      <c r="I17">
        <f t="shared" si="5"/>
        <v>0.13999999999999999</v>
      </c>
    </row>
    <row r="18" spans="1:9" x14ac:dyDescent="0.2">
      <c r="A18">
        <v>3</v>
      </c>
      <c r="B18">
        <f t="shared" si="0"/>
        <v>1</v>
      </c>
      <c r="C18">
        <f t="shared" si="6"/>
        <v>0.5</v>
      </c>
      <c r="D18">
        <f t="shared" si="1"/>
        <v>2.1874911181828851E-3</v>
      </c>
      <c r="E18">
        <f t="shared" si="2"/>
        <v>1.377948676089912E-5</v>
      </c>
      <c r="F18">
        <f t="shared" si="7"/>
        <v>0.06</v>
      </c>
      <c r="G18">
        <f t="shared" si="3"/>
        <v>0.15000000000000002</v>
      </c>
      <c r="H18">
        <f t="shared" si="4"/>
        <v>0.06</v>
      </c>
      <c r="I18">
        <f t="shared" si="5"/>
        <v>0.15000000000000002</v>
      </c>
    </row>
    <row r="19" spans="1:9" x14ac:dyDescent="0.2">
      <c r="A19">
        <v>3.2</v>
      </c>
      <c r="B19">
        <f t="shared" si="0"/>
        <v>1</v>
      </c>
      <c r="C19">
        <f t="shared" si="6"/>
        <v>0.55000000000000004</v>
      </c>
      <c r="D19">
        <f t="shared" si="1"/>
        <v>3.0887154082367713E-3</v>
      </c>
      <c r="E19">
        <f t="shared" si="2"/>
        <v>2.4604292808514892E-5</v>
      </c>
      <c r="F19">
        <f t="shared" si="7"/>
        <v>6.4000000000000001E-2</v>
      </c>
      <c r="G19">
        <f t="shared" si="3"/>
        <v>0.16000000000000003</v>
      </c>
      <c r="H19">
        <f t="shared" si="4"/>
        <v>6.4000000000000001E-2</v>
      </c>
      <c r="I19">
        <f t="shared" si="5"/>
        <v>0.16000000000000003</v>
      </c>
    </row>
    <row r="20" spans="1:9" x14ac:dyDescent="0.2">
      <c r="A20">
        <v>3.4</v>
      </c>
      <c r="B20">
        <f t="shared" si="0"/>
        <v>1</v>
      </c>
      <c r="C20">
        <f t="shared" si="6"/>
        <v>0.6</v>
      </c>
      <c r="D20">
        <f t="shared" si="1"/>
        <v>4.3178400076330824E-3</v>
      </c>
      <c r="E20">
        <f t="shared" si="2"/>
        <v>4.4699400920980951E-5</v>
      </c>
      <c r="F20">
        <f t="shared" si="7"/>
        <v>6.8000000000000005E-2</v>
      </c>
      <c r="G20">
        <f t="shared" si="3"/>
        <v>0.17</v>
      </c>
      <c r="H20">
        <f t="shared" si="4"/>
        <v>6.8000000000000005E-2</v>
      </c>
      <c r="I20">
        <f t="shared" si="5"/>
        <v>0.17</v>
      </c>
    </row>
    <row r="21" spans="1:9" x14ac:dyDescent="0.2">
      <c r="A21">
        <v>3.6</v>
      </c>
      <c r="B21">
        <f t="shared" si="0"/>
        <v>1</v>
      </c>
      <c r="C21">
        <f t="shared" si="6"/>
        <v>0.65</v>
      </c>
      <c r="D21">
        <f t="shared" si="1"/>
        <v>5.9760228950059375E-3</v>
      </c>
      <c r="E21">
        <f t="shared" si="2"/>
        <v>8.2711219543577885E-5</v>
      </c>
      <c r="F21">
        <f t="shared" si="7"/>
        <v>7.2000000000000008E-2</v>
      </c>
      <c r="G21">
        <f t="shared" si="3"/>
        <v>0.18000000000000002</v>
      </c>
      <c r="H21">
        <f t="shared" si="4"/>
        <v>7.2000000000000008E-2</v>
      </c>
      <c r="I21">
        <f t="shared" si="5"/>
        <v>0.18000000000000002</v>
      </c>
    </row>
    <row r="22" spans="1:9" x14ac:dyDescent="0.2">
      <c r="A22">
        <v>3.8</v>
      </c>
      <c r="B22">
        <f t="shared" si="0"/>
        <v>1</v>
      </c>
      <c r="C22">
        <f t="shared" si="6"/>
        <v>0.7</v>
      </c>
      <c r="D22">
        <f t="shared" si="1"/>
        <v>8.1887010143740762E-3</v>
      </c>
      <c r="E22">
        <f t="shared" si="2"/>
        <v>1.5606239024626504E-4</v>
      </c>
      <c r="F22">
        <f t="shared" si="7"/>
        <v>7.5999999999999998E-2</v>
      </c>
      <c r="G22">
        <f t="shared" si="3"/>
        <v>0.19</v>
      </c>
      <c r="H22">
        <f t="shared" si="4"/>
        <v>7.5999999999999998E-2</v>
      </c>
      <c r="I22">
        <f t="shared" si="5"/>
        <v>0.19</v>
      </c>
    </row>
    <row r="23" spans="1:9" x14ac:dyDescent="0.2">
      <c r="A23">
        <v>4</v>
      </c>
      <c r="B23">
        <f t="shared" si="0"/>
        <v>1</v>
      </c>
      <c r="C23">
        <f t="shared" si="6"/>
        <v>0.75</v>
      </c>
      <c r="D23">
        <f t="shared" si="1"/>
        <v>1.1108996538242306E-2</v>
      </c>
      <c r="E23">
        <f t="shared" si="2"/>
        <v>3.0063824928391918E-4</v>
      </c>
      <c r="F23">
        <f t="shared" si="7"/>
        <v>0.08</v>
      </c>
      <c r="G23">
        <f t="shared" si="3"/>
        <v>0.2</v>
      </c>
      <c r="H23">
        <f t="shared" si="4"/>
        <v>0.08</v>
      </c>
      <c r="I23">
        <f t="shared" si="5"/>
        <v>0.2</v>
      </c>
    </row>
    <row r="24" spans="1:9" x14ac:dyDescent="0.2">
      <c r="A24">
        <v>4.2</v>
      </c>
      <c r="B24">
        <f t="shared" si="0"/>
        <v>1</v>
      </c>
      <c r="C24">
        <f t="shared" si="6"/>
        <v>0.8</v>
      </c>
      <c r="D24">
        <f t="shared" si="1"/>
        <v>1.4920786069067842E-2</v>
      </c>
      <c r="E24">
        <f t="shared" si="2"/>
        <v>5.9208320308558261E-4</v>
      </c>
      <c r="F24">
        <f t="shared" si="7"/>
        <v>8.4000000000000005E-2</v>
      </c>
      <c r="G24">
        <f t="shared" si="3"/>
        <v>0.21000000000000002</v>
      </c>
      <c r="H24">
        <f t="shared" si="4"/>
        <v>8.4000000000000005E-2</v>
      </c>
      <c r="I24">
        <f t="shared" si="5"/>
        <v>0.21000000000000002</v>
      </c>
    </row>
    <row r="25" spans="1:9" x14ac:dyDescent="0.2">
      <c r="A25">
        <v>4.4000000000000004</v>
      </c>
      <c r="B25">
        <f t="shared" si="0"/>
        <v>1</v>
      </c>
      <c r="C25">
        <f t="shared" si="6"/>
        <v>0.85000000000000009</v>
      </c>
      <c r="D25">
        <f t="shared" si="1"/>
        <v>1.9841094744370295E-2</v>
      </c>
      <c r="E25">
        <f t="shared" si="2"/>
        <v>1.1937696385379887E-3</v>
      </c>
      <c r="F25">
        <f t="shared" si="7"/>
        <v>8.8000000000000009E-2</v>
      </c>
      <c r="G25">
        <f t="shared" si="3"/>
        <v>0.22000000000000003</v>
      </c>
      <c r="H25">
        <f t="shared" si="4"/>
        <v>8.8000000000000009E-2</v>
      </c>
      <c r="I25">
        <f t="shared" si="5"/>
        <v>0.22000000000000003</v>
      </c>
    </row>
    <row r="26" spans="1:9" x14ac:dyDescent="0.2">
      <c r="A26">
        <v>4.5999999999999996</v>
      </c>
      <c r="B26">
        <f t="shared" si="0"/>
        <v>1</v>
      </c>
      <c r="C26">
        <f t="shared" si="6"/>
        <v>0.89999999999999991</v>
      </c>
      <c r="D26">
        <f t="shared" si="1"/>
        <v>2.6121409853918223E-2</v>
      </c>
      <c r="E26">
        <f t="shared" si="2"/>
        <v>2.4674689577465336E-3</v>
      </c>
      <c r="F26">
        <f t="shared" si="7"/>
        <v>9.1999999999999998E-2</v>
      </c>
      <c r="G26">
        <f t="shared" si="3"/>
        <v>0.22999999999999998</v>
      </c>
      <c r="H26">
        <f t="shared" si="4"/>
        <v>9.1999999999999998E-2</v>
      </c>
      <c r="I26">
        <f t="shared" si="5"/>
        <v>0.22999999999999998</v>
      </c>
    </row>
    <row r="27" spans="1:9" x14ac:dyDescent="0.2">
      <c r="A27">
        <v>4.8</v>
      </c>
      <c r="B27">
        <f t="shared" si="0"/>
        <v>1</v>
      </c>
      <c r="C27">
        <f t="shared" si="6"/>
        <v>0.95</v>
      </c>
      <c r="D27">
        <f t="shared" si="1"/>
        <v>3.4047454734599331E-2</v>
      </c>
      <c r="E27">
        <f t="shared" si="2"/>
        <v>5.2342418011532632E-3</v>
      </c>
      <c r="F27">
        <f t="shared" si="7"/>
        <v>9.6000000000000002E-2</v>
      </c>
      <c r="G27">
        <f t="shared" si="3"/>
        <v>0.24</v>
      </c>
      <c r="H27">
        <f t="shared" si="4"/>
        <v>9.6000000000000002E-2</v>
      </c>
      <c r="I27">
        <f t="shared" si="5"/>
        <v>0.24</v>
      </c>
    </row>
    <row r="28" spans="1:9" x14ac:dyDescent="0.2">
      <c r="A28">
        <v>5</v>
      </c>
      <c r="B28">
        <f t="shared" si="0"/>
        <v>1</v>
      </c>
      <c r="C28">
        <f t="shared" si="6"/>
        <v>1</v>
      </c>
      <c r="D28">
        <f t="shared" si="1"/>
        <v>4.3936933623407413E-2</v>
      </c>
      <c r="E28">
        <f t="shared" si="2"/>
        <v>1.139780727494202E-2</v>
      </c>
      <c r="F28">
        <f t="shared" si="7"/>
        <v>0.1</v>
      </c>
      <c r="G28">
        <f t="shared" si="3"/>
        <v>0.25</v>
      </c>
      <c r="H28">
        <f t="shared" si="4"/>
        <v>0.1</v>
      </c>
      <c r="I28">
        <f t="shared" si="5"/>
        <v>0.25</v>
      </c>
    </row>
    <row r="29" spans="1:9" x14ac:dyDescent="0.2">
      <c r="A29">
        <v>5.2</v>
      </c>
      <c r="B29">
        <f t="shared" si="0"/>
        <v>1</v>
      </c>
      <c r="C29">
        <f t="shared" si="6"/>
        <v>0.93333333333333324</v>
      </c>
      <c r="D29">
        <f t="shared" si="1"/>
        <v>5.6134762834133725E-2</v>
      </c>
      <c r="E29">
        <f t="shared" si="2"/>
        <v>2.5420971333277208E-2</v>
      </c>
      <c r="F29">
        <f t="shared" si="7"/>
        <v>0.10400000000000001</v>
      </c>
      <c r="G29">
        <f t="shared" si="3"/>
        <v>0.26</v>
      </c>
      <c r="H29">
        <f t="shared" si="4"/>
        <v>0.10400000000000001</v>
      </c>
      <c r="I29">
        <f t="shared" si="5"/>
        <v>0.26</v>
      </c>
    </row>
    <row r="30" spans="1:9" x14ac:dyDescent="0.2">
      <c r="A30">
        <v>5.4</v>
      </c>
      <c r="B30">
        <f t="shared" si="0"/>
        <v>1</v>
      </c>
      <c r="C30">
        <f t="shared" si="6"/>
        <v>0.86666666666666659</v>
      </c>
      <c r="D30">
        <f t="shared" si="1"/>
        <v>7.1005353739637012E-2</v>
      </c>
      <c r="E30">
        <f t="shared" si="2"/>
        <v>5.7582002524359216E-2</v>
      </c>
      <c r="F30">
        <f t="shared" si="7"/>
        <v>0.10800000000000001</v>
      </c>
      <c r="G30">
        <f t="shared" si="3"/>
        <v>0.27</v>
      </c>
      <c r="H30">
        <f t="shared" si="4"/>
        <v>0.10800000000000001</v>
      </c>
      <c r="I30">
        <f t="shared" si="5"/>
        <v>0.27</v>
      </c>
    </row>
    <row r="31" spans="1:9" x14ac:dyDescent="0.2">
      <c r="A31">
        <v>5.6</v>
      </c>
      <c r="B31">
        <f t="shared" si="0"/>
        <v>1</v>
      </c>
      <c r="C31">
        <f t="shared" si="6"/>
        <v>0.80000000000000016</v>
      </c>
      <c r="D31">
        <f t="shared" si="1"/>
        <v>8.8921617459386301E-2</v>
      </c>
      <c r="E31">
        <f t="shared" si="2"/>
        <v>0.12940795943806788</v>
      </c>
      <c r="F31">
        <f t="shared" si="7"/>
        <v>0.11199999999999999</v>
      </c>
      <c r="G31">
        <f t="shared" si="3"/>
        <v>0.27999999999999997</v>
      </c>
      <c r="H31">
        <f t="shared" si="4"/>
        <v>0.11199999999999999</v>
      </c>
      <c r="I31">
        <f t="shared" si="5"/>
        <v>0.27999999999999997</v>
      </c>
    </row>
    <row r="32" spans="1:9" x14ac:dyDescent="0.2">
      <c r="A32">
        <v>5.8</v>
      </c>
      <c r="B32">
        <f t="shared" si="0"/>
        <v>1</v>
      </c>
      <c r="C32">
        <f t="shared" si="6"/>
        <v>0.73333333333333339</v>
      </c>
      <c r="D32">
        <f t="shared" si="1"/>
        <v>0.11025052530448522</v>
      </c>
      <c r="E32">
        <f t="shared" si="2"/>
        <v>0.27372529717242639</v>
      </c>
      <c r="F32">
        <f t="shared" si="7"/>
        <v>0.11599999999999999</v>
      </c>
      <c r="G32">
        <f t="shared" si="3"/>
        <v>0.28999999999999998</v>
      </c>
      <c r="H32">
        <f t="shared" si="4"/>
        <v>0.11599999999999999</v>
      </c>
      <c r="I32">
        <f t="shared" si="5"/>
        <v>0.28999999999999998</v>
      </c>
    </row>
    <row r="33" spans="1:9" x14ac:dyDescent="0.2">
      <c r="A33">
        <v>6</v>
      </c>
      <c r="B33">
        <f t="shared" si="0"/>
        <v>1</v>
      </c>
      <c r="C33">
        <f t="shared" si="6"/>
        <v>0.66666666666666663</v>
      </c>
      <c r="D33">
        <f t="shared" si="1"/>
        <v>0.1353352832366127</v>
      </c>
      <c r="E33">
        <f t="shared" si="2"/>
        <v>0.5</v>
      </c>
      <c r="F33">
        <f t="shared" si="7"/>
        <v>0.12</v>
      </c>
      <c r="G33">
        <f t="shared" si="3"/>
        <v>0.30000000000000004</v>
      </c>
      <c r="H33">
        <f t="shared" si="4"/>
        <v>0.12</v>
      </c>
      <c r="I33">
        <f t="shared" si="5"/>
        <v>0.30000000000000004</v>
      </c>
    </row>
    <row r="34" spans="1:9" x14ac:dyDescent="0.2">
      <c r="A34">
        <v>6.2</v>
      </c>
      <c r="B34">
        <f t="shared" si="0"/>
        <v>0.93333333333333324</v>
      </c>
      <c r="C34">
        <f t="shared" si="6"/>
        <v>0.6</v>
      </c>
      <c r="D34">
        <f t="shared" si="1"/>
        <v>0.1644744565771549</v>
      </c>
      <c r="E34">
        <f t="shared" si="2"/>
        <v>0.73611362731462049</v>
      </c>
      <c r="F34">
        <f t="shared" si="7"/>
        <v>0.12400000000000001</v>
      </c>
      <c r="G34">
        <f t="shared" si="3"/>
        <v>0.31000000000000005</v>
      </c>
      <c r="H34">
        <f t="shared" si="4"/>
        <v>0.12400000000000001</v>
      </c>
      <c r="I34">
        <f t="shared" si="5"/>
        <v>0.31000000000000005</v>
      </c>
    </row>
    <row r="35" spans="1:9" x14ac:dyDescent="0.2">
      <c r="A35">
        <v>6.4</v>
      </c>
      <c r="B35">
        <f t="shared" si="0"/>
        <v>0.86666666666666659</v>
      </c>
      <c r="C35">
        <f t="shared" si="6"/>
        <v>0.53333333333333321</v>
      </c>
      <c r="D35">
        <f t="shared" si="1"/>
        <v>0.19789869908361474</v>
      </c>
      <c r="E35">
        <f t="shared" si="2"/>
        <v>0.89160201035483344</v>
      </c>
      <c r="F35">
        <f t="shared" si="7"/>
        <v>0.128</v>
      </c>
      <c r="G35">
        <f t="shared" si="3"/>
        <v>0.32000000000000006</v>
      </c>
      <c r="H35">
        <f t="shared" si="4"/>
        <v>0.128</v>
      </c>
      <c r="I35">
        <f t="shared" si="5"/>
        <v>0.32000000000000006</v>
      </c>
    </row>
    <row r="36" spans="1:9" x14ac:dyDescent="0.2">
      <c r="A36">
        <v>6.6</v>
      </c>
      <c r="B36">
        <f t="shared" si="0"/>
        <v>0.80000000000000016</v>
      </c>
      <c r="C36">
        <f t="shared" si="6"/>
        <v>0.46666666666666679</v>
      </c>
      <c r="D36">
        <f t="shared" si="1"/>
        <v>0.23574607655586347</v>
      </c>
      <c r="E36">
        <f t="shared" si="2"/>
        <v>0.96268671436973718</v>
      </c>
      <c r="F36">
        <f t="shared" si="7"/>
        <v>0.13200000000000001</v>
      </c>
      <c r="G36">
        <f t="shared" si="3"/>
        <v>0.33</v>
      </c>
      <c r="H36">
        <f t="shared" si="4"/>
        <v>0.13200000000000001</v>
      </c>
      <c r="I36">
        <f t="shared" si="5"/>
        <v>0.33</v>
      </c>
    </row>
    <row r="37" spans="1:9" x14ac:dyDescent="0.2">
      <c r="A37">
        <v>6.8</v>
      </c>
      <c r="B37">
        <f t="shared" si="0"/>
        <v>0.73333333333333339</v>
      </c>
      <c r="C37">
        <f t="shared" si="6"/>
        <v>0.40000000000000008</v>
      </c>
      <c r="D37">
        <f t="shared" si="1"/>
        <v>0.27803730045319403</v>
      </c>
      <c r="E37">
        <f t="shared" si="2"/>
        <v>0.988602192725058</v>
      </c>
      <c r="F37">
        <f t="shared" si="7"/>
        <v>0.13600000000000001</v>
      </c>
      <c r="G37">
        <f t="shared" si="3"/>
        <v>0.34</v>
      </c>
      <c r="H37">
        <f t="shared" si="4"/>
        <v>0.13600000000000001</v>
      </c>
      <c r="I37">
        <f t="shared" si="5"/>
        <v>0.33333333333333331</v>
      </c>
    </row>
    <row r="38" spans="1:9" x14ac:dyDescent="0.2">
      <c r="A38">
        <v>7</v>
      </c>
      <c r="B38">
        <f t="shared" si="0"/>
        <v>0.66666666666666663</v>
      </c>
      <c r="C38">
        <f t="shared" si="6"/>
        <v>0.33333333333333331</v>
      </c>
      <c r="D38">
        <f t="shared" si="1"/>
        <v>0.32465246735834974</v>
      </c>
      <c r="E38">
        <f t="shared" si="2"/>
        <v>0.99683881285547993</v>
      </c>
      <c r="F38">
        <f t="shared" si="7"/>
        <v>0.14000000000000001</v>
      </c>
      <c r="G38">
        <f t="shared" si="3"/>
        <v>0.35000000000000003</v>
      </c>
      <c r="H38">
        <f t="shared" si="4"/>
        <v>0.14000000000000001</v>
      </c>
      <c r="I38">
        <f t="shared" si="5"/>
        <v>0.33333333333333331</v>
      </c>
    </row>
    <row r="39" spans="1:9" x14ac:dyDescent="0.2">
      <c r="A39">
        <v>7.2</v>
      </c>
      <c r="B39">
        <f t="shared" si="0"/>
        <v>0.6</v>
      </c>
      <c r="C39">
        <f t="shared" si="6"/>
        <v>0.26666666666666661</v>
      </c>
      <c r="D39">
        <f t="shared" si="1"/>
        <v>0.37531109885139957</v>
      </c>
      <c r="E39">
        <f t="shared" si="2"/>
        <v>0.99920271350998313</v>
      </c>
      <c r="F39">
        <f t="shared" si="7"/>
        <v>0.14400000000000002</v>
      </c>
      <c r="G39">
        <f t="shared" si="3"/>
        <v>0.36000000000000004</v>
      </c>
      <c r="H39">
        <f t="shared" si="4"/>
        <v>0.14400000000000002</v>
      </c>
      <c r="I39">
        <f t="shared" si="5"/>
        <v>0.33333333333333331</v>
      </c>
    </row>
    <row r="40" spans="1:9" x14ac:dyDescent="0.2">
      <c r="A40">
        <v>7.4</v>
      </c>
      <c r="B40">
        <f t="shared" si="0"/>
        <v>0.53333333333333321</v>
      </c>
      <c r="C40">
        <f t="shared" si="6"/>
        <v>0.19999999999999987</v>
      </c>
      <c r="D40">
        <f t="shared" si="1"/>
        <v>0.42955735821073926</v>
      </c>
      <c r="E40">
        <f t="shared" si="2"/>
        <v>0.99981878738559993</v>
      </c>
      <c r="F40">
        <f t="shared" si="7"/>
        <v>0.14800000000000002</v>
      </c>
      <c r="G40">
        <f t="shared" si="3"/>
        <v>0.37000000000000005</v>
      </c>
      <c r="H40">
        <f t="shared" si="4"/>
        <v>0.14800000000000002</v>
      </c>
      <c r="I40">
        <f t="shared" si="5"/>
        <v>0.33333333333333331</v>
      </c>
    </row>
    <row r="41" spans="1:9" x14ac:dyDescent="0.2">
      <c r="A41">
        <v>7.6</v>
      </c>
      <c r="B41">
        <f t="shared" si="0"/>
        <v>0.46666666666666679</v>
      </c>
      <c r="C41">
        <f t="shared" si="6"/>
        <v>0.13333333333333344</v>
      </c>
      <c r="D41">
        <f t="shared" si="1"/>
        <v>0.48675225595997157</v>
      </c>
      <c r="E41">
        <f t="shared" si="2"/>
        <v>0.99996343975229984</v>
      </c>
      <c r="F41">
        <f t="shared" si="7"/>
        <v>0.152</v>
      </c>
      <c r="G41">
        <f t="shared" si="3"/>
        <v>0.38</v>
      </c>
      <c r="H41">
        <f t="shared" si="4"/>
        <v>0.152</v>
      </c>
      <c r="I41">
        <f t="shared" si="5"/>
        <v>0.33333333333333331</v>
      </c>
    </row>
    <row r="42" spans="1:9" x14ac:dyDescent="0.2">
      <c r="A42">
        <v>7.8</v>
      </c>
      <c r="B42">
        <f t="shared" si="0"/>
        <v>0.40000000000000008</v>
      </c>
      <c r="C42">
        <f t="shared" si="6"/>
        <v>6.6666666666666721E-2</v>
      </c>
      <c r="D42">
        <f t="shared" si="1"/>
        <v>0.5460744266397094</v>
      </c>
      <c r="E42">
        <f t="shared" si="2"/>
        <v>0.99999358419724749</v>
      </c>
      <c r="F42">
        <f t="shared" si="7"/>
        <v>0.156</v>
      </c>
      <c r="G42">
        <f t="shared" si="3"/>
        <v>0.39</v>
      </c>
      <c r="H42">
        <f t="shared" si="4"/>
        <v>0.156</v>
      </c>
      <c r="I42">
        <f t="shared" si="5"/>
        <v>0.33333333333333331</v>
      </c>
    </row>
    <row r="43" spans="1:9" x14ac:dyDescent="0.2">
      <c r="A43">
        <v>8</v>
      </c>
      <c r="B43">
        <f t="shared" si="0"/>
        <v>0.33333333333333331</v>
      </c>
      <c r="C43">
        <f t="shared" si="6"/>
        <v>0</v>
      </c>
      <c r="D43">
        <f t="shared" si="1"/>
        <v>0.60653065971263342</v>
      </c>
      <c r="E43">
        <f t="shared" si="2"/>
        <v>0.99999904632659309</v>
      </c>
      <c r="F43">
        <f t="shared" si="7"/>
        <v>0.16</v>
      </c>
      <c r="G43">
        <f t="shared" si="3"/>
        <v>0.4</v>
      </c>
      <c r="H43">
        <f t="shared" si="4"/>
        <v>0.16</v>
      </c>
      <c r="I43">
        <f t="shared" si="5"/>
        <v>0.33333333333333331</v>
      </c>
    </row>
    <row r="44" spans="1:9" x14ac:dyDescent="0.2">
      <c r="A44">
        <v>8.1999999999999993</v>
      </c>
      <c r="B44">
        <f t="shared" si="0"/>
        <v>0.26666666666666689</v>
      </c>
      <c r="C44">
        <f t="shared" si="6"/>
        <v>0</v>
      </c>
      <c r="D44">
        <f t="shared" si="1"/>
        <v>0.66697681085847427</v>
      </c>
      <c r="E44">
        <f t="shared" si="2"/>
        <v>0.99999988405548057</v>
      </c>
      <c r="F44">
        <f t="shared" si="7"/>
        <v>0.16399999999999998</v>
      </c>
      <c r="G44">
        <f t="shared" si="3"/>
        <v>0.41</v>
      </c>
      <c r="H44">
        <f t="shared" si="4"/>
        <v>0.16399999999999998</v>
      </c>
      <c r="I44">
        <f t="shared" si="5"/>
        <v>0.33333333333333331</v>
      </c>
    </row>
    <row r="45" spans="1:9" x14ac:dyDescent="0.2">
      <c r="A45">
        <v>8.4</v>
      </c>
      <c r="B45">
        <f t="shared" si="0"/>
        <v>0.19999999999999987</v>
      </c>
      <c r="C45">
        <f t="shared" si="6"/>
        <v>0</v>
      </c>
      <c r="D45">
        <f t="shared" si="1"/>
        <v>0.72614903707369094</v>
      </c>
      <c r="E45">
        <f t="shared" si="2"/>
        <v>0.99999998900488374</v>
      </c>
      <c r="F45">
        <f t="shared" si="7"/>
        <v>0.16800000000000001</v>
      </c>
      <c r="G45">
        <f t="shared" si="3"/>
        <v>0.42000000000000004</v>
      </c>
      <c r="H45">
        <f t="shared" si="4"/>
        <v>0.16800000000000001</v>
      </c>
      <c r="I45">
        <f t="shared" si="5"/>
        <v>0.33333333333333331</v>
      </c>
    </row>
    <row r="46" spans="1:9" x14ac:dyDescent="0.2">
      <c r="A46">
        <v>8.6</v>
      </c>
      <c r="B46">
        <f t="shared" si="0"/>
        <v>0.13333333333333344</v>
      </c>
      <c r="C46">
        <f t="shared" si="6"/>
        <v>0</v>
      </c>
      <c r="D46">
        <f t="shared" si="1"/>
        <v>0.78270453824186803</v>
      </c>
      <c r="E46">
        <f t="shared" si="2"/>
        <v>0.99999999923904159</v>
      </c>
      <c r="F46">
        <f t="shared" si="7"/>
        <v>0.17199999999999999</v>
      </c>
      <c r="G46">
        <f t="shared" si="3"/>
        <v>0.43</v>
      </c>
      <c r="H46">
        <f t="shared" si="4"/>
        <v>0.17199999999999999</v>
      </c>
      <c r="I46">
        <f t="shared" si="5"/>
        <v>0.33333333333333331</v>
      </c>
    </row>
    <row r="47" spans="1:9" x14ac:dyDescent="0.2">
      <c r="A47">
        <v>8.8000000000000007</v>
      </c>
      <c r="B47">
        <f t="shared" si="0"/>
        <v>6.666666666666643E-2</v>
      </c>
      <c r="C47">
        <f t="shared" si="6"/>
        <v>0</v>
      </c>
      <c r="D47">
        <f t="shared" si="1"/>
        <v>0.83527021141127222</v>
      </c>
      <c r="E47">
        <f t="shared" si="2"/>
        <v>0.99999999996513211</v>
      </c>
      <c r="F47">
        <f t="shared" si="7"/>
        <v>0.17600000000000002</v>
      </c>
      <c r="G47">
        <f t="shared" si="3"/>
        <v>0.44000000000000006</v>
      </c>
      <c r="H47">
        <f t="shared" si="4"/>
        <v>0.17600000000000002</v>
      </c>
      <c r="I47">
        <f t="shared" si="5"/>
        <v>0.33333333333333331</v>
      </c>
    </row>
    <row r="48" spans="1:9" x14ac:dyDescent="0.2">
      <c r="A48">
        <v>9</v>
      </c>
      <c r="B48">
        <f t="shared" si="0"/>
        <v>0</v>
      </c>
      <c r="C48">
        <f t="shared" si="6"/>
        <v>0</v>
      </c>
      <c r="D48">
        <f t="shared" si="1"/>
        <v>0.88249690258459534</v>
      </c>
      <c r="E48">
        <f t="shared" si="2"/>
        <v>0.99999999999909051</v>
      </c>
      <c r="F48">
        <f t="shared" si="7"/>
        <v>0.18</v>
      </c>
      <c r="G48">
        <f t="shared" si="3"/>
        <v>0.45</v>
      </c>
      <c r="H48">
        <f t="shared" si="4"/>
        <v>0.18</v>
      </c>
      <c r="I48">
        <f t="shared" si="5"/>
        <v>0.33333333333333331</v>
      </c>
    </row>
    <row r="49" spans="1:9" x14ac:dyDescent="0.2">
      <c r="A49">
        <v>9.1999999999999993</v>
      </c>
      <c r="B49">
        <f t="shared" si="0"/>
        <v>0</v>
      </c>
      <c r="C49">
        <f t="shared" si="6"/>
        <v>0</v>
      </c>
      <c r="D49">
        <f t="shared" si="1"/>
        <v>0.92311634638663576</v>
      </c>
      <c r="E49">
        <f t="shared" si="2"/>
        <v>0.99999999999998956</v>
      </c>
      <c r="F49">
        <f t="shared" si="7"/>
        <v>0.184</v>
      </c>
      <c r="G49">
        <f t="shared" si="3"/>
        <v>0.45999999999999996</v>
      </c>
      <c r="H49">
        <f t="shared" si="4"/>
        <v>0.184</v>
      </c>
      <c r="I49">
        <f t="shared" si="5"/>
        <v>0.33333333333333331</v>
      </c>
    </row>
    <row r="50" spans="1:9" x14ac:dyDescent="0.2">
      <c r="A50">
        <v>9.4</v>
      </c>
      <c r="B50">
        <f t="shared" si="0"/>
        <v>0</v>
      </c>
      <c r="C50">
        <f t="shared" si="6"/>
        <v>0</v>
      </c>
      <c r="D50">
        <f t="shared" si="1"/>
        <v>0.95599748183309996</v>
      </c>
      <c r="E50">
        <f t="shared" si="2"/>
        <v>1</v>
      </c>
      <c r="F50">
        <f t="shared" si="7"/>
        <v>0.188</v>
      </c>
      <c r="G50">
        <f t="shared" si="3"/>
        <v>0.47000000000000003</v>
      </c>
      <c r="H50">
        <f t="shared" si="4"/>
        <v>0.188</v>
      </c>
      <c r="I50">
        <f t="shared" si="5"/>
        <v>0.33333333333333331</v>
      </c>
    </row>
    <row r="51" spans="1:9" x14ac:dyDescent="0.2">
      <c r="A51">
        <v>9.6</v>
      </c>
      <c r="B51">
        <f t="shared" si="0"/>
        <v>0</v>
      </c>
      <c r="C51">
        <f t="shared" si="6"/>
        <v>0</v>
      </c>
      <c r="D51">
        <f t="shared" si="1"/>
        <v>0.98019867330675536</v>
      </c>
      <c r="E51">
        <f t="shared" si="2"/>
        <v>1</v>
      </c>
      <c r="F51">
        <f t="shared" si="7"/>
        <v>0.192</v>
      </c>
      <c r="G51">
        <f t="shared" si="3"/>
        <v>0.48</v>
      </c>
      <c r="H51">
        <f t="shared" si="4"/>
        <v>0.192</v>
      </c>
      <c r="I51">
        <f t="shared" si="5"/>
        <v>0.33333333333333331</v>
      </c>
    </row>
    <row r="52" spans="1:9" x14ac:dyDescent="0.2">
      <c r="A52">
        <v>9.8000000000000007</v>
      </c>
      <c r="B52">
        <f t="shared" si="0"/>
        <v>0</v>
      </c>
      <c r="C52">
        <f t="shared" si="6"/>
        <v>0</v>
      </c>
      <c r="D52">
        <f t="shared" si="1"/>
        <v>0.99501247919268243</v>
      </c>
      <c r="E52">
        <f t="shared" si="2"/>
        <v>1</v>
      </c>
      <c r="F52">
        <f t="shared" si="7"/>
        <v>0.19600000000000001</v>
      </c>
      <c r="G52">
        <f t="shared" si="3"/>
        <v>0.49000000000000005</v>
      </c>
      <c r="H52">
        <f t="shared" si="4"/>
        <v>0.19600000000000001</v>
      </c>
      <c r="I52">
        <f t="shared" si="5"/>
        <v>0.33333333333333331</v>
      </c>
    </row>
    <row r="53" spans="1:9" x14ac:dyDescent="0.2">
      <c r="A53">
        <v>10</v>
      </c>
      <c r="B53">
        <f t="shared" si="0"/>
        <v>0</v>
      </c>
      <c r="C53">
        <f t="shared" si="6"/>
        <v>0</v>
      </c>
      <c r="D53">
        <f t="shared" si="1"/>
        <v>1</v>
      </c>
      <c r="E53">
        <f t="shared" si="2"/>
        <v>1</v>
      </c>
      <c r="F53">
        <f t="shared" si="7"/>
        <v>0.2</v>
      </c>
      <c r="G53">
        <f t="shared" si="3"/>
        <v>0.5</v>
      </c>
      <c r="H53">
        <f t="shared" si="4"/>
        <v>0.2</v>
      </c>
      <c r="I53">
        <f t="shared" si="5"/>
        <v>0.33333333333333331</v>
      </c>
    </row>
    <row r="54" spans="1:9" x14ac:dyDescent="0.2">
      <c r="A54">
        <v>10.199999999999999</v>
      </c>
      <c r="B54">
        <f t="shared" si="0"/>
        <v>0</v>
      </c>
      <c r="C54">
        <f t="shared" si="6"/>
        <v>0</v>
      </c>
      <c r="D54">
        <f t="shared" si="1"/>
        <v>0.99501247919268243</v>
      </c>
      <c r="E54">
        <f t="shared" si="2"/>
        <v>1</v>
      </c>
      <c r="F54">
        <f t="shared" si="7"/>
        <v>0.20399999999999999</v>
      </c>
      <c r="G54">
        <f t="shared" si="3"/>
        <v>0.51</v>
      </c>
      <c r="H54">
        <f t="shared" si="4"/>
        <v>0.20399999999999999</v>
      </c>
      <c r="I54">
        <f t="shared" si="5"/>
        <v>0.33333333333333331</v>
      </c>
    </row>
    <row r="55" spans="1:9" x14ac:dyDescent="0.2">
      <c r="A55">
        <v>10.4</v>
      </c>
      <c r="B55">
        <f t="shared" si="0"/>
        <v>0</v>
      </c>
      <c r="C55">
        <f t="shared" si="6"/>
        <v>0</v>
      </c>
      <c r="D55">
        <f t="shared" si="1"/>
        <v>0.98019867330675536</v>
      </c>
      <c r="E55">
        <f t="shared" si="2"/>
        <v>1</v>
      </c>
      <c r="F55">
        <f t="shared" si="7"/>
        <v>0.20800000000000002</v>
      </c>
      <c r="G55">
        <f t="shared" si="3"/>
        <v>0.52</v>
      </c>
      <c r="H55">
        <f t="shared" si="4"/>
        <v>0.20800000000000002</v>
      </c>
      <c r="I55">
        <f t="shared" si="5"/>
        <v>0.33333333333333331</v>
      </c>
    </row>
    <row r="56" spans="1:9" x14ac:dyDescent="0.2">
      <c r="A56">
        <v>10.6</v>
      </c>
      <c r="B56">
        <f t="shared" si="0"/>
        <v>0</v>
      </c>
      <c r="C56">
        <f t="shared" si="6"/>
        <v>0</v>
      </c>
      <c r="D56">
        <f t="shared" si="1"/>
        <v>0.95599748183309996</v>
      </c>
      <c r="E56">
        <f t="shared" si="2"/>
        <v>1</v>
      </c>
      <c r="F56">
        <f t="shared" si="7"/>
        <v>0.21199999999999999</v>
      </c>
      <c r="G56">
        <f t="shared" si="3"/>
        <v>0.53</v>
      </c>
      <c r="H56">
        <f t="shared" si="4"/>
        <v>0.21199999999999999</v>
      </c>
      <c r="I56">
        <f t="shared" si="5"/>
        <v>0.33333333333333331</v>
      </c>
    </row>
    <row r="57" spans="1:9" x14ac:dyDescent="0.2">
      <c r="A57">
        <v>10.8</v>
      </c>
      <c r="B57">
        <f t="shared" si="0"/>
        <v>0</v>
      </c>
      <c r="C57">
        <f t="shared" si="6"/>
        <v>0</v>
      </c>
      <c r="D57">
        <f t="shared" si="1"/>
        <v>0.92311634638663576</v>
      </c>
      <c r="E57">
        <f t="shared" si="2"/>
        <v>0.99999999999998956</v>
      </c>
      <c r="F57">
        <f t="shared" si="7"/>
        <v>0.21600000000000003</v>
      </c>
      <c r="G57">
        <f t="shared" si="3"/>
        <v>0.54</v>
      </c>
      <c r="H57">
        <f t="shared" si="4"/>
        <v>0.21600000000000003</v>
      </c>
      <c r="I57">
        <f t="shared" si="5"/>
        <v>0.33333333333333331</v>
      </c>
    </row>
    <row r="58" spans="1:9" x14ac:dyDescent="0.2">
      <c r="A58">
        <v>11</v>
      </c>
      <c r="B58">
        <f t="shared" si="0"/>
        <v>0</v>
      </c>
      <c r="C58">
        <f t="shared" si="6"/>
        <v>0</v>
      </c>
      <c r="D58">
        <f t="shared" si="1"/>
        <v>0.88249690258459534</v>
      </c>
      <c r="E58">
        <f t="shared" si="2"/>
        <v>0.99999999999909051</v>
      </c>
      <c r="F58">
        <f t="shared" si="7"/>
        <v>0.22</v>
      </c>
      <c r="G58">
        <f t="shared" si="3"/>
        <v>0.55000000000000004</v>
      </c>
      <c r="H58">
        <f t="shared" si="4"/>
        <v>0.22</v>
      </c>
      <c r="I58">
        <f t="shared" si="5"/>
        <v>0.33333333333333331</v>
      </c>
    </row>
    <row r="59" spans="1:9" x14ac:dyDescent="0.2">
      <c r="A59">
        <v>11.2</v>
      </c>
      <c r="B59">
        <f t="shared" si="0"/>
        <v>0</v>
      </c>
      <c r="C59">
        <f t="shared" si="6"/>
        <v>0</v>
      </c>
      <c r="D59">
        <f t="shared" si="1"/>
        <v>0.83527021141127222</v>
      </c>
      <c r="E59">
        <f t="shared" si="2"/>
        <v>0.99999999996513211</v>
      </c>
      <c r="F59">
        <f t="shared" si="7"/>
        <v>0.22399999999999998</v>
      </c>
      <c r="G59">
        <f t="shared" si="3"/>
        <v>0.55999999999999994</v>
      </c>
      <c r="H59">
        <f t="shared" si="4"/>
        <v>0.22399999999999998</v>
      </c>
      <c r="I59">
        <f t="shared" si="5"/>
        <v>0.33333333333333331</v>
      </c>
    </row>
    <row r="60" spans="1:9" x14ac:dyDescent="0.2">
      <c r="A60">
        <v>11.4</v>
      </c>
      <c r="B60">
        <f t="shared" si="0"/>
        <v>0</v>
      </c>
      <c r="C60">
        <f t="shared" si="6"/>
        <v>0</v>
      </c>
      <c r="D60">
        <f t="shared" si="1"/>
        <v>0.78270453824186803</v>
      </c>
      <c r="E60">
        <f t="shared" si="2"/>
        <v>0.99999999923904159</v>
      </c>
      <c r="F60">
        <f t="shared" si="7"/>
        <v>0.22800000000000001</v>
      </c>
      <c r="G60">
        <f t="shared" si="3"/>
        <v>0.57000000000000006</v>
      </c>
      <c r="H60">
        <f t="shared" si="4"/>
        <v>0.22800000000000001</v>
      </c>
      <c r="I60">
        <f t="shared" si="5"/>
        <v>0.33333333333333331</v>
      </c>
    </row>
    <row r="61" spans="1:9" x14ac:dyDescent="0.2">
      <c r="A61">
        <v>11.6</v>
      </c>
      <c r="B61">
        <f t="shared" si="0"/>
        <v>0</v>
      </c>
      <c r="C61">
        <f t="shared" si="6"/>
        <v>0</v>
      </c>
      <c r="D61">
        <f t="shared" si="1"/>
        <v>0.72614903707369094</v>
      </c>
      <c r="E61">
        <f t="shared" si="2"/>
        <v>0.99999998900488374</v>
      </c>
      <c r="F61">
        <f t="shared" si="7"/>
        <v>0.23199999999999998</v>
      </c>
      <c r="G61">
        <f t="shared" si="3"/>
        <v>0.57999999999999996</v>
      </c>
      <c r="H61">
        <f t="shared" si="4"/>
        <v>0.23199999999999998</v>
      </c>
      <c r="I61">
        <f t="shared" si="5"/>
        <v>0.33333333333333331</v>
      </c>
    </row>
    <row r="62" spans="1:9" x14ac:dyDescent="0.2">
      <c r="A62">
        <v>11.8</v>
      </c>
      <c r="B62">
        <f t="shared" si="0"/>
        <v>0</v>
      </c>
      <c r="C62">
        <f t="shared" si="6"/>
        <v>0</v>
      </c>
      <c r="D62">
        <f t="shared" si="1"/>
        <v>0.66697681085847427</v>
      </c>
      <c r="E62">
        <f t="shared" si="2"/>
        <v>0.99999988405548057</v>
      </c>
      <c r="F62">
        <f t="shared" si="7"/>
        <v>0.23600000000000002</v>
      </c>
      <c r="G62">
        <f t="shared" si="3"/>
        <v>0.59000000000000008</v>
      </c>
      <c r="H62">
        <f t="shared" si="4"/>
        <v>0.23600000000000002</v>
      </c>
      <c r="I62">
        <f t="shared" si="5"/>
        <v>0.33333333333333331</v>
      </c>
    </row>
    <row r="63" spans="1:9" x14ac:dyDescent="0.2">
      <c r="A63">
        <v>12</v>
      </c>
      <c r="B63">
        <f t="shared" si="0"/>
        <v>0</v>
      </c>
      <c r="C63">
        <f t="shared" si="6"/>
        <v>0</v>
      </c>
      <c r="D63">
        <f t="shared" si="1"/>
        <v>0.60653065971263342</v>
      </c>
      <c r="E63">
        <f t="shared" si="2"/>
        <v>0.99999904632659309</v>
      </c>
      <c r="F63">
        <f t="shared" si="7"/>
        <v>0.24</v>
      </c>
      <c r="G63">
        <f t="shared" si="3"/>
        <v>0.60000000000000009</v>
      </c>
      <c r="H63">
        <f t="shared" si="4"/>
        <v>0.24</v>
      </c>
      <c r="I63">
        <f t="shared" si="5"/>
        <v>0.33333333333333331</v>
      </c>
    </row>
    <row r="64" spans="1:9" x14ac:dyDescent="0.2">
      <c r="A64">
        <v>12.2</v>
      </c>
      <c r="B64">
        <f t="shared" si="0"/>
        <v>0</v>
      </c>
      <c r="C64">
        <f t="shared" si="6"/>
        <v>0</v>
      </c>
      <c r="D64">
        <f t="shared" si="1"/>
        <v>0.54607442663970962</v>
      </c>
      <c r="E64">
        <f t="shared" si="2"/>
        <v>0.99999358419724749</v>
      </c>
      <c r="F64">
        <f t="shared" si="7"/>
        <v>0.24399999999999999</v>
      </c>
      <c r="G64">
        <f t="shared" si="3"/>
        <v>0.61</v>
      </c>
      <c r="H64">
        <f t="shared" si="4"/>
        <v>0.24399999999999999</v>
      </c>
      <c r="I64">
        <f t="shared" si="5"/>
        <v>0.33333333333333331</v>
      </c>
    </row>
    <row r="65" spans="1:9" x14ac:dyDescent="0.2">
      <c r="A65">
        <v>12.4</v>
      </c>
      <c r="B65">
        <f t="shared" si="0"/>
        <v>0</v>
      </c>
      <c r="C65">
        <f t="shared" si="6"/>
        <v>0</v>
      </c>
      <c r="D65">
        <f t="shared" si="1"/>
        <v>0.48675225595997157</v>
      </c>
      <c r="E65">
        <f t="shared" si="2"/>
        <v>0.99996343975229984</v>
      </c>
      <c r="F65">
        <f t="shared" si="7"/>
        <v>0.24800000000000003</v>
      </c>
      <c r="G65">
        <f t="shared" si="3"/>
        <v>0.62000000000000011</v>
      </c>
      <c r="H65">
        <f t="shared" si="4"/>
        <v>0.24800000000000003</v>
      </c>
      <c r="I65">
        <f t="shared" si="5"/>
        <v>0.33333333333333331</v>
      </c>
    </row>
    <row r="66" spans="1:9" x14ac:dyDescent="0.2">
      <c r="A66">
        <v>12.6</v>
      </c>
      <c r="B66">
        <f t="shared" si="0"/>
        <v>0</v>
      </c>
      <c r="C66">
        <f t="shared" si="6"/>
        <v>0</v>
      </c>
      <c r="D66">
        <f t="shared" si="1"/>
        <v>0.42955735821073926</v>
      </c>
      <c r="E66">
        <f t="shared" si="2"/>
        <v>0.99981878738559993</v>
      </c>
      <c r="F66">
        <f t="shared" si="7"/>
        <v>0.252</v>
      </c>
      <c r="G66">
        <f t="shared" si="3"/>
        <v>0.63</v>
      </c>
      <c r="H66">
        <f t="shared" si="4"/>
        <v>0.252</v>
      </c>
      <c r="I66">
        <f t="shared" si="5"/>
        <v>0.33333333333333331</v>
      </c>
    </row>
    <row r="67" spans="1:9" x14ac:dyDescent="0.2">
      <c r="A67">
        <v>12.8</v>
      </c>
      <c r="B67">
        <f t="shared" si="0"/>
        <v>0</v>
      </c>
      <c r="C67">
        <f t="shared" si="6"/>
        <v>0</v>
      </c>
      <c r="D67">
        <f t="shared" si="1"/>
        <v>0.37531109885139935</v>
      </c>
      <c r="E67">
        <f t="shared" si="2"/>
        <v>0.99920271350998313</v>
      </c>
      <c r="F67">
        <f t="shared" si="7"/>
        <v>0.25600000000000001</v>
      </c>
      <c r="G67">
        <f t="shared" si="3"/>
        <v>0.64000000000000012</v>
      </c>
      <c r="H67">
        <f t="shared" si="4"/>
        <v>0.25600000000000001</v>
      </c>
      <c r="I67">
        <f t="shared" si="5"/>
        <v>0.33333333333333331</v>
      </c>
    </row>
    <row r="68" spans="1:9" x14ac:dyDescent="0.2">
      <c r="A68">
        <v>13</v>
      </c>
      <c r="B68">
        <f t="shared" ref="B68:B103" si="8">IF(A68&lt;$M$2,0,IF(AND($M$2&lt;=A68,A68&lt;=$N$2),(A68-$M$2)/($N$2-$M$2),IF(AND($N$2&lt;A68,A68&lt;=$O$2),1,IF(AND($O$2&lt;A68,A68&lt;=$P$2),($P$2-A68)/($P$2-$O$2),0))))</f>
        <v>0</v>
      </c>
      <c r="C68">
        <f t="shared" si="6"/>
        <v>0</v>
      </c>
      <c r="D68">
        <f t="shared" ref="D68:D103" si="9">1/EXP(((A68-$M$4)^2)/(2*$N$4^2))</f>
        <v>0.32465246735834974</v>
      </c>
      <c r="E68">
        <f t="shared" ref="E68:E103" si="10">1/(1+ABS((A68-$O$5)/$M$5)^(2*$N$5))</f>
        <v>0.99683881285547993</v>
      </c>
      <c r="F68">
        <f t="shared" si="7"/>
        <v>0.26</v>
      </c>
      <c r="G68">
        <f t="shared" ref="G68:G103" si="11">A68*$S$10</f>
        <v>0.65</v>
      </c>
      <c r="H68">
        <f t="shared" ref="H68:H103" si="12">MIN(F68,$O$10)</f>
        <v>0.26</v>
      </c>
      <c r="I68">
        <f t="shared" ref="I68:I103" si="13">MIN($O$11,G68)</f>
        <v>0.33333333333333331</v>
      </c>
    </row>
    <row r="69" spans="1:9" x14ac:dyDescent="0.2">
      <c r="A69">
        <v>13.2</v>
      </c>
      <c r="B69">
        <f t="shared" si="8"/>
        <v>0</v>
      </c>
      <c r="C69">
        <f t="shared" ref="C69:C103" si="14">IF(A69&lt;$M$3,0,IF(AND($M$3&lt;=A69,A69&lt;=$N$3),(A69-$M$3)/($N$3-$M$3),IF(AND($N$3&lt;A69,A69&lt;=$O$3),($O$3-A69)/($O$3-$N$3),0)))</f>
        <v>0</v>
      </c>
      <c r="D69">
        <f t="shared" si="9"/>
        <v>0.2780373004531943</v>
      </c>
      <c r="E69">
        <f t="shared" si="10"/>
        <v>0.988602192725058</v>
      </c>
      <c r="F69">
        <f t="shared" ref="F69:F103" si="15">A69*$R$10</f>
        <v>0.26400000000000001</v>
      </c>
      <c r="G69">
        <f t="shared" si="11"/>
        <v>0.66</v>
      </c>
      <c r="H69">
        <f t="shared" si="12"/>
        <v>0.26400000000000001</v>
      </c>
      <c r="I69">
        <f t="shared" si="13"/>
        <v>0.33333333333333331</v>
      </c>
    </row>
    <row r="70" spans="1:9" x14ac:dyDescent="0.2">
      <c r="A70">
        <v>13.4</v>
      </c>
      <c r="B70">
        <f t="shared" si="8"/>
        <v>0</v>
      </c>
      <c r="C70">
        <f t="shared" si="14"/>
        <v>0</v>
      </c>
      <c r="D70">
        <f t="shared" si="9"/>
        <v>0.23574607655586347</v>
      </c>
      <c r="E70">
        <f t="shared" si="10"/>
        <v>0.96268671436973718</v>
      </c>
      <c r="F70">
        <f t="shared" si="15"/>
        <v>0.26800000000000002</v>
      </c>
      <c r="G70">
        <f t="shared" si="11"/>
        <v>0.67</v>
      </c>
      <c r="H70">
        <f t="shared" si="12"/>
        <v>0.26800000000000002</v>
      </c>
      <c r="I70">
        <f t="shared" si="13"/>
        <v>0.33333333333333331</v>
      </c>
    </row>
    <row r="71" spans="1:9" x14ac:dyDescent="0.2">
      <c r="A71">
        <v>13.6</v>
      </c>
      <c r="B71">
        <f t="shared" si="8"/>
        <v>0</v>
      </c>
      <c r="C71">
        <f t="shared" si="14"/>
        <v>0</v>
      </c>
      <c r="D71">
        <f t="shared" si="9"/>
        <v>0.19789869908361474</v>
      </c>
      <c r="E71">
        <f t="shared" si="10"/>
        <v>0.89160201035483344</v>
      </c>
      <c r="F71">
        <f t="shared" si="15"/>
        <v>0.27200000000000002</v>
      </c>
      <c r="G71">
        <f t="shared" si="11"/>
        <v>0.68</v>
      </c>
      <c r="H71">
        <f t="shared" si="12"/>
        <v>0.27200000000000002</v>
      </c>
      <c r="I71">
        <f t="shared" si="13"/>
        <v>0.33333333333333331</v>
      </c>
    </row>
    <row r="72" spans="1:9" x14ac:dyDescent="0.2">
      <c r="A72">
        <v>13.8</v>
      </c>
      <c r="B72">
        <f t="shared" si="8"/>
        <v>0</v>
      </c>
      <c r="C72">
        <f t="shared" si="14"/>
        <v>0</v>
      </c>
      <c r="D72">
        <f t="shared" si="9"/>
        <v>0.16447445657715479</v>
      </c>
      <c r="E72">
        <f t="shared" si="10"/>
        <v>0.73611362731461971</v>
      </c>
      <c r="F72">
        <f t="shared" si="15"/>
        <v>0.27600000000000002</v>
      </c>
      <c r="G72">
        <f t="shared" si="11"/>
        <v>0.69000000000000006</v>
      </c>
      <c r="H72">
        <f t="shared" si="12"/>
        <v>0.27600000000000002</v>
      </c>
      <c r="I72">
        <f t="shared" si="13"/>
        <v>0.33333333333333331</v>
      </c>
    </row>
    <row r="73" spans="1:9" x14ac:dyDescent="0.2">
      <c r="A73">
        <v>14</v>
      </c>
      <c r="B73">
        <f t="shared" si="8"/>
        <v>0</v>
      </c>
      <c r="C73">
        <f t="shared" si="14"/>
        <v>0</v>
      </c>
      <c r="D73">
        <f t="shared" si="9"/>
        <v>0.1353352832366127</v>
      </c>
      <c r="E73">
        <f t="shared" si="10"/>
        <v>0.5</v>
      </c>
      <c r="F73">
        <f t="shared" si="15"/>
        <v>0.28000000000000003</v>
      </c>
      <c r="G73">
        <f t="shared" si="11"/>
        <v>0.70000000000000007</v>
      </c>
      <c r="H73">
        <f t="shared" si="12"/>
        <v>0.28000000000000003</v>
      </c>
      <c r="I73">
        <f t="shared" si="13"/>
        <v>0.33333333333333331</v>
      </c>
    </row>
    <row r="74" spans="1:9" x14ac:dyDescent="0.2">
      <c r="A74">
        <v>14.2</v>
      </c>
      <c r="B74">
        <f t="shared" si="8"/>
        <v>0</v>
      </c>
      <c r="C74">
        <f t="shared" si="14"/>
        <v>0</v>
      </c>
      <c r="D74">
        <f t="shared" si="9"/>
        <v>0.11025052530448533</v>
      </c>
      <c r="E74">
        <f t="shared" si="10"/>
        <v>0.27372529717242716</v>
      </c>
      <c r="F74">
        <f t="shared" si="15"/>
        <v>0.28399999999999997</v>
      </c>
      <c r="G74">
        <f t="shared" si="11"/>
        <v>0.71</v>
      </c>
      <c r="H74">
        <f t="shared" si="12"/>
        <v>0.28399999999999997</v>
      </c>
      <c r="I74">
        <f t="shared" si="13"/>
        <v>0.33333333333333331</v>
      </c>
    </row>
    <row r="75" spans="1:9" x14ac:dyDescent="0.2">
      <c r="A75">
        <v>14.4</v>
      </c>
      <c r="B75">
        <f t="shared" si="8"/>
        <v>0</v>
      </c>
      <c r="C75">
        <f t="shared" si="14"/>
        <v>0</v>
      </c>
      <c r="D75">
        <f t="shared" si="9"/>
        <v>8.8921617459386301E-2</v>
      </c>
      <c r="E75">
        <f t="shared" si="10"/>
        <v>0.12940795943806788</v>
      </c>
      <c r="F75">
        <f t="shared" si="15"/>
        <v>0.28800000000000003</v>
      </c>
      <c r="G75">
        <f t="shared" si="11"/>
        <v>0.72000000000000008</v>
      </c>
      <c r="H75">
        <f t="shared" si="12"/>
        <v>0.28800000000000003</v>
      </c>
      <c r="I75">
        <f t="shared" si="13"/>
        <v>0.33333333333333331</v>
      </c>
    </row>
    <row r="76" spans="1:9" x14ac:dyDescent="0.2">
      <c r="A76">
        <v>14.6</v>
      </c>
      <c r="B76">
        <f t="shared" si="8"/>
        <v>0</v>
      </c>
      <c r="C76">
        <f t="shared" si="14"/>
        <v>0</v>
      </c>
      <c r="D76">
        <f t="shared" si="9"/>
        <v>7.1005353739637012E-2</v>
      </c>
      <c r="E76">
        <f t="shared" si="10"/>
        <v>5.7582002524359216E-2</v>
      </c>
      <c r="F76">
        <f t="shared" si="15"/>
        <v>0.29199999999999998</v>
      </c>
      <c r="G76">
        <f t="shared" si="11"/>
        <v>0.73</v>
      </c>
      <c r="H76">
        <f t="shared" si="12"/>
        <v>0.29199999999999998</v>
      </c>
      <c r="I76">
        <f t="shared" si="13"/>
        <v>0.33333333333333331</v>
      </c>
    </row>
    <row r="77" spans="1:9" x14ac:dyDescent="0.2">
      <c r="A77">
        <v>14.8</v>
      </c>
      <c r="B77">
        <f t="shared" si="8"/>
        <v>0</v>
      </c>
      <c r="C77">
        <f t="shared" si="14"/>
        <v>0</v>
      </c>
      <c r="D77">
        <f t="shared" si="9"/>
        <v>5.6134762834133684E-2</v>
      </c>
      <c r="E77">
        <f t="shared" si="10"/>
        <v>2.5420971333277132E-2</v>
      </c>
      <c r="F77">
        <f t="shared" si="15"/>
        <v>0.29600000000000004</v>
      </c>
      <c r="G77">
        <f t="shared" si="11"/>
        <v>0.7400000000000001</v>
      </c>
      <c r="H77">
        <f t="shared" si="12"/>
        <v>0.29600000000000004</v>
      </c>
      <c r="I77">
        <f t="shared" si="13"/>
        <v>0.33333333333333331</v>
      </c>
    </row>
    <row r="78" spans="1:9" x14ac:dyDescent="0.2">
      <c r="A78">
        <v>15</v>
      </c>
      <c r="B78">
        <f t="shared" si="8"/>
        <v>0</v>
      </c>
      <c r="C78">
        <f t="shared" si="14"/>
        <v>0</v>
      </c>
      <c r="D78">
        <f t="shared" si="9"/>
        <v>4.3936933623407413E-2</v>
      </c>
      <c r="E78">
        <f t="shared" si="10"/>
        <v>1.139780727494202E-2</v>
      </c>
      <c r="F78">
        <f t="shared" si="15"/>
        <v>0.3</v>
      </c>
      <c r="G78">
        <f t="shared" si="11"/>
        <v>0.75</v>
      </c>
      <c r="H78">
        <f t="shared" si="12"/>
        <v>0.3</v>
      </c>
      <c r="I78">
        <f t="shared" si="13"/>
        <v>0.33333333333333331</v>
      </c>
    </row>
    <row r="79" spans="1:9" x14ac:dyDescent="0.2">
      <c r="A79">
        <v>15.2</v>
      </c>
      <c r="B79">
        <f t="shared" si="8"/>
        <v>0</v>
      </c>
      <c r="C79">
        <f t="shared" si="14"/>
        <v>0</v>
      </c>
      <c r="D79">
        <f t="shared" si="9"/>
        <v>3.4047454734599372E-2</v>
      </c>
      <c r="E79">
        <f t="shared" si="10"/>
        <v>5.2342418011532832E-3</v>
      </c>
      <c r="F79">
        <f t="shared" si="15"/>
        <v>0.30399999999999999</v>
      </c>
      <c r="G79">
        <f t="shared" si="11"/>
        <v>0.76</v>
      </c>
      <c r="H79">
        <f t="shared" si="12"/>
        <v>0.30399999999999999</v>
      </c>
      <c r="I79">
        <f t="shared" si="13"/>
        <v>0.33333333333333331</v>
      </c>
    </row>
    <row r="80" spans="1:9" x14ac:dyDescent="0.2">
      <c r="A80">
        <v>15.4</v>
      </c>
      <c r="B80">
        <f t="shared" si="8"/>
        <v>0</v>
      </c>
      <c r="C80">
        <f t="shared" si="14"/>
        <v>0</v>
      </c>
      <c r="D80">
        <f t="shared" si="9"/>
        <v>2.6121409853918223E-2</v>
      </c>
      <c r="E80">
        <f t="shared" si="10"/>
        <v>2.4674689577465336E-3</v>
      </c>
      <c r="F80">
        <f t="shared" si="15"/>
        <v>0.308</v>
      </c>
      <c r="G80">
        <f t="shared" si="11"/>
        <v>0.77</v>
      </c>
      <c r="H80">
        <f t="shared" si="12"/>
        <v>0.308</v>
      </c>
      <c r="I80">
        <f t="shared" si="13"/>
        <v>0.33333333333333331</v>
      </c>
    </row>
    <row r="81" spans="1:9" x14ac:dyDescent="0.2">
      <c r="A81">
        <v>15.6</v>
      </c>
      <c r="B81">
        <f t="shared" si="8"/>
        <v>0</v>
      </c>
      <c r="C81">
        <f t="shared" si="14"/>
        <v>0</v>
      </c>
      <c r="D81">
        <f t="shared" si="9"/>
        <v>1.9841094744370295E-2</v>
      </c>
      <c r="E81">
        <f t="shared" si="10"/>
        <v>1.1937696385379887E-3</v>
      </c>
      <c r="F81">
        <f t="shared" si="15"/>
        <v>0.312</v>
      </c>
      <c r="G81">
        <f t="shared" si="11"/>
        <v>0.78</v>
      </c>
      <c r="H81">
        <f t="shared" si="12"/>
        <v>0.312</v>
      </c>
      <c r="I81">
        <f t="shared" si="13"/>
        <v>0.33333333333333331</v>
      </c>
    </row>
    <row r="82" spans="1:9" x14ac:dyDescent="0.2">
      <c r="A82">
        <v>15.8</v>
      </c>
      <c r="B82">
        <f t="shared" si="8"/>
        <v>0</v>
      </c>
      <c r="C82">
        <f t="shared" si="14"/>
        <v>0</v>
      </c>
      <c r="D82">
        <f t="shared" si="9"/>
        <v>1.492078606906783E-2</v>
      </c>
      <c r="E82">
        <f t="shared" si="10"/>
        <v>5.9208320308558164E-4</v>
      </c>
      <c r="F82">
        <f t="shared" si="15"/>
        <v>0.316</v>
      </c>
      <c r="G82">
        <f t="shared" si="11"/>
        <v>0.79</v>
      </c>
      <c r="H82">
        <f t="shared" si="12"/>
        <v>0.316</v>
      </c>
      <c r="I82">
        <f t="shared" si="13"/>
        <v>0.33333333333333331</v>
      </c>
    </row>
    <row r="83" spans="1:9" x14ac:dyDescent="0.2">
      <c r="A83">
        <v>16</v>
      </c>
      <c r="B83">
        <f t="shared" si="8"/>
        <v>0</v>
      </c>
      <c r="C83">
        <f t="shared" si="14"/>
        <v>0</v>
      </c>
      <c r="D83">
        <f t="shared" si="9"/>
        <v>1.1108996538242306E-2</v>
      </c>
      <c r="E83">
        <f t="shared" si="10"/>
        <v>3.0063824928391918E-4</v>
      </c>
      <c r="F83">
        <f t="shared" si="15"/>
        <v>0.32</v>
      </c>
      <c r="G83">
        <f t="shared" si="11"/>
        <v>0.8</v>
      </c>
      <c r="H83">
        <f t="shared" si="12"/>
        <v>0.32</v>
      </c>
      <c r="I83">
        <f t="shared" si="13"/>
        <v>0.33333333333333331</v>
      </c>
    </row>
    <row r="84" spans="1:9" x14ac:dyDescent="0.2">
      <c r="A84">
        <v>16.2</v>
      </c>
      <c r="B84">
        <f t="shared" si="8"/>
        <v>0</v>
      </c>
      <c r="C84">
        <f t="shared" si="14"/>
        <v>0</v>
      </c>
      <c r="D84">
        <f t="shared" si="9"/>
        <v>8.1887010143740901E-3</v>
      </c>
      <c r="E84">
        <f t="shared" si="10"/>
        <v>1.5606239024626567E-4</v>
      </c>
      <c r="F84">
        <f t="shared" si="15"/>
        <v>0.32400000000000001</v>
      </c>
      <c r="G84">
        <f t="shared" si="11"/>
        <v>0.81</v>
      </c>
      <c r="H84">
        <f t="shared" si="12"/>
        <v>0.32400000000000001</v>
      </c>
      <c r="I84">
        <f t="shared" si="13"/>
        <v>0.33333333333333331</v>
      </c>
    </row>
    <row r="85" spans="1:9" x14ac:dyDescent="0.2">
      <c r="A85">
        <v>16.399999999999999</v>
      </c>
      <c r="B85">
        <f t="shared" si="8"/>
        <v>0</v>
      </c>
      <c r="C85">
        <f t="shared" si="14"/>
        <v>0</v>
      </c>
      <c r="D85">
        <f t="shared" si="9"/>
        <v>5.9760228950059592E-3</v>
      </c>
      <c r="E85">
        <f t="shared" si="10"/>
        <v>8.2711219543578495E-5</v>
      </c>
      <c r="F85">
        <f t="shared" si="15"/>
        <v>0.32799999999999996</v>
      </c>
      <c r="G85">
        <f t="shared" si="11"/>
        <v>0.82</v>
      </c>
      <c r="H85">
        <f t="shared" si="12"/>
        <v>0.32465246735834974</v>
      </c>
      <c r="I85">
        <f t="shared" si="13"/>
        <v>0.33333333333333331</v>
      </c>
    </row>
    <row r="86" spans="1:9" x14ac:dyDescent="0.2">
      <c r="A86">
        <v>16.600000000000001</v>
      </c>
      <c r="B86">
        <f t="shared" si="8"/>
        <v>0</v>
      </c>
      <c r="C86">
        <f t="shared" si="14"/>
        <v>0</v>
      </c>
      <c r="D86">
        <f t="shared" si="9"/>
        <v>4.3178400076330703E-3</v>
      </c>
      <c r="E86">
        <f t="shared" si="10"/>
        <v>4.4699400920980734E-5</v>
      </c>
      <c r="F86">
        <f t="shared" si="15"/>
        <v>0.33200000000000002</v>
      </c>
      <c r="G86">
        <f t="shared" si="11"/>
        <v>0.83000000000000007</v>
      </c>
      <c r="H86">
        <f t="shared" si="12"/>
        <v>0.32465246735834974</v>
      </c>
      <c r="I86">
        <f t="shared" si="13"/>
        <v>0.33333333333333331</v>
      </c>
    </row>
    <row r="87" spans="1:9" x14ac:dyDescent="0.2">
      <c r="A87">
        <v>16.8</v>
      </c>
      <c r="B87">
        <f t="shared" si="8"/>
        <v>0</v>
      </c>
      <c r="C87">
        <f t="shared" si="14"/>
        <v>0</v>
      </c>
      <c r="D87">
        <f t="shared" si="9"/>
        <v>3.0887154082367661E-3</v>
      </c>
      <c r="E87">
        <f t="shared" si="10"/>
        <v>2.4604292808514814E-5</v>
      </c>
      <c r="F87">
        <f t="shared" si="15"/>
        <v>0.33600000000000002</v>
      </c>
      <c r="G87">
        <f t="shared" si="11"/>
        <v>0.84000000000000008</v>
      </c>
      <c r="H87">
        <f t="shared" si="12"/>
        <v>0.32465246735834974</v>
      </c>
      <c r="I87">
        <f t="shared" si="13"/>
        <v>0.33333333333333331</v>
      </c>
    </row>
    <row r="88" spans="1:9" x14ac:dyDescent="0.2">
      <c r="A88">
        <v>17</v>
      </c>
      <c r="B88">
        <f t="shared" si="8"/>
        <v>0</v>
      </c>
      <c r="C88">
        <f t="shared" si="14"/>
        <v>0</v>
      </c>
      <c r="D88">
        <f t="shared" si="9"/>
        <v>2.1874911181828851E-3</v>
      </c>
      <c r="E88">
        <f t="shared" si="10"/>
        <v>1.377948676089912E-5</v>
      </c>
      <c r="F88">
        <f t="shared" si="15"/>
        <v>0.34</v>
      </c>
      <c r="G88">
        <f t="shared" si="11"/>
        <v>0.85000000000000009</v>
      </c>
      <c r="H88">
        <f t="shared" si="12"/>
        <v>0.32465246735834974</v>
      </c>
      <c r="I88">
        <f t="shared" si="13"/>
        <v>0.33333333333333331</v>
      </c>
    </row>
    <row r="89" spans="1:9" x14ac:dyDescent="0.2">
      <c r="A89">
        <v>17.2</v>
      </c>
      <c r="B89">
        <f t="shared" si="8"/>
        <v>0</v>
      </c>
      <c r="C89">
        <f t="shared" si="14"/>
        <v>0</v>
      </c>
      <c r="D89">
        <f t="shared" si="9"/>
        <v>1.5338106793244659E-3</v>
      </c>
      <c r="E89">
        <f t="shared" si="10"/>
        <v>7.844160861664973E-6</v>
      </c>
      <c r="F89">
        <f t="shared" si="15"/>
        <v>0.34399999999999997</v>
      </c>
      <c r="G89">
        <f t="shared" si="11"/>
        <v>0.86</v>
      </c>
      <c r="H89">
        <f t="shared" si="12"/>
        <v>0.32465246735834974</v>
      </c>
      <c r="I89">
        <f t="shared" si="13"/>
        <v>0.33333333333333331</v>
      </c>
    </row>
    <row r="90" spans="1:9" x14ac:dyDescent="0.2">
      <c r="A90">
        <v>17.399999999999999</v>
      </c>
      <c r="B90">
        <f t="shared" si="8"/>
        <v>0</v>
      </c>
      <c r="C90">
        <f t="shared" si="14"/>
        <v>0</v>
      </c>
      <c r="D90">
        <f t="shared" si="9"/>
        <v>1.0647662366679233E-3</v>
      </c>
      <c r="E90">
        <f t="shared" si="10"/>
        <v>4.5348555975893284E-6</v>
      </c>
      <c r="F90">
        <f t="shared" si="15"/>
        <v>0.34799999999999998</v>
      </c>
      <c r="G90">
        <f t="shared" si="11"/>
        <v>0.87</v>
      </c>
      <c r="H90">
        <f t="shared" si="12"/>
        <v>0.32465246735834974</v>
      </c>
      <c r="I90">
        <f t="shared" si="13"/>
        <v>0.33333333333333331</v>
      </c>
    </row>
    <row r="91" spans="1:9" x14ac:dyDescent="0.2">
      <c r="A91">
        <v>17.600000000000001</v>
      </c>
      <c r="B91">
        <f t="shared" si="8"/>
        <v>0</v>
      </c>
      <c r="C91">
        <f t="shared" si="14"/>
        <v>0</v>
      </c>
      <c r="D91">
        <f t="shared" si="9"/>
        <v>7.3180241888047082E-4</v>
      </c>
      <c r="E91">
        <f t="shared" si="10"/>
        <v>2.6602767912368985E-6</v>
      </c>
      <c r="F91">
        <f t="shared" si="15"/>
        <v>0.35200000000000004</v>
      </c>
      <c r="G91">
        <f t="shared" si="11"/>
        <v>0.88000000000000012</v>
      </c>
      <c r="H91">
        <f t="shared" si="12"/>
        <v>0.32465246735834974</v>
      </c>
      <c r="I91">
        <f t="shared" si="13"/>
        <v>0.33333333333333331</v>
      </c>
    </row>
    <row r="92" spans="1:9" x14ac:dyDescent="0.2">
      <c r="A92">
        <v>17.8</v>
      </c>
      <c r="B92">
        <f t="shared" si="8"/>
        <v>0</v>
      </c>
      <c r="C92">
        <f t="shared" si="14"/>
        <v>0</v>
      </c>
      <c r="D92">
        <f t="shared" si="9"/>
        <v>4.9795542150327305E-4</v>
      </c>
      <c r="E92">
        <f t="shared" si="10"/>
        <v>1.582366520246841E-6</v>
      </c>
      <c r="F92">
        <f t="shared" si="15"/>
        <v>0.35600000000000004</v>
      </c>
      <c r="G92">
        <f t="shared" si="11"/>
        <v>0.89000000000000012</v>
      </c>
      <c r="H92">
        <f t="shared" si="12"/>
        <v>0.32465246735834974</v>
      </c>
      <c r="I92">
        <f t="shared" si="13"/>
        <v>0.33333333333333331</v>
      </c>
    </row>
    <row r="93" spans="1:9" x14ac:dyDescent="0.2">
      <c r="A93">
        <v>18</v>
      </c>
      <c r="B93">
        <f t="shared" si="8"/>
        <v>0</v>
      </c>
      <c r="C93">
        <f t="shared" si="14"/>
        <v>0</v>
      </c>
      <c r="D93">
        <f t="shared" si="9"/>
        <v>3.3546262790251185E-4</v>
      </c>
      <c r="E93">
        <f t="shared" si="10"/>
        <v>9.5367340691241559E-7</v>
      </c>
      <c r="F93">
        <f t="shared" si="15"/>
        <v>0.36</v>
      </c>
      <c r="G93">
        <f t="shared" si="11"/>
        <v>0.9</v>
      </c>
      <c r="H93">
        <f t="shared" si="12"/>
        <v>0.32465246735834974</v>
      </c>
      <c r="I93">
        <f t="shared" si="13"/>
        <v>0.33333333333333331</v>
      </c>
    </row>
    <row r="94" spans="1:9" x14ac:dyDescent="0.2">
      <c r="A94">
        <v>18.2</v>
      </c>
      <c r="B94">
        <f t="shared" si="8"/>
        <v>0</v>
      </c>
      <c r="C94">
        <f t="shared" si="14"/>
        <v>0</v>
      </c>
      <c r="D94">
        <f t="shared" si="9"/>
        <v>2.2374579372062055E-4</v>
      </c>
      <c r="E94">
        <f t="shared" si="10"/>
        <v>5.8199938553001085E-7</v>
      </c>
      <c r="F94">
        <f t="shared" si="15"/>
        <v>0.36399999999999999</v>
      </c>
      <c r="G94">
        <f t="shared" si="11"/>
        <v>0.91</v>
      </c>
      <c r="H94">
        <f t="shared" si="12"/>
        <v>0.32465246735834974</v>
      </c>
      <c r="I94">
        <f t="shared" si="13"/>
        <v>0.33333333333333331</v>
      </c>
    </row>
    <row r="95" spans="1:9" x14ac:dyDescent="0.2">
      <c r="A95">
        <v>18.399999999999999</v>
      </c>
      <c r="B95">
        <f t="shared" si="8"/>
        <v>0</v>
      </c>
      <c r="C95">
        <f t="shared" si="14"/>
        <v>0</v>
      </c>
      <c r="D95">
        <f t="shared" si="9"/>
        <v>1.4774836023203415E-4</v>
      </c>
      <c r="E95">
        <f t="shared" si="10"/>
        <v>3.5942969074986627E-7</v>
      </c>
      <c r="F95">
        <f t="shared" si="15"/>
        <v>0.36799999999999999</v>
      </c>
      <c r="G95">
        <f t="shared" si="11"/>
        <v>0.91999999999999993</v>
      </c>
      <c r="H95">
        <f t="shared" si="12"/>
        <v>0.32465246735834974</v>
      </c>
      <c r="I95">
        <f t="shared" si="13"/>
        <v>0.33333333333333331</v>
      </c>
    </row>
    <row r="96" spans="1:9" x14ac:dyDescent="0.2">
      <c r="A96">
        <v>18.600000000000001</v>
      </c>
      <c r="B96">
        <f t="shared" si="8"/>
        <v>0</v>
      </c>
      <c r="C96">
        <f t="shared" si="14"/>
        <v>0</v>
      </c>
      <c r="D96">
        <f t="shared" si="9"/>
        <v>9.6593413722183657E-5</v>
      </c>
      <c r="E96">
        <f t="shared" si="10"/>
        <v>2.2450742264614731E-7</v>
      </c>
      <c r="F96">
        <f t="shared" si="15"/>
        <v>0.37200000000000005</v>
      </c>
      <c r="G96">
        <f t="shared" si="11"/>
        <v>0.93000000000000016</v>
      </c>
      <c r="H96">
        <f t="shared" si="12"/>
        <v>0.32465246735834974</v>
      </c>
      <c r="I96">
        <f t="shared" si="13"/>
        <v>0.33333333333333331</v>
      </c>
    </row>
    <row r="97" spans="1:9" x14ac:dyDescent="0.2">
      <c r="A97">
        <v>18.8</v>
      </c>
      <c r="B97">
        <f t="shared" si="8"/>
        <v>0</v>
      </c>
      <c r="C97">
        <f t="shared" si="14"/>
        <v>0</v>
      </c>
      <c r="D97">
        <f t="shared" si="9"/>
        <v>6.2521503774820152E-5</v>
      </c>
      <c r="E97">
        <f t="shared" si="10"/>
        <v>1.4175759024885271E-7</v>
      </c>
      <c r="F97">
        <f t="shared" si="15"/>
        <v>0.376</v>
      </c>
      <c r="G97">
        <f t="shared" si="11"/>
        <v>0.94000000000000006</v>
      </c>
      <c r="H97">
        <f t="shared" si="12"/>
        <v>0.32465246735834974</v>
      </c>
      <c r="I97">
        <f t="shared" si="13"/>
        <v>0.33333333333333331</v>
      </c>
    </row>
    <row r="98" spans="1:9" x14ac:dyDescent="0.2">
      <c r="A98">
        <v>19</v>
      </c>
      <c r="B98">
        <f t="shared" si="8"/>
        <v>0</v>
      </c>
      <c r="C98">
        <f t="shared" si="14"/>
        <v>0</v>
      </c>
      <c r="D98">
        <f t="shared" si="9"/>
        <v>4.0065297392951069E-5</v>
      </c>
      <c r="E98">
        <f t="shared" si="10"/>
        <v>9.0437718659184586E-8</v>
      </c>
      <c r="F98">
        <f t="shared" si="15"/>
        <v>0.38</v>
      </c>
      <c r="G98">
        <f t="shared" si="11"/>
        <v>0.95000000000000007</v>
      </c>
      <c r="H98">
        <f t="shared" si="12"/>
        <v>0.32465246735834974</v>
      </c>
      <c r="I98">
        <f t="shared" si="13"/>
        <v>0.33333333333333331</v>
      </c>
    </row>
    <row r="99" spans="1:9" x14ac:dyDescent="0.2">
      <c r="A99">
        <v>19.2</v>
      </c>
      <c r="B99">
        <f t="shared" si="8"/>
        <v>0</v>
      </c>
      <c r="C99">
        <f t="shared" si="14"/>
        <v>0</v>
      </c>
      <c r="D99">
        <f t="shared" si="9"/>
        <v>2.5419346516199291E-5</v>
      </c>
      <c r="E99">
        <f t="shared" si="10"/>
        <v>5.8269763355497748E-8</v>
      </c>
      <c r="F99">
        <f t="shared" si="15"/>
        <v>0.38400000000000001</v>
      </c>
      <c r="G99">
        <f t="shared" si="11"/>
        <v>0.96</v>
      </c>
      <c r="H99">
        <f t="shared" si="12"/>
        <v>0.32465246735834974</v>
      </c>
      <c r="I99">
        <f t="shared" si="13"/>
        <v>0.33333333333333331</v>
      </c>
    </row>
    <row r="100" spans="1:9" x14ac:dyDescent="0.2">
      <c r="A100">
        <v>19.399999999999999</v>
      </c>
      <c r="B100">
        <f t="shared" si="8"/>
        <v>0</v>
      </c>
      <c r="C100">
        <f t="shared" si="14"/>
        <v>0</v>
      </c>
      <c r="D100">
        <f t="shared" si="9"/>
        <v>1.5966783897804805E-5</v>
      </c>
      <c r="E100">
        <f t="shared" si="10"/>
        <v>3.7900307894649199E-8</v>
      </c>
      <c r="F100">
        <f t="shared" si="15"/>
        <v>0.38799999999999996</v>
      </c>
      <c r="G100">
        <f t="shared" si="11"/>
        <v>0.97</v>
      </c>
      <c r="H100">
        <f t="shared" si="12"/>
        <v>0.32465246735834974</v>
      </c>
      <c r="I100">
        <f t="shared" si="13"/>
        <v>0.33333333333333331</v>
      </c>
    </row>
    <row r="101" spans="1:9" x14ac:dyDescent="0.2">
      <c r="A101">
        <v>19.600000000000001</v>
      </c>
      <c r="B101">
        <f t="shared" si="8"/>
        <v>0</v>
      </c>
      <c r="C101">
        <f t="shared" si="14"/>
        <v>0</v>
      </c>
      <c r="D101">
        <f t="shared" si="9"/>
        <v>9.9295043058510456E-6</v>
      </c>
      <c r="E101">
        <f t="shared" si="10"/>
        <v>2.4875691085557843E-8</v>
      </c>
      <c r="F101">
        <f t="shared" si="15"/>
        <v>0.39200000000000002</v>
      </c>
      <c r="G101">
        <f t="shared" si="11"/>
        <v>0.98000000000000009</v>
      </c>
      <c r="H101">
        <f t="shared" si="12"/>
        <v>0.32465246735834974</v>
      </c>
      <c r="I101">
        <f t="shared" si="13"/>
        <v>0.33333333333333331</v>
      </c>
    </row>
    <row r="102" spans="1:9" x14ac:dyDescent="0.2">
      <c r="A102">
        <v>19.8</v>
      </c>
      <c r="B102">
        <f t="shared" si="8"/>
        <v>0</v>
      </c>
      <c r="C102">
        <f t="shared" si="14"/>
        <v>0</v>
      </c>
      <c r="D102">
        <f t="shared" si="9"/>
        <v>6.1135679663713912E-6</v>
      </c>
      <c r="E102">
        <f t="shared" si="10"/>
        <v>1.6469420021710349E-8</v>
      </c>
      <c r="F102">
        <f t="shared" si="15"/>
        <v>0.39600000000000002</v>
      </c>
      <c r="G102">
        <f t="shared" si="11"/>
        <v>0.9900000000000001</v>
      </c>
      <c r="H102">
        <f t="shared" si="12"/>
        <v>0.32465246735834974</v>
      </c>
      <c r="I102">
        <f t="shared" si="13"/>
        <v>0.33333333333333331</v>
      </c>
    </row>
    <row r="103" spans="1:9" x14ac:dyDescent="0.2">
      <c r="A103">
        <v>20</v>
      </c>
      <c r="B103">
        <f t="shared" si="8"/>
        <v>0</v>
      </c>
      <c r="C103">
        <f t="shared" si="14"/>
        <v>0</v>
      </c>
      <c r="D103">
        <f t="shared" si="9"/>
        <v>3.7266531720786705E-6</v>
      </c>
      <c r="E103">
        <f t="shared" si="10"/>
        <v>1.0995116156867419E-8</v>
      </c>
      <c r="F103">
        <f t="shared" si="15"/>
        <v>0.4</v>
      </c>
      <c r="G103">
        <f t="shared" si="11"/>
        <v>1</v>
      </c>
      <c r="H103">
        <f t="shared" si="12"/>
        <v>0.32465246735834974</v>
      </c>
      <c r="I103">
        <f t="shared" si="13"/>
        <v>0.33333333333333331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9A7F-3FE4-A749-8D0F-A8A5AE830ABB}">
  <dimension ref="A1:Q103"/>
  <sheetViews>
    <sheetView zoomScale="75" workbookViewId="0">
      <selection activeCell="W44" sqref="W44"/>
    </sheetView>
  </sheetViews>
  <sheetFormatPr baseColWidth="10" defaultRowHeight="16" x14ac:dyDescent="0.2"/>
  <cols>
    <col min="8" max="8" width="13.33203125" bestFit="1" customWidth="1"/>
    <col min="10" max="10" width="13.33203125" bestFit="1" customWidth="1"/>
  </cols>
  <sheetData>
    <row r="1" spans="1:17" x14ac:dyDescent="0.2">
      <c r="B1" t="s">
        <v>27</v>
      </c>
      <c r="C1" t="s">
        <v>28</v>
      </c>
      <c r="D1" t="s">
        <v>29</v>
      </c>
      <c r="E1" t="s">
        <v>30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">
      <c r="A2" t="s">
        <v>31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32</v>
      </c>
      <c r="I2" t="s">
        <v>33</v>
      </c>
      <c r="J2" t="s">
        <v>34</v>
      </c>
      <c r="M2" t="s">
        <v>20</v>
      </c>
      <c r="N2">
        <v>1</v>
      </c>
      <c r="O2">
        <v>2</v>
      </c>
      <c r="P2">
        <v>6</v>
      </c>
      <c r="Q2">
        <v>9</v>
      </c>
    </row>
    <row r="3" spans="1:17" x14ac:dyDescent="0.2">
      <c r="A3">
        <v>0</v>
      </c>
      <c r="B3">
        <f>IF(A3&lt;$N$2,0,IF(AND($N$2&lt;=A3,A3&lt;=$O$2),(A3-$N$2)/($O$2-$N$2),IF(AND($O$2&lt;A3,A3&lt;=$P$2),1,IF(AND($P$2&lt;A3,A3&lt;=$Q$2),($Q$2-A3)/($Q$2-$P$2),0))))</f>
        <v>0</v>
      </c>
      <c r="C3">
        <f>IF(A3&lt;$N$3,0,IF(AND($N$3&lt;=A3,A3&lt;=$O$3),(A3-$N$3)/($O$3-$N$3),IF(AND($O$3&lt;A3,A3&lt;=$P$3),($P$3-A3)/($P$3-$O$3),0)))</f>
        <v>0</v>
      </c>
      <c r="D3">
        <f>1/EXP(((A3-$N$4)^2)/(2*$O$4^2))</f>
        <v>3.7266531720786705E-6</v>
      </c>
      <c r="E3">
        <f>1/(1+ABS((A3-$P$5)/$N$5)^(2*$O$5))</f>
        <v>1.0995116156867419E-8</v>
      </c>
      <c r="F3">
        <f>1/(1+EXP(-$N$6*(A3-$P$6)))</f>
        <v>4.5397868702434395E-5</v>
      </c>
      <c r="G3">
        <f>IF(A3&lt;$N$7,0,IF(AND(A3&lt;=$O$7,A3&gt;=$N$7),2*(((A3-$N$7)/($P$7-$N$7))^2),IF(AND(A3&lt;=$P$7,A3&gt;=$O$7),(1-2*((($P$7-A3)/($P$7-$N$7))^2)),1)))</f>
        <v>0</v>
      </c>
      <c r="H3">
        <f>F3*$P$10</f>
        <v>1.4738530087055729E-5</v>
      </c>
      <c r="I3">
        <f>$P$11*G3</f>
        <v>0</v>
      </c>
      <c r="J3">
        <f>MAX(H3:I3)</f>
        <v>1.4738530087055729E-5</v>
      </c>
      <c r="M3" t="s">
        <v>21</v>
      </c>
      <c r="N3">
        <v>1</v>
      </c>
      <c r="O3">
        <v>5</v>
      </c>
      <c r="P3">
        <v>8</v>
      </c>
    </row>
    <row r="4" spans="1:17" x14ac:dyDescent="0.2">
      <c r="A4">
        <v>0.2</v>
      </c>
      <c r="B4">
        <f t="shared" ref="B4:B67" si="0">IF(A4&lt;$N$2,0,IF(AND($N$2&lt;=A4,A4&lt;=$O$2),(A4-$N$2)/($O$2-$N$2),IF(AND($O$2&lt;A4,A4&lt;=$P$2),1,IF(AND($P$2&lt;A4,A4&lt;=$Q$2),($Q$2-A4)/($Q$2-$P$2),0))))</f>
        <v>0</v>
      </c>
      <c r="C4">
        <f>IF(A4&lt;$N$3,0,IF(AND($N$3&lt;=A4,A4&lt;=$O$3),(A4-$N$3)/($O$3-$N$3),IF(AND($O$3&lt;A4,A4&lt;=$P$3),($P$3-A4)/($P$3-$O$3),0)))</f>
        <v>0</v>
      </c>
      <c r="D4">
        <f t="shared" ref="D4:D67" si="1">1/EXP(((A4-$N$4)^2)/(2*$O$4^2))</f>
        <v>6.1135679663713912E-6</v>
      </c>
      <c r="E4">
        <f t="shared" ref="E4:E67" si="2">1/(1+ABS((A4-$P$5)/$N$5)^(2*$O$5))</f>
        <v>1.6469420021710349E-8</v>
      </c>
      <c r="F4">
        <f t="shared" ref="F4:F67" si="3">1/(1+EXP(-$N$6*(A4-$P$6)))</f>
        <v>5.5448524722794907E-5</v>
      </c>
      <c r="G4">
        <f t="shared" ref="G4:G67" si="4">IF(A4&lt;$N$7,0,IF(AND(A4&lt;=$O$7,A4&gt;=$N$7),2*(((A4-$N$7)/($P$7-$N$7))^2),IF(AND(A4&lt;=$P$7,A4&gt;=$O$7),(1-2*((($P$7-A4)/($P$7-$N$7))^2)),1)))</f>
        <v>5.5555555555555556E-4</v>
      </c>
      <c r="H4">
        <f t="shared" ref="H4:H67" si="5">F4*$P$10</f>
        <v>1.8001500362635822E-5</v>
      </c>
      <c r="I4">
        <f t="shared" ref="I4:I67" si="6">$P$11*G4</f>
        <v>1.8518518518518518E-4</v>
      </c>
      <c r="J4">
        <f t="shared" ref="J4:J67" si="7">MAX(H4:I4)</f>
        <v>1.8518518518518518E-4</v>
      </c>
      <c r="M4" t="s">
        <v>22</v>
      </c>
      <c r="N4">
        <v>10</v>
      </c>
      <c r="O4">
        <v>2</v>
      </c>
    </row>
    <row r="5" spans="1:17" x14ac:dyDescent="0.2">
      <c r="A5">
        <v>0.4</v>
      </c>
      <c r="B5">
        <f t="shared" si="0"/>
        <v>0</v>
      </c>
      <c r="C5">
        <f t="shared" ref="C5:C68" si="8">IF(A5&lt;$N$3,0,IF(AND($N$3&lt;=A5,A5&lt;=$O$3),(A5-$N$3)/($O$3-$N$3),IF(AND($O$3&lt;A5,A5&lt;=$P$3),($P$3-A5)/($P$3-$O$3),0)))</f>
        <v>0</v>
      </c>
      <c r="D5">
        <f t="shared" si="1"/>
        <v>9.9295043058510811E-6</v>
      </c>
      <c r="E5">
        <f t="shared" si="2"/>
        <v>2.4875691085557922E-8</v>
      </c>
      <c r="F5">
        <f t="shared" si="3"/>
        <v>6.7724149619770231E-5</v>
      </c>
      <c r="G5">
        <f t="shared" si="4"/>
        <v>2.2222222222222222E-3</v>
      </c>
      <c r="H5">
        <f t="shared" si="5"/>
        <v>2.1986812273804448E-5</v>
      </c>
      <c r="I5">
        <f t="shared" si="6"/>
        <v>7.407407407407407E-4</v>
      </c>
      <c r="J5">
        <f t="shared" si="7"/>
        <v>7.407407407407407E-4</v>
      </c>
      <c r="M5" t="s">
        <v>23</v>
      </c>
      <c r="N5">
        <v>4</v>
      </c>
      <c r="O5">
        <v>10</v>
      </c>
      <c r="P5">
        <v>10</v>
      </c>
    </row>
    <row r="6" spans="1:17" x14ac:dyDescent="0.2">
      <c r="A6">
        <v>0.6</v>
      </c>
      <c r="B6">
        <f t="shared" si="0"/>
        <v>0</v>
      </c>
      <c r="C6">
        <f t="shared" si="8"/>
        <v>0</v>
      </c>
      <c r="D6">
        <f t="shared" si="1"/>
        <v>1.5966783897804717E-5</v>
      </c>
      <c r="E6">
        <f t="shared" si="2"/>
        <v>3.7900307894649001E-8</v>
      </c>
      <c r="F6">
        <f t="shared" si="3"/>
        <v>8.2717222851666389E-5</v>
      </c>
      <c r="G6">
        <f t="shared" si="4"/>
        <v>4.9999999999999992E-3</v>
      </c>
      <c r="H6">
        <f t="shared" si="5"/>
        <v>2.6854350491823963E-5</v>
      </c>
      <c r="I6">
        <f t="shared" si="6"/>
        <v>1.6666666666666663E-3</v>
      </c>
      <c r="J6">
        <f t="shared" si="7"/>
        <v>1.6666666666666663E-3</v>
      </c>
      <c r="M6" t="s">
        <v>24</v>
      </c>
      <c r="N6">
        <v>1</v>
      </c>
      <c r="P6">
        <v>10</v>
      </c>
    </row>
    <row r="7" spans="1:17" x14ac:dyDescent="0.2">
      <c r="A7">
        <v>0.8</v>
      </c>
      <c r="B7">
        <f t="shared" si="0"/>
        <v>0</v>
      </c>
      <c r="C7">
        <f t="shared" si="8"/>
        <v>0</v>
      </c>
      <c r="D7">
        <f t="shared" si="1"/>
        <v>2.5419346516199291E-5</v>
      </c>
      <c r="E7">
        <f t="shared" si="2"/>
        <v>5.8269763355497748E-8</v>
      </c>
      <c r="F7">
        <f t="shared" si="3"/>
        <v>1.0102919390777289E-4</v>
      </c>
      <c r="G7">
        <f t="shared" si="4"/>
        <v>8.8888888888888889E-3</v>
      </c>
      <c r="H7">
        <f t="shared" si="5"/>
        <v>3.2799377077383622E-5</v>
      </c>
      <c r="I7">
        <f t="shared" si="6"/>
        <v>2.9629629629629628E-3</v>
      </c>
      <c r="J7">
        <f t="shared" si="7"/>
        <v>2.9629629629629628E-3</v>
      </c>
      <c r="M7" t="s">
        <v>25</v>
      </c>
      <c r="N7">
        <v>0</v>
      </c>
      <c r="O7">
        <v>6</v>
      </c>
      <c r="P7">
        <v>12</v>
      </c>
    </row>
    <row r="8" spans="1:17" x14ac:dyDescent="0.2">
      <c r="A8">
        <v>1</v>
      </c>
      <c r="B8">
        <f t="shared" si="0"/>
        <v>0</v>
      </c>
      <c r="C8">
        <f t="shared" si="8"/>
        <v>0</v>
      </c>
      <c r="D8">
        <f t="shared" si="1"/>
        <v>4.0065297392951069E-5</v>
      </c>
      <c r="E8">
        <f t="shared" si="2"/>
        <v>9.0437718659184586E-8</v>
      </c>
      <c r="F8">
        <f t="shared" si="3"/>
        <v>1.2339457598623172E-4</v>
      </c>
      <c r="G8">
        <f t="shared" si="4"/>
        <v>1.3888888888888888E-2</v>
      </c>
      <c r="H8">
        <f t="shared" si="5"/>
        <v>4.0060353552567498E-5</v>
      </c>
      <c r="I8">
        <f t="shared" si="6"/>
        <v>4.6296296296296294E-3</v>
      </c>
      <c r="J8">
        <f t="shared" si="7"/>
        <v>4.6296296296296294E-3</v>
      </c>
      <c r="M8" t="s">
        <v>26</v>
      </c>
      <c r="N8">
        <v>3</v>
      </c>
      <c r="O8">
        <v>9.5</v>
      </c>
      <c r="P8">
        <v>16</v>
      </c>
    </row>
    <row r="9" spans="1:17" x14ac:dyDescent="0.2">
      <c r="A9">
        <v>1.2</v>
      </c>
      <c r="B9">
        <f t="shared" si="0"/>
        <v>0.19999999999999996</v>
      </c>
      <c r="C9">
        <f t="shared" si="8"/>
        <v>4.9999999999999989E-2</v>
      </c>
      <c r="D9">
        <f t="shared" si="1"/>
        <v>6.2521503774820152E-5</v>
      </c>
      <c r="E9">
        <f t="shared" si="2"/>
        <v>1.4175759024885271E-7</v>
      </c>
      <c r="F9">
        <f t="shared" si="3"/>
        <v>1.5071035805975741E-4</v>
      </c>
      <c r="G9">
        <f t="shared" si="4"/>
        <v>1.9999999999999997E-2</v>
      </c>
      <c r="H9">
        <f t="shared" si="5"/>
        <v>4.8928489600560591E-5</v>
      </c>
      <c r="I9">
        <f t="shared" si="6"/>
        <v>6.6666666666666654E-3</v>
      </c>
      <c r="J9">
        <f t="shared" si="7"/>
        <v>6.6666666666666654E-3</v>
      </c>
      <c r="N9" t="s">
        <v>37</v>
      </c>
      <c r="O9" t="s">
        <v>38</v>
      </c>
      <c r="P9" t="s">
        <v>39</v>
      </c>
    </row>
    <row r="10" spans="1:17" x14ac:dyDescent="0.2">
      <c r="A10">
        <v>1.4</v>
      </c>
      <c r="B10">
        <f t="shared" si="0"/>
        <v>0.39999999999999991</v>
      </c>
      <c r="C10">
        <f t="shared" si="8"/>
        <v>9.9999999999999978E-2</v>
      </c>
      <c r="D10">
        <f t="shared" si="1"/>
        <v>9.6593413722184009E-5</v>
      </c>
      <c r="E10">
        <f t="shared" si="2"/>
        <v>2.2450742264614811E-7</v>
      </c>
      <c r="F10">
        <f t="shared" si="3"/>
        <v>1.84071904963424E-4</v>
      </c>
      <c r="G10">
        <f t="shared" si="4"/>
        <v>2.7222222222222217E-2</v>
      </c>
      <c r="H10">
        <f t="shared" si="5"/>
        <v>5.9759398117727263E-5</v>
      </c>
      <c r="I10">
        <f t="shared" si="6"/>
        <v>9.0740740740740712E-3</v>
      </c>
      <c r="J10">
        <f t="shared" si="7"/>
        <v>9.0740740740740712E-3</v>
      </c>
      <c r="K10">
        <v>0</v>
      </c>
      <c r="L10" t="s">
        <v>35</v>
      </c>
      <c r="M10">
        <v>7</v>
      </c>
      <c r="N10">
        <f>IF(AND(M10&lt;=$O$2,M10&gt;=$N$2),(M10-$N$2)/($O$2-$N$2),IF(AND(M10&gt;$O$2,M10&lt;=$P$2),1,IF(AND(M10&lt;=$Q$2,M10&gt;$P$2),($Q$2-M10)/($Q$2-$P$2),0)))</f>
        <v>0.66666666666666663</v>
      </c>
      <c r="O10">
        <f>1/EXP(((M10-$N$4)^2)/(2*$O$4^2))</f>
        <v>0.32465246735834974</v>
      </c>
      <c r="P10">
        <f>MIN(N10,O10)</f>
        <v>0.32465246735834974</v>
      </c>
    </row>
    <row r="11" spans="1:17" x14ac:dyDescent="0.2">
      <c r="A11">
        <v>1.6</v>
      </c>
      <c r="B11">
        <f t="shared" si="0"/>
        <v>0.60000000000000009</v>
      </c>
      <c r="C11">
        <f t="shared" si="8"/>
        <v>0.15000000000000002</v>
      </c>
      <c r="D11">
        <f t="shared" si="1"/>
        <v>1.4774836023203364E-4</v>
      </c>
      <c r="E11">
        <f t="shared" si="2"/>
        <v>3.594296907498649E-7</v>
      </c>
      <c r="F11">
        <f t="shared" si="3"/>
        <v>2.248167702332953E-4</v>
      </c>
      <c r="G11">
        <f t="shared" si="4"/>
        <v>3.5555555555555556E-2</v>
      </c>
      <c r="H11">
        <f t="shared" si="5"/>
        <v>7.2987319159774521E-5</v>
      </c>
      <c r="I11">
        <f t="shared" si="6"/>
        <v>1.1851851851851851E-2</v>
      </c>
      <c r="J11">
        <f t="shared" si="7"/>
        <v>1.1851851851851851E-2</v>
      </c>
      <c r="K11">
        <v>20</v>
      </c>
      <c r="L11" t="s">
        <v>36</v>
      </c>
      <c r="M11">
        <v>7</v>
      </c>
      <c r="N11">
        <f>IF(AND(M11&lt;=$O$3,M11&gt;=$N$3),(M11-$N$3)/($O$3-$N$3),IF(AND(M11&lt;=$P$3,M11&gt;=$O$3),($P$3-M11)/($P$3-$O$3),0))</f>
        <v>0.33333333333333331</v>
      </c>
      <c r="O11">
        <f>1/(1+(ABS((M11-$P$5)/$N$5))^(2*$O$5))</f>
        <v>0.99683881285547993</v>
      </c>
      <c r="P11">
        <f>MIN(N11,O11)</f>
        <v>0.33333333333333331</v>
      </c>
    </row>
    <row r="12" spans="1:17" x14ac:dyDescent="0.2">
      <c r="A12">
        <v>1.8</v>
      </c>
      <c r="B12">
        <f t="shared" si="0"/>
        <v>0.8</v>
      </c>
      <c r="C12">
        <f t="shared" si="8"/>
        <v>0.2</v>
      </c>
      <c r="D12">
        <f t="shared" si="1"/>
        <v>2.2374579372062055E-4</v>
      </c>
      <c r="E12">
        <f t="shared" si="2"/>
        <v>5.8199938553001085E-7</v>
      </c>
      <c r="F12">
        <f t="shared" si="3"/>
        <v>2.7457815610133291E-4</v>
      </c>
      <c r="G12">
        <f t="shared" si="4"/>
        <v>4.4999999999999998E-2</v>
      </c>
      <c r="H12">
        <f t="shared" si="5"/>
        <v>8.9142475861003835E-5</v>
      </c>
      <c r="I12">
        <f t="shared" si="6"/>
        <v>1.4999999999999999E-2</v>
      </c>
      <c r="J12">
        <f t="shared" si="7"/>
        <v>1.4999999999999999E-2</v>
      </c>
    </row>
    <row r="13" spans="1:17" x14ac:dyDescent="0.2">
      <c r="A13">
        <v>2</v>
      </c>
      <c r="B13">
        <f t="shared" si="0"/>
        <v>1</v>
      </c>
      <c r="C13">
        <f t="shared" si="8"/>
        <v>0.25</v>
      </c>
      <c r="D13">
        <f t="shared" si="1"/>
        <v>3.3546262790251185E-4</v>
      </c>
      <c r="E13">
        <f t="shared" si="2"/>
        <v>9.5367340691241559E-7</v>
      </c>
      <c r="F13">
        <f t="shared" si="3"/>
        <v>3.3535013046647811E-4</v>
      </c>
      <c r="G13">
        <f t="shared" si="4"/>
        <v>5.5555555555555552E-2</v>
      </c>
      <c r="H13">
        <f t="shared" si="5"/>
        <v>1.0887224728488662E-4</v>
      </c>
      <c r="I13">
        <f t="shared" si="6"/>
        <v>1.8518518518518517E-2</v>
      </c>
      <c r="J13">
        <f t="shared" si="7"/>
        <v>1.8518518518518517E-2</v>
      </c>
    </row>
    <row r="14" spans="1:17" x14ac:dyDescent="0.2">
      <c r="A14">
        <v>2.2000000000000002</v>
      </c>
      <c r="B14">
        <f t="shared" si="0"/>
        <v>1</v>
      </c>
      <c r="C14">
        <f t="shared" si="8"/>
        <v>0.30000000000000004</v>
      </c>
      <c r="D14">
        <f t="shared" si="1"/>
        <v>4.9795542150327392E-4</v>
      </c>
      <c r="E14">
        <f t="shared" si="2"/>
        <v>1.5823665202468446E-6</v>
      </c>
      <c r="F14">
        <f t="shared" si="3"/>
        <v>4.0956716498605043E-4</v>
      </c>
      <c r="G14">
        <f t="shared" si="4"/>
        <v>6.7222222222222239E-2</v>
      </c>
      <c r="H14">
        <f t="shared" si="5"/>
        <v>1.3296699066168559E-4</v>
      </c>
      <c r="I14">
        <f t="shared" si="6"/>
        <v>2.2407407407407411E-2</v>
      </c>
      <c r="J14">
        <f t="shared" si="7"/>
        <v>2.2407407407407411E-2</v>
      </c>
    </row>
    <row r="15" spans="1:17" x14ac:dyDescent="0.2">
      <c r="A15">
        <v>2.4</v>
      </c>
      <c r="B15">
        <f t="shared" si="0"/>
        <v>1</v>
      </c>
      <c r="C15">
        <f t="shared" si="8"/>
        <v>0.35</v>
      </c>
      <c r="D15">
        <f t="shared" si="1"/>
        <v>7.3180241888047277E-4</v>
      </c>
      <c r="E15">
        <f t="shared" si="2"/>
        <v>2.6602767912369079E-6</v>
      </c>
      <c r="F15">
        <f t="shared" si="3"/>
        <v>5.0020110707956432E-4</v>
      </c>
      <c r="G15">
        <f t="shared" si="4"/>
        <v>7.9999999999999988E-2</v>
      </c>
      <c r="H15">
        <f t="shared" si="5"/>
        <v>1.6239152358875865E-4</v>
      </c>
      <c r="I15">
        <f t="shared" si="6"/>
        <v>2.6666666666666661E-2</v>
      </c>
      <c r="J15">
        <f t="shared" si="7"/>
        <v>2.6666666666666661E-2</v>
      </c>
    </row>
    <row r="16" spans="1:17" x14ac:dyDescent="0.2">
      <c r="A16">
        <v>2.6</v>
      </c>
      <c r="B16">
        <f t="shared" si="0"/>
        <v>1</v>
      </c>
      <c r="C16">
        <f t="shared" si="8"/>
        <v>0.4</v>
      </c>
      <c r="D16">
        <f t="shared" si="1"/>
        <v>1.0647662366679196E-3</v>
      </c>
      <c r="E16">
        <f t="shared" si="2"/>
        <v>4.5348555975893047E-6</v>
      </c>
      <c r="F16">
        <f t="shared" si="3"/>
        <v>6.1087935943440102E-4</v>
      </c>
      <c r="G16">
        <f t="shared" si="4"/>
        <v>9.3888888888888897E-2</v>
      </c>
      <c r="H16">
        <f t="shared" si="5"/>
        <v>1.9832349129866647E-4</v>
      </c>
      <c r="I16">
        <f t="shared" si="6"/>
        <v>3.1296296296296294E-2</v>
      </c>
      <c r="J16">
        <f t="shared" si="7"/>
        <v>3.1296296296296294E-2</v>
      </c>
    </row>
    <row r="17" spans="1:10" x14ac:dyDescent="0.2">
      <c r="A17">
        <v>2.8</v>
      </c>
      <c r="B17">
        <f t="shared" si="0"/>
        <v>1</v>
      </c>
      <c r="C17">
        <f t="shared" si="8"/>
        <v>0.44999999999999996</v>
      </c>
      <c r="D17">
        <f t="shared" si="1"/>
        <v>1.533810679324463E-3</v>
      </c>
      <c r="E17">
        <f t="shared" si="2"/>
        <v>7.8441608616649459E-6</v>
      </c>
      <c r="F17">
        <f t="shared" si="3"/>
        <v>7.4602883383669699E-4</v>
      </c>
      <c r="G17">
        <f t="shared" si="4"/>
        <v>0.10888888888888887</v>
      </c>
      <c r="H17">
        <f t="shared" si="5"/>
        <v>2.4220010162555598E-4</v>
      </c>
      <c r="I17">
        <f t="shared" si="6"/>
        <v>3.6296296296296285E-2</v>
      </c>
      <c r="J17">
        <f t="shared" si="7"/>
        <v>3.6296296296296285E-2</v>
      </c>
    </row>
    <row r="18" spans="1:10" x14ac:dyDescent="0.2">
      <c r="A18">
        <v>3</v>
      </c>
      <c r="B18">
        <f t="shared" si="0"/>
        <v>1</v>
      </c>
      <c r="C18">
        <f t="shared" si="8"/>
        <v>0.5</v>
      </c>
      <c r="D18">
        <f t="shared" si="1"/>
        <v>2.1874911181828851E-3</v>
      </c>
      <c r="E18">
        <f t="shared" si="2"/>
        <v>1.377948676089912E-5</v>
      </c>
      <c r="F18">
        <f t="shared" si="3"/>
        <v>9.1105119440064539E-4</v>
      </c>
      <c r="G18">
        <f t="shared" si="4"/>
        <v>0.125</v>
      </c>
      <c r="H18">
        <f t="shared" si="5"/>
        <v>2.9577501815194107E-4</v>
      </c>
      <c r="I18">
        <f t="shared" si="6"/>
        <v>4.1666666666666664E-2</v>
      </c>
      <c r="J18">
        <f t="shared" si="7"/>
        <v>4.1666666666666664E-2</v>
      </c>
    </row>
    <row r="19" spans="1:10" x14ac:dyDescent="0.2">
      <c r="A19">
        <v>3.2</v>
      </c>
      <c r="B19">
        <f t="shared" si="0"/>
        <v>1</v>
      </c>
      <c r="C19">
        <f t="shared" si="8"/>
        <v>0.55000000000000004</v>
      </c>
      <c r="D19">
        <f t="shared" si="1"/>
        <v>3.0887154082367713E-3</v>
      </c>
      <c r="E19">
        <f t="shared" si="2"/>
        <v>2.4604292808514892E-5</v>
      </c>
      <c r="F19">
        <f t="shared" si="3"/>
        <v>1.1125360328603216E-3</v>
      </c>
      <c r="G19">
        <f t="shared" si="4"/>
        <v>0.14222222222222222</v>
      </c>
      <c r="H19">
        <f t="shared" si="5"/>
        <v>3.6118756809317348E-4</v>
      </c>
      <c r="I19">
        <f t="shared" si="6"/>
        <v>4.7407407407407405E-2</v>
      </c>
      <c r="J19">
        <f t="shared" si="7"/>
        <v>4.7407407407407405E-2</v>
      </c>
    </row>
    <row r="20" spans="1:10" x14ac:dyDescent="0.2">
      <c r="A20">
        <v>3.4</v>
      </c>
      <c r="B20">
        <f t="shared" si="0"/>
        <v>1</v>
      </c>
      <c r="C20">
        <f t="shared" si="8"/>
        <v>0.6</v>
      </c>
      <c r="D20">
        <f t="shared" si="1"/>
        <v>4.3178400076330824E-3</v>
      </c>
      <c r="E20">
        <f t="shared" si="2"/>
        <v>4.4699400920980951E-5</v>
      </c>
      <c r="F20">
        <f t="shared" si="3"/>
        <v>1.3585199504289591E-3</v>
      </c>
      <c r="G20">
        <f t="shared" si="4"/>
        <v>0.16055555555555553</v>
      </c>
      <c r="H20">
        <f t="shared" si="5"/>
        <v>4.4104685386230454E-4</v>
      </c>
      <c r="I20">
        <f t="shared" si="6"/>
        <v>5.3518518518518507E-2</v>
      </c>
      <c r="J20">
        <f t="shared" si="7"/>
        <v>5.3518518518518507E-2</v>
      </c>
    </row>
    <row r="21" spans="1:10" x14ac:dyDescent="0.2">
      <c r="A21">
        <v>3.6</v>
      </c>
      <c r="B21">
        <f t="shared" si="0"/>
        <v>1</v>
      </c>
      <c r="C21">
        <f t="shared" si="8"/>
        <v>0.65</v>
      </c>
      <c r="D21">
        <f t="shared" si="1"/>
        <v>5.9760228950059375E-3</v>
      </c>
      <c r="E21">
        <f t="shared" si="2"/>
        <v>8.2711219543577885E-5</v>
      </c>
      <c r="F21">
        <f t="shared" si="3"/>
        <v>1.6588010801744215E-3</v>
      </c>
      <c r="G21">
        <f t="shared" si="4"/>
        <v>0.18</v>
      </c>
      <c r="H21">
        <f t="shared" si="5"/>
        <v>5.385338635353217E-4</v>
      </c>
      <c r="I21">
        <f t="shared" si="6"/>
        <v>0.06</v>
      </c>
      <c r="J21">
        <f t="shared" si="7"/>
        <v>0.06</v>
      </c>
    </row>
    <row r="22" spans="1:10" x14ac:dyDescent="0.2">
      <c r="A22">
        <v>3.8</v>
      </c>
      <c r="B22">
        <f t="shared" si="0"/>
        <v>1</v>
      </c>
      <c r="C22">
        <f t="shared" si="8"/>
        <v>0.7</v>
      </c>
      <c r="D22">
        <f t="shared" si="1"/>
        <v>8.1887010143740762E-3</v>
      </c>
      <c r="E22">
        <f t="shared" si="2"/>
        <v>1.5606239024626504E-4</v>
      </c>
      <c r="F22">
        <f t="shared" si="3"/>
        <v>2.0253203890498819E-3</v>
      </c>
      <c r="G22">
        <f t="shared" si="4"/>
        <v>0.20055555555555554</v>
      </c>
      <c r="H22">
        <f t="shared" si="5"/>
        <v>6.5752526149621699E-4</v>
      </c>
      <c r="I22">
        <f t="shared" si="6"/>
        <v>6.6851851851851843E-2</v>
      </c>
      <c r="J22">
        <f t="shared" si="7"/>
        <v>6.6851851851851843E-2</v>
      </c>
    </row>
    <row r="23" spans="1:10" x14ac:dyDescent="0.2">
      <c r="A23">
        <v>4</v>
      </c>
      <c r="B23">
        <f t="shared" si="0"/>
        <v>1</v>
      </c>
      <c r="C23">
        <f t="shared" si="8"/>
        <v>0.75</v>
      </c>
      <c r="D23">
        <f t="shared" si="1"/>
        <v>1.1108996538242306E-2</v>
      </c>
      <c r="E23">
        <f t="shared" si="2"/>
        <v>3.0063824928391918E-4</v>
      </c>
      <c r="F23">
        <f t="shared" si="3"/>
        <v>2.4726231566347743E-3</v>
      </c>
      <c r="G23">
        <f t="shared" si="4"/>
        <v>0.22222222222222221</v>
      </c>
      <c r="H23">
        <f t="shared" si="5"/>
        <v>8.0274320864887072E-4</v>
      </c>
      <c r="I23">
        <f t="shared" si="6"/>
        <v>7.407407407407407E-2</v>
      </c>
      <c r="J23">
        <f t="shared" si="7"/>
        <v>7.407407407407407E-2</v>
      </c>
    </row>
    <row r="24" spans="1:10" x14ac:dyDescent="0.2">
      <c r="A24">
        <v>4.2</v>
      </c>
      <c r="B24">
        <f t="shared" si="0"/>
        <v>1</v>
      </c>
      <c r="C24">
        <f t="shared" si="8"/>
        <v>0.8</v>
      </c>
      <c r="D24">
        <f t="shared" si="1"/>
        <v>1.4920786069067842E-2</v>
      </c>
      <c r="E24">
        <f t="shared" si="2"/>
        <v>5.9208320308558261E-4</v>
      </c>
      <c r="F24">
        <f t="shared" si="3"/>
        <v>3.0184163247084241E-3</v>
      </c>
      <c r="G24">
        <f t="shared" si="4"/>
        <v>0.24500000000000005</v>
      </c>
      <c r="H24">
        <f t="shared" si="5"/>
        <v>9.799363073313117E-4</v>
      </c>
      <c r="I24">
        <f t="shared" si="6"/>
        <v>8.1666666666666679E-2</v>
      </c>
      <c r="J24">
        <f t="shared" si="7"/>
        <v>8.1666666666666679E-2</v>
      </c>
    </row>
    <row r="25" spans="1:10" x14ac:dyDescent="0.2">
      <c r="A25">
        <v>4.4000000000000004</v>
      </c>
      <c r="B25">
        <f t="shared" si="0"/>
        <v>1</v>
      </c>
      <c r="C25">
        <f t="shared" si="8"/>
        <v>0.85000000000000009</v>
      </c>
      <c r="D25">
        <f t="shared" si="1"/>
        <v>1.9841094744370295E-2</v>
      </c>
      <c r="E25">
        <f t="shared" si="2"/>
        <v>1.1937696385379887E-3</v>
      </c>
      <c r="F25">
        <f t="shared" si="3"/>
        <v>3.684239899435989E-3</v>
      </c>
      <c r="G25">
        <f t="shared" si="4"/>
        <v>0.26888888888888896</v>
      </c>
      <c r="H25">
        <f t="shared" si="5"/>
        <v>1.1960975736919721E-3</v>
      </c>
      <c r="I25">
        <f t="shared" si="6"/>
        <v>8.9629629629629642E-2</v>
      </c>
      <c r="J25">
        <f t="shared" si="7"/>
        <v>8.9629629629629642E-2</v>
      </c>
    </row>
    <row r="26" spans="1:10" x14ac:dyDescent="0.2">
      <c r="A26">
        <v>4.5999999999999996</v>
      </c>
      <c r="B26">
        <f t="shared" si="0"/>
        <v>1</v>
      </c>
      <c r="C26">
        <f t="shared" si="8"/>
        <v>0.89999999999999991</v>
      </c>
      <c r="D26">
        <f t="shared" si="1"/>
        <v>2.6121409853918223E-2</v>
      </c>
      <c r="E26">
        <f t="shared" si="2"/>
        <v>2.4674689577465336E-3</v>
      </c>
      <c r="F26">
        <f t="shared" si="3"/>
        <v>4.4962731609411782E-3</v>
      </c>
      <c r="G26">
        <f t="shared" si="4"/>
        <v>0.29388888888888887</v>
      </c>
      <c r="H26">
        <f t="shared" si="5"/>
        <v>1.4597261756166798E-3</v>
      </c>
      <c r="I26">
        <f t="shared" si="6"/>
        <v>9.7962962962962946E-2</v>
      </c>
      <c r="J26">
        <f t="shared" si="7"/>
        <v>9.7962962962962946E-2</v>
      </c>
    </row>
    <row r="27" spans="1:10" x14ac:dyDescent="0.2">
      <c r="A27">
        <v>4.8</v>
      </c>
      <c r="B27">
        <f t="shared" si="0"/>
        <v>1</v>
      </c>
      <c r="C27">
        <f t="shared" si="8"/>
        <v>0.95</v>
      </c>
      <c r="D27">
        <f t="shared" si="1"/>
        <v>3.4047454734599331E-2</v>
      </c>
      <c r="E27">
        <f t="shared" si="2"/>
        <v>5.2342418011532632E-3</v>
      </c>
      <c r="F27">
        <f t="shared" si="3"/>
        <v>5.4862988994504036E-3</v>
      </c>
      <c r="G27">
        <f t="shared" si="4"/>
        <v>0.31999999999999995</v>
      </c>
      <c r="H27">
        <f t="shared" si="5"/>
        <v>1.7811404743719723E-3</v>
      </c>
      <c r="I27">
        <f t="shared" si="6"/>
        <v>0.10666666666666665</v>
      </c>
      <c r="J27">
        <f t="shared" si="7"/>
        <v>0.10666666666666665</v>
      </c>
    </row>
    <row r="28" spans="1:10" x14ac:dyDescent="0.2">
      <c r="A28">
        <v>5</v>
      </c>
      <c r="B28">
        <f t="shared" si="0"/>
        <v>1</v>
      </c>
      <c r="C28">
        <f t="shared" si="8"/>
        <v>1</v>
      </c>
      <c r="D28">
        <f t="shared" si="1"/>
        <v>4.3936933623407413E-2</v>
      </c>
      <c r="E28">
        <f t="shared" si="2"/>
        <v>1.139780727494202E-2</v>
      </c>
      <c r="F28">
        <f t="shared" si="3"/>
        <v>6.6928509242848554E-3</v>
      </c>
      <c r="G28">
        <f t="shared" si="4"/>
        <v>0.34722222222222227</v>
      </c>
      <c r="H28">
        <f t="shared" si="5"/>
        <v>2.17285056623069E-3</v>
      </c>
      <c r="I28">
        <f t="shared" si="6"/>
        <v>0.11574074074074076</v>
      </c>
      <c r="J28">
        <f t="shared" si="7"/>
        <v>0.11574074074074076</v>
      </c>
    </row>
    <row r="29" spans="1:10" x14ac:dyDescent="0.2">
      <c r="A29">
        <v>5.2</v>
      </c>
      <c r="B29">
        <f t="shared" si="0"/>
        <v>1</v>
      </c>
      <c r="C29">
        <f t="shared" si="8"/>
        <v>0.93333333333333324</v>
      </c>
      <c r="D29">
        <f t="shared" si="1"/>
        <v>5.6134762834133725E-2</v>
      </c>
      <c r="E29">
        <f t="shared" si="2"/>
        <v>2.5420971333277208E-2</v>
      </c>
      <c r="F29">
        <f t="shared" si="3"/>
        <v>8.1625711531598966E-3</v>
      </c>
      <c r="G29">
        <f t="shared" si="4"/>
        <v>0.37555555555555559</v>
      </c>
      <c r="H29">
        <f t="shared" si="5"/>
        <v>2.6499988648614504E-3</v>
      </c>
      <c r="I29">
        <f t="shared" si="6"/>
        <v>0.12518518518518518</v>
      </c>
      <c r="J29">
        <f t="shared" si="7"/>
        <v>0.12518518518518518</v>
      </c>
    </row>
    <row r="30" spans="1:10" x14ac:dyDescent="0.2">
      <c r="A30">
        <v>5.4</v>
      </c>
      <c r="B30">
        <f t="shared" si="0"/>
        <v>1</v>
      </c>
      <c r="C30">
        <f t="shared" si="8"/>
        <v>0.86666666666666659</v>
      </c>
      <c r="D30">
        <f t="shared" si="1"/>
        <v>7.1005353739637012E-2</v>
      </c>
      <c r="E30">
        <f t="shared" si="2"/>
        <v>5.7582002524359216E-2</v>
      </c>
      <c r="F30">
        <f t="shared" si="3"/>
        <v>9.9518018669043241E-3</v>
      </c>
      <c r="G30">
        <f t="shared" si="4"/>
        <v>0.40500000000000003</v>
      </c>
      <c r="H30">
        <f t="shared" si="5"/>
        <v>3.2308770307519202E-3</v>
      </c>
      <c r="I30">
        <f t="shared" si="6"/>
        <v>0.13500000000000001</v>
      </c>
      <c r="J30">
        <f t="shared" si="7"/>
        <v>0.13500000000000001</v>
      </c>
    </row>
    <row r="31" spans="1:10" x14ac:dyDescent="0.2">
      <c r="A31">
        <v>5.6</v>
      </c>
      <c r="B31">
        <f t="shared" si="0"/>
        <v>1</v>
      </c>
      <c r="C31">
        <f t="shared" si="8"/>
        <v>0.80000000000000016</v>
      </c>
      <c r="D31">
        <f t="shared" si="1"/>
        <v>8.8921617459386301E-2</v>
      </c>
      <c r="E31">
        <f t="shared" si="2"/>
        <v>0.12940795943806788</v>
      </c>
      <c r="F31">
        <f t="shared" si="3"/>
        <v>1.2128434984274237E-2</v>
      </c>
      <c r="G31">
        <f t="shared" si="4"/>
        <v>0.43555555555555547</v>
      </c>
      <c r="H31">
        <f t="shared" si="5"/>
        <v>3.9375263428399589E-3</v>
      </c>
      <c r="I31">
        <f t="shared" si="6"/>
        <v>0.14518518518518514</v>
      </c>
      <c r="J31">
        <f t="shared" si="7"/>
        <v>0.14518518518518514</v>
      </c>
    </row>
    <row r="32" spans="1:10" x14ac:dyDescent="0.2">
      <c r="A32">
        <v>5.8</v>
      </c>
      <c r="B32">
        <f t="shared" si="0"/>
        <v>1</v>
      </c>
      <c r="C32">
        <f t="shared" si="8"/>
        <v>0.73333333333333339</v>
      </c>
      <c r="D32">
        <f t="shared" si="1"/>
        <v>0.11025052530448522</v>
      </c>
      <c r="E32">
        <f t="shared" si="2"/>
        <v>0.27372529717242639</v>
      </c>
      <c r="F32">
        <f t="shared" si="3"/>
        <v>1.4774031693273055E-2</v>
      </c>
      <c r="G32">
        <f t="shared" si="4"/>
        <v>0.46722222222222221</v>
      </c>
      <c r="H32">
        <f t="shared" si="5"/>
        <v>4.7964258420515552E-3</v>
      </c>
      <c r="I32">
        <f t="shared" si="6"/>
        <v>0.15574074074074074</v>
      </c>
      <c r="J32">
        <f t="shared" si="7"/>
        <v>0.15574074074074074</v>
      </c>
    </row>
    <row r="33" spans="1:10" x14ac:dyDescent="0.2">
      <c r="A33">
        <v>6</v>
      </c>
      <c r="B33">
        <f t="shared" si="0"/>
        <v>1</v>
      </c>
      <c r="C33">
        <f t="shared" si="8"/>
        <v>0.66666666666666663</v>
      </c>
      <c r="D33">
        <f t="shared" si="1"/>
        <v>0.1353352832366127</v>
      </c>
      <c r="E33">
        <f t="shared" si="2"/>
        <v>0.5</v>
      </c>
      <c r="F33">
        <f t="shared" si="3"/>
        <v>1.7986209962091559E-2</v>
      </c>
      <c r="G33">
        <f t="shared" si="4"/>
        <v>0.5</v>
      </c>
      <c r="H33">
        <f t="shared" si="5"/>
        <v>5.8392674426183547E-3</v>
      </c>
      <c r="I33">
        <f t="shared" si="6"/>
        <v>0.16666666666666666</v>
      </c>
      <c r="J33">
        <f t="shared" si="7"/>
        <v>0.16666666666666666</v>
      </c>
    </row>
    <row r="34" spans="1:10" x14ac:dyDescent="0.2">
      <c r="A34">
        <v>6.2</v>
      </c>
      <c r="B34">
        <f t="shared" si="0"/>
        <v>0.93333333333333324</v>
      </c>
      <c r="C34">
        <f t="shared" si="8"/>
        <v>0.6</v>
      </c>
      <c r="D34">
        <f t="shared" si="1"/>
        <v>0.1644744565771549</v>
      </c>
      <c r="E34">
        <f t="shared" si="2"/>
        <v>0.73611362731462049</v>
      </c>
      <c r="F34">
        <f t="shared" si="3"/>
        <v>2.1881270936130476E-2</v>
      </c>
      <c r="G34">
        <f t="shared" si="4"/>
        <v>0.53277777777777779</v>
      </c>
      <c r="H34">
        <f t="shared" si="5"/>
        <v>7.1038085983513065E-3</v>
      </c>
      <c r="I34">
        <f t="shared" si="6"/>
        <v>0.17759259259259258</v>
      </c>
      <c r="J34">
        <f t="shared" si="7"/>
        <v>0.17759259259259258</v>
      </c>
    </row>
    <row r="35" spans="1:10" x14ac:dyDescent="0.2">
      <c r="A35">
        <v>6.4</v>
      </c>
      <c r="B35">
        <f t="shared" si="0"/>
        <v>0.86666666666666659</v>
      </c>
      <c r="C35">
        <f t="shared" si="8"/>
        <v>0.53333333333333321</v>
      </c>
      <c r="D35">
        <f t="shared" si="1"/>
        <v>0.19789869908361474</v>
      </c>
      <c r="E35">
        <f t="shared" si="2"/>
        <v>0.89160201035483344</v>
      </c>
      <c r="F35">
        <f t="shared" si="3"/>
        <v>2.6596993576865863E-2</v>
      </c>
      <c r="G35">
        <f t="shared" si="4"/>
        <v>0.56444444444444453</v>
      </c>
      <c r="H35">
        <f t="shared" si="5"/>
        <v>8.6347795890436823E-3</v>
      </c>
      <c r="I35">
        <f t="shared" si="6"/>
        <v>0.18814814814814818</v>
      </c>
      <c r="J35">
        <f t="shared" si="7"/>
        <v>0.18814814814814818</v>
      </c>
    </row>
    <row r="36" spans="1:10" x14ac:dyDescent="0.2">
      <c r="A36">
        <v>6.6</v>
      </c>
      <c r="B36">
        <f t="shared" si="0"/>
        <v>0.80000000000000016</v>
      </c>
      <c r="C36">
        <f t="shared" si="8"/>
        <v>0.46666666666666679</v>
      </c>
      <c r="D36">
        <f t="shared" si="1"/>
        <v>0.23574607655586347</v>
      </c>
      <c r="E36">
        <f t="shared" si="2"/>
        <v>0.96268671436973718</v>
      </c>
      <c r="F36">
        <f t="shared" si="3"/>
        <v>3.2295464698450495E-2</v>
      </c>
      <c r="G36">
        <f t="shared" si="4"/>
        <v>0.59499999999999997</v>
      </c>
      <c r="H36">
        <f t="shared" si="5"/>
        <v>1.0484802298836436E-2</v>
      </c>
      <c r="I36">
        <f t="shared" si="6"/>
        <v>0.19833333333333331</v>
      </c>
      <c r="J36">
        <f t="shared" si="7"/>
        <v>0.19833333333333331</v>
      </c>
    </row>
    <row r="37" spans="1:10" x14ac:dyDescent="0.2">
      <c r="A37">
        <v>6.8</v>
      </c>
      <c r="B37">
        <f t="shared" si="0"/>
        <v>0.73333333333333339</v>
      </c>
      <c r="C37">
        <f t="shared" si="8"/>
        <v>0.40000000000000008</v>
      </c>
      <c r="D37">
        <f t="shared" si="1"/>
        <v>0.27803730045319403</v>
      </c>
      <c r="E37">
        <f t="shared" si="2"/>
        <v>0.988602192725058</v>
      </c>
      <c r="F37">
        <f t="shared" si="3"/>
        <v>3.9165722796764356E-2</v>
      </c>
      <c r="G37">
        <f t="shared" si="4"/>
        <v>0.62444444444444436</v>
      </c>
      <c r="H37">
        <f t="shared" si="5"/>
        <v>1.2715248541842715E-2</v>
      </c>
      <c r="I37">
        <f t="shared" si="6"/>
        <v>0.20814814814814811</v>
      </c>
      <c r="J37">
        <f t="shared" si="7"/>
        <v>0.20814814814814811</v>
      </c>
    </row>
    <row r="38" spans="1:10" x14ac:dyDescent="0.2">
      <c r="A38">
        <v>7</v>
      </c>
      <c r="B38">
        <f t="shared" si="0"/>
        <v>0.66666666666666663</v>
      </c>
      <c r="C38">
        <f t="shared" si="8"/>
        <v>0.33333333333333331</v>
      </c>
      <c r="D38">
        <f t="shared" si="1"/>
        <v>0.32465246735834974</v>
      </c>
      <c r="E38">
        <f t="shared" si="2"/>
        <v>0.99683881285547993</v>
      </c>
      <c r="F38">
        <f t="shared" si="3"/>
        <v>4.7425873177566781E-2</v>
      </c>
      <c r="G38">
        <f t="shared" si="4"/>
        <v>0.65277777777777768</v>
      </c>
      <c r="H38">
        <f t="shared" si="5"/>
        <v>1.5396926743721234E-2</v>
      </c>
      <c r="I38">
        <f t="shared" si="6"/>
        <v>0.21759259259259256</v>
      </c>
      <c r="J38">
        <f t="shared" si="7"/>
        <v>0.21759259259259256</v>
      </c>
    </row>
    <row r="39" spans="1:10" x14ac:dyDescent="0.2">
      <c r="A39">
        <v>7.2</v>
      </c>
      <c r="B39">
        <f t="shared" si="0"/>
        <v>0.6</v>
      </c>
      <c r="C39">
        <f t="shared" si="8"/>
        <v>0.26666666666666661</v>
      </c>
      <c r="D39">
        <f t="shared" si="1"/>
        <v>0.37531109885139957</v>
      </c>
      <c r="E39">
        <f t="shared" si="2"/>
        <v>0.99920271350998313</v>
      </c>
      <c r="F39">
        <f t="shared" si="3"/>
        <v>5.7324175898868755E-2</v>
      </c>
      <c r="G39">
        <f t="shared" si="4"/>
        <v>0.68</v>
      </c>
      <c r="H39">
        <f t="shared" si="5"/>
        <v>1.8610435144851788E-2</v>
      </c>
      <c r="I39">
        <f t="shared" si="6"/>
        <v>0.22666666666666668</v>
      </c>
      <c r="J39">
        <f t="shared" si="7"/>
        <v>0.22666666666666668</v>
      </c>
    </row>
    <row r="40" spans="1:10" x14ac:dyDescent="0.2">
      <c r="A40">
        <v>7.4</v>
      </c>
      <c r="B40">
        <f t="shared" si="0"/>
        <v>0.53333333333333321</v>
      </c>
      <c r="C40">
        <f t="shared" si="8"/>
        <v>0.19999999999999987</v>
      </c>
      <c r="D40">
        <f t="shared" si="1"/>
        <v>0.42955735821073926</v>
      </c>
      <c r="E40">
        <f t="shared" si="2"/>
        <v>0.99981878738559993</v>
      </c>
      <c r="F40">
        <f t="shared" si="3"/>
        <v>6.9138420343346843E-2</v>
      </c>
      <c r="G40">
        <f t="shared" si="4"/>
        <v>0.70611111111111113</v>
      </c>
      <c r="H40">
        <f t="shared" si="5"/>
        <v>2.2445958753726274E-2</v>
      </c>
      <c r="I40">
        <f t="shared" si="6"/>
        <v>0.23537037037037037</v>
      </c>
      <c r="J40">
        <f t="shared" si="7"/>
        <v>0.23537037037037037</v>
      </c>
    </row>
    <row r="41" spans="1:10" x14ac:dyDescent="0.2">
      <c r="A41">
        <v>7.6</v>
      </c>
      <c r="B41">
        <f t="shared" si="0"/>
        <v>0.46666666666666679</v>
      </c>
      <c r="C41">
        <f t="shared" si="8"/>
        <v>0.13333333333333344</v>
      </c>
      <c r="D41">
        <f t="shared" si="1"/>
        <v>0.48675225595997157</v>
      </c>
      <c r="E41">
        <f t="shared" si="2"/>
        <v>0.99996343975229984</v>
      </c>
      <c r="F41">
        <f t="shared" si="3"/>
        <v>8.3172696493922352E-2</v>
      </c>
      <c r="G41">
        <f t="shared" si="4"/>
        <v>0.73111111111111104</v>
      </c>
      <c r="H41">
        <f t="shared" si="5"/>
        <v>2.7002221133599055E-2</v>
      </c>
      <c r="I41">
        <f t="shared" si="6"/>
        <v>0.24370370370370367</v>
      </c>
      <c r="J41">
        <f t="shared" si="7"/>
        <v>0.24370370370370367</v>
      </c>
    </row>
    <row r="42" spans="1:10" x14ac:dyDescent="0.2">
      <c r="A42">
        <v>7.8</v>
      </c>
      <c r="B42">
        <f t="shared" si="0"/>
        <v>0.40000000000000008</v>
      </c>
      <c r="C42">
        <f t="shared" si="8"/>
        <v>6.6666666666666721E-2</v>
      </c>
      <c r="D42">
        <f t="shared" si="1"/>
        <v>0.5460744266397094</v>
      </c>
      <c r="E42">
        <f t="shared" si="2"/>
        <v>0.99999358419724749</v>
      </c>
      <c r="F42">
        <f t="shared" si="3"/>
        <v>9.9750489119685135E-2</v>
      </c>
      <c r="G42">
        <f t="shared" si="4"/>
        <v>0.75499999999999989</v>
      </c>
      <c r="H42">
        <f t="shared" si="5"/>
        <v>3.2384242412908E-2</v>
      </c>
      <c r="I42">
        <f t="shared" si="6"/>
        <v>0.25166666666666659</v>
      </c>
      <c r="J42">
        <f t="shared" si="7"/>
        <v>0.25166666666666659</v>
      </c>
    </row>
    <row r="43" spans="1:10" x14ac:dyDescent="0.2">
      <c r="A43">
        <v>8</v>
      </c>
      <c r="B43">
        <f t="shared" si="0"/>
        <v>0.33333333333333331</v>
      </c>
      <c r="C43">
        <f t="shared" si="8"/>
        <v>0</v>
      </c>
      <c r="D43">
        <f t="shared" si="1"/>
        <v>0.60653065971263342</v>
      </c>
      <c r="E43">
        <f t="shared" si="2"/>
        <v>0.99999904632659309</v>
      </c>
      <c r="F43">
        <f t="shared" si="3"/>
        <v>0.11920292202211755</v>
      </c>
      <c r="G43">
        <f t="shared" si="4"/>
        <v>0.77777777777777779</v>
      </c>
      <c r="H43">
        <f t="shared" si="5"/>
        <v>3.8699522750805425E-2</v>
      </c>
      <c r="I43">
        <f t="shared" si="6"/>
        <v>0.25925925925925924</v>
      </c>
      <c r="J43">
        <f t="shared" si="7"/>
        <v>0.25925925925925924</v>
      </c>
    </row>
    <row r="44" spans="1:10" x14ac:dyDescent="0.2">
      <c r="A44">
        <v>8.1999999999999993</v>
      </c>
      <c r="B44">
        <f t="shared" si="0"/>
        <v>0.26666666666666689</v>
      </c>
      <c r="C44">
        <f t="shared" si="8"/>
        <v>0</v>
      </c>
      <c r="D44">
        <f t="shared" si="1"/>
        <v>0.66697681085847427</v>
      </c>
      <c r="E44">
        <f t="shared" si="2"/>
        <v>0.99999988405548057</v>
      </c>
      <c r="F44">
        <f t="shared" si="3"/>
        <v>0.14185106490048771</v>
      </c>
      <c r="G44">
        <f t="shared" si="4"/>
        <v>0.7994444444444444</v>
      </c>
      <c r="H44">
        <f t="shared" si="5"/>
        <v>4.6052298217352738E-2</v>
      </c>
      <c r="I44">
        <f t="shared" si="6"/>
        <v>0.26648148148148143</v>
      </c>
      <c r="J44">
        <f t="shared" si="7"/>
        <v>0.26648148148148143</v>
      </c>
    </row>
    <row r="45" spans="1:10" x14ac:dyDescent="0.2">
      <c r="A45">
        <v>8.4</v>
      </c>
      <c r="B45">
        <f t="shared" si="0"/>
        <v>0.19999999999999987</v>
      </c>
      <c r="C45">
        <f t="shared" si="8"/>
        <v>0</v>
      </c>
      <c r="D45">
        <f t="shared" si="1"/>
        <v>0.72614903707369094</v>
      </c>
      <c r="E45">
        <f t="shared" si="2"/>
        <v>0.99999998900488374</v>
      </c>
      <c r="F45">
        <f t="shared" si="3"/>
        <v>0.16798161486607557</v>
      </c>
      <c r="G45">
        <f t="shared" si="4"/>
        <v>0.82000000000000006</v>
      </c>
      <c r="H45">
        <f t="shared" si="5"/>
        <v>5.4535645737111477E-2</v>
      </c>
      <c r="I45">
        <f t="shared" si="6"/>
        <v>0.27333333333333332</v>
      </c>
      <c r="J45">
        <f t="shared" si="7"/>
        <v>0.27333333333333332</v>
      </c>
    </row>
    <row r="46" spans="1:10" x14ac:dyDescent="0.2">
      <c r="A46">
        <v>8.6</v>
      </c>
      <c r="B46">
        <f t="shared" si="0"/>
        <v>0.13333333333333344</v>
      </c>
      <c r="C46">
        <f t="shared" si="8"/>
        <v>0</v>
      </c>
      <c r="D46">
        <f t="shared" si="1"/>
        <v>0.78270453824186803</v>
      </c>
      <c r="E46">
        <f t="shared" si="2"/>
        <v>0.99999999923904159</v>
      </c>
      <c r="F46">
        <f t="shared" si="3"/>
        <v>0.1978161114414182</v>
      </c>
      <c r="G46">
        <f t="shared" si="4"/>
        <v>0.83944444444444444</v>
      </c>
      <c r="H46">
        <f t="shared" si="5"/>
        <v>6.4221488662690701E-2</v>
      </c>
      <c r="I46">
        <f t="shared" si="6"/>
        <v>0.27981481481481479</v>
      </c>
      <c r="J46">
        <f t="shared" si="7"/>
        <v>0.27981481481481479</v>
      </c>
    </row>
    <row r="47" spans="1:10" x14ac:dyDescent="0.2">
      <c r="A47">
        <v>8.8000000000000007</v>
      </c>
      <c r="B47">
        <f t="shared" si="0"/>
        <v>6.666666666666643E-2</v>
      </c>
      <c r="C47">
        <f t="shared" si="8"/>
        <v>0</v>
      </c>
      <c r="D47">
        <f t="shared" si="1"/>
        <v>0.83527021141127222</v>
      </c>
      <c r="E47">
        <f t="shared" si="2"/>
        <v>0.99999999996513211</v>
      </c>
      <c r="F47">
        <f t="shared" si="3"/>
        <v>0.23147521650098246</v>
      </c>
      <c r="G47">
        <f t="shared" si="4"/>
        <v>0.85777777777777786</v>
      </c>
      <c r="H47">
        <f t="shared" si="5"/>
        <v>7.5149000169352151E-2</v>
      </c>
      <c r="I47">
        <f t="shared" si="6"/>
        <v>0.28592592592592592</v>
      </c>
      <c r="J47">
        <f t="shared" si="7"/>
        <v>0.28592592592592592</v>
      </c>
    </row>
    <row r="48" spans="1:10" x14ac:dyDescent="0.2">
      <c r="A48">
        <v>9</v>
      </c>
      <c r="B48">
        <f t="shared" si="0"/>
        <v>0</v>
      </c>
      <c r="C48">
        <f t="shared" si="8"/>
        <v>0</v>
      </c>
      <c r="D48">
        <f t="shared" si="1"/>
        <v>0.88249690258459534</v>
      </c>
      <c r="E48">
        <f t="shared" si="2"/>
        <v>0.99999999999909051</v>
      </c>
      <c r="F48">
        <f t="shared" si="3"/>
        <v>0.2689414213699951</v>
      </c>
      <c r="G48">
        <f t="shared" si="4"/>
        <v>0.875</v>
      </c>
      <c r="H48">
        <f t="shared" si="5"/>
        <v>8.7312496022630512E-2</v>
      </c>
      <c r="I48">
        <f t="shared" si="6"/>
        <v>0.29166666666666663</v>
      </c>
      <c r="J48">
        <f t="shared" si="7"/>
        <v>0.29166666666666663</v>
      </c>
    </row>
    <row r="49" spans="1:10" x14ac:dyDescent="0.2">
      <c r="A49">
        <v>9.1999999999999993</v>
      </c>
      <c r="B49">
        <f t="shared" si="0"/>
        <v>0</v>
      </c>
      <c r="C49">
        <f t="shared" si="8"/>
        <v>0</v>
      </c>
      <c r="D49">
        <f t="shared" si="1"/>
        <v>0.92311634638663576</v>
      </c>
      <c r="E49">
        <f t="shared" si="2"/>
        <v>0.99999999999998956</v>
      </c>
      <c r="F49">
        <f t="shared" si="3"/>
        <v>0.31002551887238738</v>
      </c>
      <c r="G49">
        <f t="shared" si="4"/>
        <v>0.89111111111111108</v>
      </c>
      <c r="H49">
        <f t="shared" si="5"/>
        <v>0.10065054964597318</v>
      </c>
      <c r="I49">
        <f t="shared" si="6"/>
        <v>0.29703703703703699</v>
      </c>
      <c r="J49">
        <f t="shared" si="7"/>
        <v>0.29703703703703699</v>
      </c>
    </row>
    <row r="50" spans="1:10" x14ac:dyDescent="0.2">
      <c r="A50">
        <v>9.4</v>
      </c>
      <c r="B50">
        <f t="shared" si="0"/>
        <v>0</v>
      </c>
      <c r="C50">
        <f t="shared" si="8"/>
        <v>0</v>
      </c>
      <c r="D50">
        <f t="shared" si="1"/>
        <v>0.95599748183309996</v>
      </c>
      <c r="E50">
        <f t="shared" si="2"/>
        <v>1</v>
      </c>
      <c r="F50">
        <f t="shared" si="3"/>
        <v>0.35434369377420466</v>
      </c>
      <c r="G50">
        <f t="shared" si="4"/>
        <v>0.90611111111111109</v>
      </c>
      <c r="H50">
        <f t="shared" si="5"/>
        <v>0.11503855447666705</v>
      </c>
      <c r="I50">
        <f t="shared" si="6"/>
        <v>0.30203703703703699</v>
      </c>
      <c r="J50">
        <f t="shared" si="7"/>
        <v>0.30203703703703699</v>
      </c>
    </row>
    <row r="51" spans="1:10" x14ac:dyDescent="0.2">
      <c r="A51">
        <v>9.6</v>
      </c>
      <c r="B51">
        <f t="shared" si="0"/>
        <v>0</v>
      </c>
      <c r="C51">
        <f t="shared" si="8"/>
        <v>0</v>
      </c>
      <c r="D51">
        <f t="shared" si="1"/>
        <v>0.98019867330675536</v>
      </c>
      <c r="E51">
        <f t="shared" si="2"/>
        <v>1</v>
      </c>
      <c r="F51">
        <f t="shared" si="3"/>
        <v>0.40131233988754794</v>
      </c>
      <c r="G51">
        <f t="shared" si="4"/>
        <v>0.91999999999999993</v>
      </c>
      <c r="H51">
        <f t="shared" si="5"/>
        <v>0.13028704132584512</v>
      </c>
      <c r="I51">
        <f t="shared" si="6"/>
        <v>0.30666666666666664</v>
      </c>
      <c r="J51">
        <f t="shared" si="7"/>
        <v>0.30666666666666664</v>
      </c>
    </row>
    <row r="52" spans="1:10" x14ac:dyDescent="0.2">
      <c r="A52">
        <v>9.8000000000000007</v>
      </c>
      <c r="B52">
        <f t="shared" si="0"/>
        <v>0</v>
      </c>
      <c r="C52">
        <f t="shared" si="8"/>
        <v>0</v>
      </c>
      <c r="D52">
        <f t="shared" si="1"/>
        <v>0.99501247919268243</v>
      </c>
      <c r="E52">
        <f t="shared" si="2"/>
        <v>1</v>
      </c>
      <c r="F52">
        <f t="shared" si="3"/>
        <v>0.45016600268752233</v>
      </c>
      <c r="G52">
        <f t="shared" si="4"/>
        <v>0.93277777777777782</v>
      </c>
      <c r="H52">
        <f t="shared" si="5"/>
        <v>0.14614750349334962</v>
      </c>
      <c r="I52">
        <f t="shared" si="6"/>
        <v>0.31092592592592594</v>
      </c>
      <c r="J52">
        <f t="shared" si="7"/>
        <v>0.31092592592592594</v>
      </c>
    </row>
    <row r="53" spans="1:10" x14ac:dyDescent="0.2">
      <c r="A53">
        <v>10</v>
      </c>
      <c r="B53">
        <f t="shared" si="0"/>
        <v>0</v>
      </c>
      <c r="C53">
        <f t="shared" si="8"/>
        <v>0</v>
      </c>
      <c r="D53">
        <f t="shared" si="1"/>
        <v>1</v>
      </c>
      <c r="E53">
        <f t="shared" si="2"/>
        <v>1</v>
      </c>
      <c r="F53">
        <f t="shared" si="3"/>
        <v>0.5</v>
      </c>
      <c r="G53">
        <f t="shared" si="4"/>
        <v>0.94444444444444442</v>
      </c>
      <c r="H53">
        <f t="shared" si="5"/>
        <v>0.16232623367917487</v>
      </c>
      <c r="I53">
        <f t="shared" si="6"/>
        <v>0.31481481481481477</v>
      </c>
      <c r="J53">
        <f t="shared" si="7"/>
        <v>0.31481481481481477</v>
      </c>
    </row>
    <row r="54" spans="1:10" x14ac:dyDescent="0.2">
      <c r="A54">
        <v>10.199999999999999</v>
      </c>
      <c r="B54">
        <f t="shared" si="0"/>
        <v>0</v>
      </c>
      <c r="C54">
        <f t="shared" si="8"/>
        <v>0</v>
      </c>
      <c r="D54">
        <f t="shared" si="1"/>
        <v>0.99501247919268243</v>
      </c>
      <c r="E54">
        <f t="shared" si="2"/>
        <v>1</v>
      </c>
      <c r="F54">
        <f t="shared" si="3"/>
        <v>0.54983399731247773</v>
      </c>
      <c r="G54">
        <f t="shared" si="4"/>
        <v>0.95499999999999996</v>
      </c>
      <c r="H54">
        <f t="shared" si="5"/>
        <v>0.17850496386500014</v>
      </c>
      <c r="I54">
        <f t="shared" si="6"/>
        <v>0.3183333333333333</v>
      </c>
      <c r="J54">
        <f t="shared" si="7"/>
        <v>0.3183333333333333</v>
      </c>
    </row>
    <row r="55" spans="1:10" x14ac:dyDescent="0.2">
      <c r="A55">
        <v>10.4</v>
      </c>
      <c r="B55">
        <f t="shared" si="0"/>
        <v>0</v>
      </c>
      <c r="C55">
        <f t="shared" si="8"/>
        <v>0</v>
      </c>
      <c r="D55">
        <f t="shared" si="1"/>
        <v>0.98019867330675536</v>
      </c>
      <c r="E55">
        <f t="shared" si="2"/>
        <v>1</v>
      </c>
      <c r="F55">
        <f t="shared" si="3"/>
        <v>0.59868766011245211</v>
      </c>
      <c r="G55">
        <f t="shared" si="4"/>
        <v>0.96444444444444444</v>
      </c>
      <c r="H55">
        <f t="shared" si="5"/>
        <v>0.19436542603250465</v>
      </c>
      <c r="I55">
        <f t="shared" si="6"/>
        <v>0.32148148148148148</v>
      </c>
      <c r="J55">
        <f t="shared" si="7"/>
        <v>0.32148148148148148</v>
      </c>
    </row>
    <row r="56" spans="1:10" x14ac:dyDescent="0.2">
      <c r="A56">
        <v>10.6</v>
      </c>
      <c r="B56">
        <f t="shared" si="0"/>
        <v>0</v>
      </c>
      <c r="C56">
        <f t="shared" si="8"/>
        <v>0</v>
      </c>
      <c r="D56">
        <f t="shared" si="1"/>
        <v>0.95599748183309996</v>
      </c>
      <c r="E56">
        <f t="shared" si="2"/>
        <v>1</v>
      </c>
      <c r="F56">
        <f t="shared" si="3"/>
        <v>0.6456563062257954</v>
      </c>
      <c r="G56">
        <f t="shared" si="4"/>
        <v>0.97277777777777774</v>
      </c>
      <c r="H56">
        <f t="shared" si="5"/>
        <v>0.20961391288168271</v>
      </c>
      <c r="I56">
        <f t="shared" si="6"/>
        <v>0.32425925925925925</v>
      </c>
      <c r="J56">
        <f t="shared" si="7"/>
        <v>0.32425925925925925</v>
      </c>
    </row>
    <row r="57" spans="1:10" x14ac:dyDescent="0.2">
      <c r="A57">
        <v>10.8</v>
      </c>
      <c r="B57">
        <f t="shared" si="0"/>
        <v>0</v>
      </c>
      <c r="C57">
        <f t="shared" si="8"/>
        <v>0</v>
      </c>
      <c r="D57">
        <f t="shared" si="1"/>
        <v>0.92311634638663576</v>
      </c>
      <c r="E57">
        <f t="shared" si="2"/>
        <v>0.99999999999998956</v>
      </c>
      <c r="F57">
        <f t="shared" si="3"/>
        <v>0.68997448112761262</v>
      </c>
      <c r="G57">
        <f t="shared" si="4"/>
        <v>0.98</v>
      </c>
      <c r="H57">
        <f t="shared" si="5"/>
        <v>0.22400191771237654</v>
      </c>
      <c r="I57">
        <f t="shared" si="6"/>
        <v>0.32666666666666666</v>
      </c>
      <c r="J57">
        <f t="shared" si="7"/>
        <v>0.32666666666666666</v>
      </c>
    </row>
    <row r="58" spans="1:10" x14ac:dyDescent="0.2">
      <c r="A58">
        <v>11</v>
      </c>
      <c r="B58">
        <f t="shared" si="0"/>
        <v>0</v>
      </c>
      <c r="C58">
        <f t="shared" si="8"/>
        <v>0</v>
      </c>
      <c r="D58">
        <f t="shared" si="1"/>
        <v>0.88249690258459534</v>
      </c>
      <c r="E58">
        <f t="shared" si="2"/>
        <v>0.99999999999909051</v>
      </c>
      <c r="F58">
        <f t="shared" si="3"/>
        <v>0.7310585786300049</v>
      </c>
      <c r="G58">
        <f t="shared" si="4"/>
        <v>0.98611111111111116</v>
      </c>
      <c r="H58">
        <f t="shared" si="5"/>
        <v>0.23733997133571921</v>
      </c>
      <c r="I58">
        <f t="shared" si="6"/>
        <v>0.32870370370370372</v>
      </c>
      <c r="J58">
        <f t="shared" si="7"/>
        <v>0.32870370370370372</v>
      </c>
    </row>
    <row r="59" spans="1:10" x14ac:dyDescent="0.2">
      <c r="A59">
        <v>11.2</v>
      </c>
      <c r="B59">
        <f t="shared" si="0"/>
        <v>0</v>
      </c>
      <c r="C59">
        <f t="shared" si="8"/>
        <v>0</v>
      </c>
      <c r="D59">
        <f t="shared" si="1"/>
        <v>0.83527021141127222</v>
      </c>
      <c r="E59">
        <f t="shared" si="2"/>
        <v>0.99999999996513211</v>
      </c>
      <c r="F59">
        <f t="shared" si="3"/>
        <v>0.76852478349901754</v>
      </c>
      <c r="G59">
        <f t="shared" si="4"/>
        <v>0.99111111111111105</v>
      </c>
      <c r="H59">
        <f t="shared" si="5"/>
        <v>0.2495034671889976</v>
      </c>
      <c r="I59">
        <f t="shared" si="6"/>
        <v>0.33037037037037031</v>
      </c>
      <c r="J59">
        <f t="shared" si="7"/>
        <v>0.33037037037037031</v>
      </c>
    </row>
    <row r="60" spans="1:10" x14ac:dyDescent="0.2">
      <c r="A60">
        <v>11.4</v>
      </c>
      <c r="B60">
        <f t="shared" si="0"/>
        <v>0</v>
      </c>
      <c r="C60">
        <f t="shared" si="8"/>
        <v>0</v>
      </c>
      <c r="D60">
        <f t="shared" si="1"/>
        <v>0.78270453824186803</v>
      </c>
      <c r="E60">
        <f t="shared" si="2"/>
        <v>0.99999999923904159</v>
      </c>
      <c r="F60">
        <f t="shared" si="3"/>
        <v>0.8021838885585818</v>
      </c>
      <c r="G60">
        <f t="shared" si="4"/>
        <v>0.995</v>
      </c>
      <c r="H60">
        <f t="shared" si="5"/>
        <v>0.26043097869565907</v>
      </c>
      <c r="I60">
        <f t="shared" si="6"/>
        <v>0.33166666666666667</v>
      </c>
      <c r="J60">
        <f t="shared" si="7"/>
        <v>0.33166666666666667</v>
      </c>
    </row>
    <row r="61" spans="1:10" x14ac:dyDescent="0.2">
      <c r="A61">
        <v>11.6</v>
      </c>
      <c r="B61">
        <f t="shared" si="0"/>
        <v>0</v>
      </c>
      <c r="C61">
        <f t="shared" si="8"/>
        <v>0</v>
      </c>
      <c r="D61">
        <f t="shared" si="1"/>
        <v>0.72614903707369094</v>
      </c>
      <c r="E61">
        <f t="shared" si="2"/>
        <v>0.99999998900488374</v>
      </c>
      <c r="F61">
        <f t="shared" si="3"/>
        <v>0.83201838513392445</v>
      </c>
      <c r="G61">
        <f t="shared" si="4"/>
        <v>0.99777777777777776</v>
      </c>
      <c r="H61">
        <f t="shared" si="5"/>
        <v>0.27011682162123829</v>
      </c>
      <c r="I61">
        <f t="shared" si="6"/>
        <v>0.33259259259259255</v>
      </c>
      <c r="J61">
        <f t="shared" si="7"/>
        <v>0.33259259259259255</v>
      </c>
    </row>
    <row r="62" spans="1:10" x14ac:dyDescent="0.2">
      <c r="A62">
        <v>11.8</v>
      </c>
      <c r="B62">
        <f t="shared" si="0"/>
        <v>0</v>
      </c>
      <c r="C62">
        <f t="shared" si="8"/>
        <v>0</v>
      </c>
      <c r="D62">
        <f t="shared" si="1"/>
        <v>0.66697681085847427</v>
      </c>
      <c r="E62">
        <f t="shared" si="2"/>
        <v>0.99999988405548057</v>
      </c>
      <c r="F62">
        <f t="shared" si="3"/>
        <v>0.85814893509951229</v>
      </c>
      <c r="G62">
        <f t="shared" si="4"/>
        <v>0.99944444444444447</v>
      </c>
      <c r="H62">
        <f t="shared" si="5"/>
        <v>0.278600169140997</v>
      </c>
      <c r="I62">
        <f t="shared" si="6"/>
        <v>0.33314814814814814</v>
      </c>
      <c r="J62">
        <f t="shared" si="7"/>
        <v>0.33314814814814814</v>
      </c>
    </row>
    <row r="63" spans="1:10" x14ac:dyDescent="0.2">
      <c r="A63">
        <v>12</v>
      </c>
      <c r="B63">
        <f t="shared" si="0"/>
        <v>0</v>
      </c>
      <c r="C63">
        <f t="shared" si="8"/>
        <v>0</v>
      </c>
      <c r="D63">
        <f t="shared" si="1"/>
        <v>0.60653065971263342</v>
      </c>
      <c r="E63">
        <f t="shared" si="2"/>
        <v>0.99999904632659309</v>
      </c>
      <c r="F63">
        <f t="shared" si="3"/>
        <v>0.88079707797788231</v>
      </c>
      <c r="G63">
        <f t="shared" si="4"/>
        <v>1</v>
      </c>
      <c r="H63">
        <f t="shared" si="5"/>
        <v>0.28595294460754428</v>
      </c>
      <c r="I63">
        <f t="shared" si="6"/>
        <v>0.33333333333333331</v>
      </c>
      <c r="J63">
        <f t="shared" si="7"/>
        <v>0.33333333333333331</v>
      </c>
    </row>
    <row r="64" spans="1:10" x14ac:dyDescent="0.2">
      <c r="A64">
        <v>12.2</v>
      </c>
      <c r="B64">
        <f t="shared" si="0"/>
        <v>0</v>
      </c>
      <c r="C64">
        <f t="shared" si="8"/>
        <v>0</v>
      </c>
      <c r="D64">
        <f t="shared" si="1"/>
        <v>0.54607442663970962</v>
      </c>
      <c r="E64">
        <f t="shared" si="2"/>
        <v>0.99999358419724749</v>
      </c>
      <c r="F64">
        <f t="shared" si="3"/>
        <v>0.9002495108803148</v>
      </c>
      <c r="G64">
        <f t="shared" si="4"/>
        <v>1</v>
      </c>
      <c r="H64">
        <f t="shared" si="5"/>
        <v>0.29226822494544169</v>
      </c>
      <c r="I64">
        <f t="shared" si="6"/>
        <v>0.33333333333333331</v>
      </c>
      <c r="J64">
        <f t="shared" si="7"/>
        <v>0.33333333333333331</v>
      </c>
    </row>
    <row r="65" spans="1:10" x14ac:dyDescent="0.2">
      <c r="A65">
        <v>12.4</v>
      </c>
      <c r="B65">
        <f t="shared" si="0"/>
        <v>0</v>
      </c>
      <c r="C65">
        <f t="shared" si="8"/>
        <v>0</v>
      </c>
      <c r="D65">
        <f t="shared" si="1"/>
        <v>0.48675225595997157</v>
      </c>
      <c r="E65">
        <f t="shared" si="2"/>
        <v>0.99996343975229984</v>
      </c>
      <c r="F65">
        <f t="shared" si="3"/>
        <v>0.91682730350607766</v>
      </c>
      <c r="G65">
        <f t="shared" si="4"/>
        <v>1</v>
      </c>
      <c r="H65">
        <f t="shared" si="5"/>
        <v>0.29765024622475067</v>
      </c>
      <c r="I65">
        <f t="shared" si="6"/>
        <v>0.33333333333333331</v>
      </c>
      <c r="J65">
        <f t="shared" si="7"/>
        <v>0.33333333333333331</v>
      </c>
    </row>
    <row r="66" spans="1:10" x14ac:dyDescent="0.2">
      <c r="A66">
        <v>12.6</v>
      </c>
      <c r="B66">
        <f t="shared" si="0"/>
        <v>0</v>
      </c>
      <c r="C66">
        <f t="shared" si="8"/>
        <v>0</v>
      </c>
      <c r="D66">
        <f t="shared" si="1"/>
        <v>0.42955735821073926</v>
      </c>
      <c r="E66">
        <f t="shared" si="2"/>
        <v>0.99981878738559993</v>
      </c>
      <c r="F66">
        <f t="shared" si="3"/>
        <v>0.93086157965665306</v>
      </c>
      <c r="G66">
        <f t="shared" si="4"/>
        <v>1</v>
      </c>
      <c r="H66">
        <f t="shared" si="5"/>
        <v>0.30220650860462345</v>
      </c>
      <c r="I66">
        <f t="shared" si="6"/>
        <v>0.33333333333333331</v>
      </c>
      <c r="J66">
        <f t="shared" si="7"/>
        <v>0.33333333333333331</v>
      </c>
    </row>
    <row r="67" spans="1:10" x14ac:dyDescent="0.2">
      <c r="A67">
        <v>12.8</v>
      </c>
      <c r="B67">
        <f t="shared" si="0"/>
        <v>0</v>
      </c>
      <c r="C67">
        <f t="shared" si="8"/>
        <v>0</v>
      </c>
      <c r="D67">
        <f t="shared" si="1"/>
        <v>0.37531109885139935</v>
      </c>
      <c r="E67">
        <f t="shared" si="2"/>
        <v>0.99920271350998313</v>
      </c>
      <c r="F67">
        <f t="shared" si="3"/>
        <v>0.94267582410113127</v>
      </c>
      <c r="G67">
        <f t="shared" si="4"/>
        <v>1</v>
      </c>
      <c r="H67">
        <f t="shared" si="5"/>
        <v>0.30604203221349796</v>
      </c>
      <c r="I67">
        <f t="shared" si="6"/>
        <v>0.33333333333333331</v>
      </c>
      <c r="J67">
        <f t="shared" si="7"/>
        <v>0.33333333333333331</v>
      </c>
    </row>
    <row r="68" spans="1:10" x14ac:dyDescent="0.2">
      <c r="A68">
        <v>13</v>
      </c>
      <c r="B68">
        <f t="shared" ref="B68:B103" si="9">IF(A68&lt;$N$2,0,IF(AND($N$2&lt;=A68,A68&lt;=$O$2),(A68-$N$2)/($O$2-$N$2),IF(AND($O$2&lt;A68,A68&lt;=$P$2),1,IF(AND($P$2&lt;A68,A68&lt;=$Q$2),($Q$2-A68)/($Q$2-$P$2),0))))</f>
        <v>0</v>
      </c>
      <c r="C68">
        <f t="shared" si="8"/>
        <v>0</v>
      </c>
      <c r="D68">
        <f t="shared" ref="D68:D103" si="10">1/EXP(((A68-$N$4)^2)/(2*$O$4^2))</f>
        <v>0.32465246735834974</v>
      </c>
      <c r="E68">
        <f t="shared" ref="E68:E103" si="11">1/(1+ABS((A68-$P$5)/$N$5)^(2*$O$5))</f>
        <v>0.99683881285547993</v>
      </c>
      <c r="F68">
        <f t="shared" ref="F68:F103" si="12">1/(1+EXP(-$N$6*(A68-$P$6)))</f>
        <v>0.95257412682243336</v>
      </c>
      <c r="G68">
        <f t="shared" ref="G68:G103" si="13">IF(A68&lt;$N$7,0,IF(AND(A68&lt;=$O$7,A68&gt;=$N$7),2*(((A68-$N$7)/($P$7-$N$7))^2),IF(AND(A68&lt;=$P$7,A68&gt;=$O$7),(1-2*((($P$7-A68)/($P$7-$N$7))^2)),1)))</f>
        <v>1</v>
      </c>
      <c r="H68">
        <f t="shared" ref="H68:H103" si="14">F68*$P$10</f>
        <v>0.30925554061462857</v>
      </c>
      <c r="I68">
        <f t="shared" ref="I68:I103" si="15">$P$11*G68</f>
        <v>0.33333333333333331</v>
      </c>
      <c r="J68">
        <f t="shared" ref="J68:J103" si="16">MAX(H68:I68)</f>
        <v>0.33333333333333331</v>
      </c>
    </row>
    <row r="69" spans="1:10" x14ac:dyDescent="0.2">
      <c r="A69">
        <v>13.2</v>
      </c>
      <c r="B69">
        <f t="shared" si="9"/>
        <v>0</v>
      </c>
      <c r="C69">
        <f t="shared" ref="C69:C103" si="17">IF(A69&lt;$N$3,0,IF(AND($N$3&lt;=A69,A69&lt;=$O$3),(A69-$N$3)/($O$3-$N$3),IF(AND($O$3&lt;A69,A69&lt;=$P$3),($P$3-A69)/($P$3-$O$3),0)))</f>
        <v>0</v>
      </c>
      <c r="D69">
        <f t="shared" si="10"/>
        <v>0.2780373004531943</v>
      </c>
      <c r="E69">
        <f t="shared" si="11"/>
        <v>0.988602192725058</v>
      </c>
      <c r="F69">
        <f t="shared" si="12"/>
        <v>0.96083427720323566</v>
      </c>
      <c r="G69">
        <f t="shared" si="13"/>
        <v>1</v>
      </c>
      <c r="H69">
        <f t="shared" si="14"/>
        <v>0.31193721881650704</v>
      </c>
      <c r="I69">
        <f t="shared" si="15"/>
        <v>0.33333333333333331</v>
      </c>
      <c r="J69">
        <f t="shared" si="16"/>
        <v>0.33333333333333331</v>
      </c>
    </row>
    <row r="70" spans="1:10" x14ac:dyDescent="0.2">
      <c r="A70">
        <v>13.4</v>
      </c>
      <c r="B70">
        <f t="shared" si="9"/>
        <v>0</v>
      </c>
      <c r="C70">
        <f t="shared" si="17"/>
        <v>0</v>
      </c>
      <c r="D70">
        <f t="shared" si="10"/>
        <v>0.23574607655586347</v>
      </c>
      <c r="E70">
        <f t="shared" si="11"/>
        <v>0.96268671436973718</v>
      </c>
      <c r="F70">
        <f t="shared" si="12"/>
        <v>0.96770453530154954</v>
      </c>
      <c r="G70">
        <f t="shared" si="13"/>
        <v>1</v>
      </c>
      <c r="H70">
        <f t="shared" si="14"/>
        <v>0.31416766505951332</v>
      </c>
      <c r="I70">
        <f t="shared" si="15"/>
        <v>0.33333333333333331</v>
      </c>
      <c r="J70">
        <f t="shared" si="16"/>
        <v>0.33333333333333331</v>
      </c>
    </row>
    <row r="71" spans="1:10" x14ac:dyDescent="0.2">
      <c r="A71">
        <v>13.6</v>
      </c>
      <c r="B71">
        <f t="shared" si="9"/>
        <v>0</v>
      </c>
      <c r="C71">
        <f t="shared" si="17"/>
        <v>0</v>
      </c>
      <c r="D71">
        <f t="shared" si="10"/>
        <v>0.19789869908361474</v>
      </c>
      <c r="E71">
        <f t="shared" si="11"/>
        <v>0.89160201035483344</v>
      </c>
      <c r="F71">
        <f t="shared" si="12"/>
        <v>0.97340300642313404</v>
      </c>
      <c r="G71">
        <f t="shared" si="13"/>
        <v>1</v>
      </c>
      <c r="H71">
        <f t="shared" si="14"/>
        <v>0.316017687769306</v>
      </c>
      <c r="I71">
        <f t="shared" si="15"/>
        <v>0.33333333333333331</v>
      </c>
      <c r="J71">
        <f t="shared" si="16"/>
        <v>0.33333333333333331</v>
      </c>
    </row>
    <row r="72" spans="1:10" x14ac:dyDescent="0.2">
      <c r="A72">
        <v>13.8</v>
      </c>
      <c r="B72">
        <f t="shared" si="9"/>
        <v>0</v>
      </c>
      <c r="C72">
        <f t="shared" si="17"/>
        <v>0</v>
      </c>
      <c r="D72">
        <f t="shared" si="10"/>
        <v>0.16447445657715479</v>
      </c>
      <c r="E72">
        <f t="shared" si="11"/>
        <v>0.73611362731461971</v>
      </c>
      <c r="F72">
        <f t="shared" si="12"/>
        <v>0.97811872906386943</v>
      </c>
      <c r="G72">
        <f t="shared" si="13"/>
        <v>1</v>
      </c>
      <c r="H72">
        <f t="shared" si="14"/>
        <v>0.31754865875999838</v>
      </c>
      <c r="I72">
        <f t="shared" si="15"/>
        <v>0.33333333333333331</v>
      </c>
      <c r="J72">
        <f t="shared" si="16"/>
        <v>0.33333333333333331</v>
      </c>
    </row>
    <row r="73" spans="1:10" x14ac:dyDescent="0.2">
      <c r="A73">
        <v>14</v>
      </c>
      <c r="B73">
        <f t="shared" si="9"/>
        <v>0</v>
      </c>
      <c r="C73">
        <f t="shared" si="17"/>
        <v>0</v>
      </c>
      <c r="D73">
        <f t="shared" si="10"/>
        <v>0.1353352832366127</v>
      </c>
      <c r="E73">
        <f t="shared" si="11"/>
        <v>0.5</v>
      </c>
      <c r="F73">
        <f t="shared" si="12"/>
        <v>0.98201379003790845</v>
      </c>
      <c r="G73">
        <f t="shared" si="13"/>
        <v>1</v>
      </c>
      <c r="H73">
        <f t="shared" si="14"/>
        <v>0.31881319991573137</v>
      </c>
      <c r="I73">
        <f t="shared" si="15"/>
        <v>0.33333333333333331</v>
      </c>
      <c r="J73">
        <f t="shared" si="16"/>
        <v>0.33333333333333331</v>
      </c>
    </row>
    <row r="74" spans="1:10" x14ac:dyDescent="0.2">
      <c r="A74">
        <v>14.2</v>
      </c>
      <c r="B74">
        <f t="shared" si="9"/>
        <v>0</v>
      </c>
      <c r="C74">
        <f t="shared" si="17"/>
        <v>0</v>
      </c>
      <c r="D74">
        <f t="shared" si="10"/>
        <v>0.11025052530448533</v>
      </c>
      <c r="E74">
        <f t="shared" si="11"/>
        <v>0.27372529717242716</v>
      </c>
      <c r="F74">
        <f t="shared" si="12"/>
        <v>0.98522596830672693</v>
      </c>
      <c r="G74">
        <f t="shared" si="13"/>
        <v>1</v>
      </c>
      <c r="H74">
        <f t="shared" si="14"/>
        <v>0.31985604151629821</v>
      </c>
      <c r="I74">
        <f t="shared" si="15"/>
        <v>0.33333333333333331</v>
      </c>
      <c r="J74">
        <f t="shared" si="16"/>
        <v>0.33333333333333331</v>
      </c>
    </row>
    <row r="75" spans="1:10" x14ac:dyDescent="0.2">
      <c r="A75">
        <v>14.4</v>
      </c>
      <c r="B75">
        <f t="shared" si="9"/>
        <v>0</v>
      </c>
      <c r="C75">
        <f t="shared" si="17"/>
        <v>0</v>
      </c>
      <c r="D75">
        <f t="shared" si="10"/>
        <v>8.8921617459386301E-2</v>
      </c>
      <c r="E75">
        <f t="shared" si="11"/>
        <v>0.12940795943806788</v>
      </c>
      <c r="F75">
        <f t="shared" si="12"/>
        <v>0.98787156501572571</v>
      </c>
      <c r="G75">
        <f t="shared" si="13"/>
        <v>1</v>
      </c>
      <c r="H75">
        <f t="shared" si="14"/>
        <v>0.32071494101550974</v>
      </c>
      <c r="I75">
        <f t="shared" si="15"/>
        <v>0.33333333333333331</v>
      </c>
      <c r="J75">
        <f t="shared" si="16"/>
        <v>0.33333333333333331</v>
      </c>
    </row>
    <row r="76" spans="1:10" x14ac:dyDescent="0.2">
      <c r="A76">
        <v>14.6</v>
      </c>
      <c r="B76">
        <f t="shared" si="9"/>
        <v>0</v>
      </c>
      <c r="C76">
        <f t="shared" si="17"/>
        <v>0</v>
      </c>
      <c r="D76">
        <f t="shared" si="10"/>
        <v>7.1005353739637012E-2</v>
      </c>
      <c r="E76">
        <f t="shared" si="11"/>
        <v>5.7582002524359216E-2</v>
      </c>
      <c r="F76">
        <f t="shared" si="12"/>
        <v>0.99004819813309575</v>
      </c>
      <c r="G76">
        <f t="shared" si="13"/>
        <v>1</v>
      </c>
      <c r="H76">
        <f t="shared" si="14"/>
        <v>0.32142159032759782</v>
      </c>
      <c r="I76">
        <f t="shared" si="15"/>
        <v>0.33333333333333331</v>
      </c>
      <c r="J76">
        <f t="shared" si="16"/>
        <v>0.33333333333333331</v>
      </c>
    </row>
    <row r="77" spans="1:10" x14ac:dyDescent="0.2">
      <c r="A77">
        <v>14.8</v>
      </c>
      <c r="B77">
        <f t="shared" si="9"/>
        <v>0</v>
      </c>
      <c r="C77">
        <f t="shared" si="17"/>
        <v>0</v>
      </c>
      <c r="D77">
        <f t="shared" si="10"/>
        <v>5.6134762834133684E-2</v>
      </c>
      <c r="E77">
        <f t="shared" si="11"/>
        <v>2.5420971333277132E-2</v>
      </c>
      <c r="F77">
        <f t="shared" si="12"/>
        <v>0.99183742884684012</v>
      </c>
      <c r="G77">
        <f t="shared" si="13"/>
        <v>1</v>
      </c>
      <c r="H77">
        <f t="shared" si="14"/>
        <v>0.32200246849348829</v>
      </c>
      <c r="I77">
        <f t="shared" si="15"/>
        <v>0.33333333333333331</v>
      </c>
      <c r="J77">
        <f t="shared" si="16"/>
        <v>0.33333333333333331</v>
      </c>
    </row>
    <row r="78" spans="1:10" x14ac:dyDescent="0.2">
      <c r="A78">
        <v>15</v>
      </c>
      <c r="B78">
        <f t="shared" si="9"/>
        <v>0</v>
      </c>
      <c r="C78">
        <f t="shared" si="17"/>
        <v>0</v>
      </c>
      <c r="D78">
        <f t="shared" si="10"/>
        <v>4.3936933623407413E-2</v>
      </c>
      <c r="E78">
        <f t="shared" si="11"/>
        <v>1.139780727494202E-2</v>
      </c>
      <c r="F78">
        <f t="shared" si="12"/>
        <v>0.99330714907571527</v>
      </c>
      <c r="G78">
        <f t="shared" si="13"/>
        <v>1</v>
      </c>
      <c r="H78">
        <f t="shared" si="14"/>
        <v>0.32247961679211906</v>
      </c>
      <c r="I78">
        <f t="shared" si="15"/>
        <v>0.33333333333333331</v>
      </c>
      <c r="J78">
        <f t="shared" si="16"/>
        <v>0.33333333333333331</v>
      </c>
    </row>
    <row r="79" spans="1:10" x14ac:dyDescent="0.2">
      <c r="A79">
        <v>15.2</v>
      </c>
      <c r="B79">
        <f t="shared" si="9"/>
        <v>0</v>
      </c>
      <c r="C79">
        <f t="shared" si="17"/>
        <v>0</v>
      </c>
      <c r="D79">
        <f t="shared" si="10"/>
        <v>3.4047454734599372E-2</v>
      </c>
      <c r="E79">
        <f t="shared" si="11"/>
        <v>5.2342418011532832E-3</v>
      </c>
      <c r="F79">
        <f t="shared" si="12"/>
        <v>0.99451370110054949</v>
      </c>
      <c r="G79">
        <f t="shared" si="13"/>
        <v>1</v>
      </c>
      <c r="H79">
        <f t="shared" si="14"/>
        <v>0.32287132688397774</v>
      </c>
      <c r="I79">
        <f t="shared" si="15"/>
        <v>0.33333333333333331</v>
      </c>
      <c r="J79">
        <f t="shared" si="16"/>
        <v>0.33333333333333331</v>
      </c>
    </row>
    <row r="80" spans="1:10" x14ac:dyDescent="0.2">
      <c r="A80">
        <v>15.4</v>
      </c>
      <c r="B80">
        <f t="shared" si="9"/>
        <v>0</v>
      </c>
      <c r="C80">
        <f t="shared" si="17"/>
        <v>0</v>
      </c>
      <c r="D80">
        <f t="shared" si="10"/>
        <v>2.6121409853918223E-2</v>
      </c>
      <c r="E80">
        <f t="shared" si="11"/>
        <v>2.4674689577465336E-3</v>
      </c>
      <c r="F80">
        <f t="shared" si="12"/>
        <v>0.99550372683905886</v>
      </c>
      <c r="G80">
        <f t="shared" si="13"/>
        <v>1</v>
      </c>
      <c r="H80">
        <f t="shared" si="14"/>
        <v>0.32319274118273306</v>
      </c>
      <c r="I80">
        <f t="shared" si="15"/>
        <v>0.33333333333333331</v>
      </c>
      <c r="J80">
        <f t="shared" si="16"/>
        <v>0.33333333333333331</v>
      </c>
    </row>
    <row r="81" spans="1:10" x14ac:dyDescent="0.2">
      <c r="A81">
        <v>15.6</v>
      </c>
      <c r="B81">
        <f t="shared" si="9"/>
        <v>0</v>
      </c>
      <c r="C81">
        <f t="shared" si="17"/>
        <v>0</v>
      </c>
      <c r="D81">
        <f t="shared" si="10"/>
        <v>1.9841094744370295E-2</v>
      </c>
      <c r="E81">
        <f t="shared" si="11"/>
        <v>1.1937696385379887E-3</v>
      </c>
      <c r="F81">
        <f t="shared" si="12"/>
        <v>0.99631576010056411</v>
      </c>
      <c r="G81">
        <f t="shared" si="13"/>
        <v>1</v>
      </c>
      <c r="H81">
        <f t="shared" si="14"/>
        <v>0.3234563697846578</v>
      </c>
      <c r="I81">
        <f t="shared" si="15"/>
        <v>0.33333333333333331</v>
      </c>
      <c r="J81">
        <f t="shared" si="16"/>
        <v>0.33333333333333331</v>
      </c>
    </row>
    <row r="82" spans="1:10" x14ac:dyDescent="0.2">
      <c r="A82">
        <v>15.8</v>
      </c>
      <c r="B82">
        <f t="shared" si="9"/>
        <v>0</v>
      </c>
      <c r="C82">
        <f t="shared" si="17"/>
        <v>0</v>
      </c>
      <c r="D82">
        <f t="shared" si="10"/>
        <v>1.492078606906783E-2</v>
      </c>
      <c r="E82">
        <f t="shared" si="11"/>
        <v>5.9208320308558164E-4</v>
      </c>
      <c r="F82">
        <f t="shared" si="12"/>
        <v>0.99698158367529166</v>
      </c>
      <c r="G82">
        <f t="shared" si="13"/>
        <v>1</v>
      </c>
      <c r="H82">
        <f t="shared" si="14"/>
        <v>0.32367253105101845</v>
      </c>
      <c r="I82">
        <f t="shared" si="15"/>
        <v>0.33333333333333331</v>
      </c>
      <c r="J82">
        <f t="shared" si="16"/>
        <v>0.33333333333333331</v>
      </c>
    </row>
    <row r="83" spans="1:10" x14ac:dyDescent="0.2">
      <c r="A83">
        <v>16</v>
      </c>
      <c r="B83">
        <f t="shared" si="9"/>
        <v>0</v>
      </c>
      <c r="C83">
        <f t="shared" si="17"/>
        <v>0</v>
      </c>
      <c r="D83">
        <f t="shared" si="10"/>
        <v>1.1108996538242306E-2</v>
      </c>
      <c r="E83">
        <f t="shared" si="11"/>
        <v>3.0063824928391918E-4</v>
      </c>
      <c r="F83">
        <f t="shared" si="12"/>
        <v>0.99752737684336534</v>
      </c>
      <c r="G83">
        <f t="shared" si="13"/>
        <v>1</v>
      </c>
      <c r="H83">
        <f t="shared" si="14"/>
        <v>0.32384972414970092</v>
      </c>
      <c r="I83">
        <f t="shared" si="15"/>
        <v>0.33333333333333331</v>
      </c>
      <c r="J83">
        <f t="shared" si="16"/>
        <v>0.33333333333333331</v>
      </c>
    </row>
    <row r="84" spans="1:10" x14ac:dyDescent="0.2">
      <c r="A84">
        <v>16.2</v>
      </c>
      <c r="B84">
        <f t="shared" si="9"/>
        <v>0</v>
      </c>
      <c r="C84">
        <f t="shared" si="17"/>
        <v>0</v>
      </c>
      <c r="D84">
        <f t="shared" si="10"/>
        <v>8.1887010143740901E-3</v>
      </c>
      <c r="E84">
        <f t="shared" si="11"/>
        <v>1.5606239024626567E-4</v>
      </c>
      <c r="F84">
        <f t="shared" si="12"/>
        <v>0.9979746796109501</v>
      </c>
      <c r="G84">
        <f t="shared" si="13"/>
        <v>1</v>
      </c>
      <c r="H84">
        <f t="shared" si="14"/>
        <v>0.32399494209685353</v>
      </c>
      <c r="I84">
        <f t="shared" si="15"/>
        <v>0.33333333333333331</v>
      </c>
      <c r="J84">
        <f t="shared" si="16"/>
        <v>0.33333333333333331</v>
      </c>
    </row>
    <row r="85" spans="1:10" x14ac:dyDescent="0.2">
      <c r="A85">
        <v>16.399999999999999</v>
      </c>
      <c r="B85">
        <f t="shared" si="9"/>
        <v>0</v>
      </c>
      <c r="C85">
        <f t="shared" si="17"/>
        <v>0</v>
      </c>
      <c r="D85">
        <f t="shared" si="10"/>
        <v>5.9760228950059592E-3</v>
      </c>
      <c r="E85">
        <f t="shared" si="11"/>
        <v>8.2711219543578495E-5</v>
      </c>
      <c r="F85">
        <f t="shared" si="12"/>
        <v>0.99834119891982553</v>
      </c>
      <c r="G85">
        <f t="shared" si="13"/>
        <v>1</v>
      </c>
      <c r="H85">
        <f t="shared" si="14"/>
        <v>0.32411393349481438</v>
      </c>
      <c r="I85">
        <f t="shared" si="15"/>
        <v>0.33333333333333331</v>
      </c>
      <c r="J85">
        <f t="shared" si="16"/>
        <v>0.33333333333333331</v>
      </c>
    </row>
    <row r="86" spans="1:10" x14ac:dyDescent="0.2">
      <c r="A86">
        <v>16.600000000000001</v>
      </c>
      <c r="B86">
        <f t="shared" si="9"/>
        <v>0</v>
      </c>
      <c r="C86">
        <f t="shared" si="17"/>
        <v>0</v>
      </c>
      <c r="D86">
        <f t="shared" si="10"/>
        <v>4.3178400076330703E-3</v>
      </c>
      <c r="E86">
        <f t="shared" si="11"/>
        <v>4.4699400920980734E-5</v>
      </c>
      <c r="F86">
        <f t="shared" si="12"/>
        <v>0.9986414800495711</v>
      </c>
      <c r="G86">
        <f t="shared" si="13"/>
        <v>1</v>
      </c>
      <c r="H86">
        <f t="shared" si="14"/>
        <v>0.32421142050448748</v>
      </c>
      <c r="I86">
        <f t="shared" si="15"/>
        <v>0.33333333333333331</v>
      </c>
      <c r="J86">
        <f t="shared" si="16"/>
        <v>0.33333333333333331</v>
      </c>
    </row>
    <row r="87" spans="1:10" x14ac:dyDescent="0.2">
      <c r="A87">
        <v>16.8</v>
      </c>
      <c r="B87">
        <f t="shared" si="9"/>
        <v>0</v>
      </c>
      <c r="C87">
        <f t="shared" si="17"/>
        <v>0</v>
      </c>
      <c r="D87">
        <f t="shared" si="10"/>
        <v>3.0887154082367661E-3</v>
      </c>
      <c r="E87">
        <f t="shared" si="11"/>
        <v>2.4604292808514814E-5</v>
      </c>
      <c r="F87">
        <f t="shared" si="12"/>
        <v>0.99888746396713979</v>
      </c>
      <c r="G87">
        <f t="shared" si="13"/>
        <v>1</v>
      </c>
      <c r="H87">
        <f t="shared" si="14"/>
        <v>0.32429127979025663</v>
      </c>
      <c r="I87">
        <f t="shared" si="15"/>
        <v>0.33333333333333331</v>
      </c>
      <c r="J87">
        <f t="shared" si="16"/>
        <v>0.33333333333333331</v>
      </c>
    </row>
    <row r="88" spans="1:10" x14ac:dyDescent="0.2">
      <c r="A88">
        <v>17</v>
      </c>
      <c r="B88">
        <f t="shared" si="9"/>
        <v>0</v>
      </c>
      <c r="C88">
        <f t="shared" si="17"/>
        <v>0</v>
      </c>
      <c r="D88">
        <f t="shared" si="10"/>
        <v>2.1874911181828851E-3</v>
      </c>
      <c r="E88">
        <f t="shared" si="11"/>
        <v>1.377948676089912E-5</v>
      </c>
      <c r="F88">
        <f t="shared" si="12"/>
        <v>0.9990889488055994</v>
      </c>
      <c r="G88">
        <f t="shared" si="13"/>
        <v>1</v>
      </c>
      <c r="H88">
        <f t="shared" si="14"/>
        <v>0.32435669234019782</v>
      </c>
      <c r="I88">
        <f t="shared" si="15"/>
        <v>0.33333333333333331</v>
      </c>
      <c r="J88">
        <f t="shared" si="16"/>
        <v>0.33333333333333331</v>
      </c>
    </row>
    <row r="89" spans="1:10" x14ac:dyDescent="0.2">
      <c r="A89">
        <v>17.2</v>
      </c>
      <c r="B89">
        <f t="shared" si="9"/>
        <v>0</v>
      </c>
      <c r="C89">
        <f t="shared" si="17"/>
        <v>0</v>
      </c>
      <c r="D89">
        <f t="shared" si="10"/>
        <v>1.5338106793244659E-3</v>
      </c>
      <c r="E89">
        <f t="shared" si="11"/>
        <v>7.844160861664973E-6</v>
      </c>
      <c r="F89">
        <f t="shared" si="12"/>
        <v>0.99925397116616332</v>
      </c>
      <c r="G89">
        <f t="shared" si="13"/>
        <v>1</v>
      </c>
      <c r="H89">
        <f t="shared" si="14"/>
        <v>0.32441026725672417</v>
      </c>
      <c r="I89">
        <f t="shared" si="15"/>
        <v>0.33333333333333331</v>
      </c>
      <c r="J89">
        <f t="shared" si="16"/>
        <v>0.33333333333333331</v>
      </c>
    </row>
    <row r="90" spans="1:10" x14ac:dyDescent="0.2">
      <c r="A90">
        <v>17.399999999999999</v>
      </c>
      <c r="B90">
        <f t="shared" si="9"/>
        <v>0</v>
      </c>
      <c r="C90">
        <f t="shared" si="17"/>
        <v>0</v>
      </c>
      <c r="D90">
        <f t="shared" si="10"/>
        <v>1.0647662366679233E-3</v>
      </c>
      <c r="E90">
        <f t="shared" si="11"/>
        <v>4.5348555975893284E-6</v>
      </c>
      <c r="F90">
        <f t="shared" si="12"/>
        <v>0.99938912064056562</v>
      </c>
      <c r="G90">
        <f t="shared" si="13"/>
        <v>1</v>
      </c>
      <c r="H90">
        <f t="shared" si="14"/>
        <v>0.32445414386705107</v>
      </c>
      <c r="I90">
        <f t="shared" si="15"/>
        <v>0.33333333333333331</v>
      </c>
      <c r="J90">
        <f t="shared" si="16"/>
        <v>0.33333333333333331</v>
      </c>
    </row>
    <row r="91" spans="1:10" x14ac:dyDescent="0.2">
      <c r="A91">
        <v>17.600000000000001</v>
      </c>
      <c r="B91">
        <f t="shared" si="9"/>
        <v>0</v>
      </c>
      <c r="C91">
        <f t="shared" si="17"/>
        <v>0</v>
      </c>
      <c r="D91">
        <f t="shared" si="10"/>
        <v>7.3180241888047082E-4</v>
      </c>
      <c r="E91">
        <f t="shared" si="11"/>
        <v>2.6602767912368985E-6</v>
      </c>
      <c r="F91">
        <f t="shared" si="12"/>
        <v>0.99949979889292051</v>
      </c>
      <c r="G91">
        <f t="shared" si="13"/>
        <v>1</v>
      </c>
      <c r="H91">
        <f t="shared" si="14"/>
        <v>0.32449007583476103</v>
      </c>
      <c r="I91">
        <f t="shared" si="15"/>
        <v>0.33333333333333331</v>
      </c>
      <c r="J91">
        <f t="shared" si="16"/>
        <v>0.33333333333333331</v>
      </c>
    </row>
    <row r="92" spans="1:10" x14ac:dyDescent="0.2">
      <c r="A92">
        <v>17.8</v>
      </c>
      <c r="B92">
        <f t="shared" si="9"/>
        <v>0</v>
      </c>
      <c r="C92">
        <f t="shared" si="17"/>
        <v>0</v>
      </c>
      <c r="D92">
        <f t="shared" si="10"/>
        <v>4.9795542150327305E-4</v>
      </c>
      <c r="E92">
        <f t="shared" si="11"/>
        <v>1.582366520246841E-6</v>
      </c>
      <c r="F92">
        <f t="shared" si="12"/>
        <v>0.99959043283501392</v>
      </c>
      <c r="G92">
        <f t="shared" si="13"/>
        <v>1</v>
      </c>
      <c r="H92">
        <f t="shared" si="14"/>
        <v>0.32451950036768806</v>
      </c>
      <c r="I92">
        <f t="shared" si="15"/>
        <v>0.33333333333333331</v>
      </c>
      <c r="J92">
        <f t="shared" si="16"/>
        <v>0.33333333333333331</v>
      </c>
    </row>
    <row r="93" spans="1:10" x14ac:dyDescent="0.2">
      <c r="A93">
        <v>18</v>
      </c>
      <c r="B93">
        <f t="shared" si="9"/>
        <v>0</v>
      </c>
      <c r="C93">
        <f t="shared" si="17"/>
        <v>0</v>
      </c>
      <c r="D93">
        <f t="shared" si="10"/>
        <v>3.3546262790251185E-4</v>
      </c>
      <c r="E93">
        <f t="shared" si="11"/>
        <v>9.5367340691241559E-7</v>
      </c>
      <c r="F93">
        <f t="shared" si="12"/>
        <v>0.99966464986953363</v>
      </c>
      <c r="G93">
        <f t="shared" si="13"/>
        <v>1</v>
      </c>
      <c r="H93">
        <f t="shared" si="14"/>
        <v>0.3245435951110649</v>
      </c>
      <c r="I93">
        <f t="shared" si="15"/>
        <v>0.33333333333333331</v>
      </c>
      <c r="J93">
        <f t="shared" si="16"/>
        <v>0.33333333333333331</v>
      </c>
    </row>
    <row r="94" spans="1:10" x14ac:dyDescent="0.2">
      <c r="A94">
        <v>18.2</v>
      </c>
      <c r="B94">
        <f t="shared" si="9"/>
        <v>0</v>
      </c>
      <c r="C94">
        <f t="shared" si="17"/>
        <v>0</v>
      </c>
      <c r="D94">
        <f t="shared" si="10"/>
        <v>2.2374579372062055E-4</v>
      </c>
      <c r="E94">
        <f t="shared" si="11"/>
        <v>5.8199938553001085E-7</v>
      </c>
      <c r="F94">
        <f t="shared" si="12"/>
        <v>0.99972542184389857</v>
      </c>
      <c r="G94">
        <f t="shared" si="13"/>
        <v>1</v>
      </c>
      <c r="H94">
        <f t="shared" si="14"/>
        <v>0.32456332488248868</v>
      </c>
      <c r="I94">
        <f t="shared" si="15"/>
        <v>0.33333333333333331</v>
      </c>
      <c r="J94">
        <f t="shared" si="16"/>
        <v>0.33333333333333331</v>
      </c>
    </row>
    <row r="95" spans="1:10" x14ac:dyDescent="0.2">
      <c r="A95">
        <v>18.399999999999999</v>
      </c>
      <c r="B95">
        <f t="shared" si="9"/>
        <v>0</v>
      </c>
      <c r="C95">
        <f t="shared" si="17"/>
        <v>0</v>
      </c>
      <c r="D95">
        <f t="shared" si="10"/>
        <v>1.4774836023203415E-4</v>
      </c>
      <c r="E95">
        <f t="shared" si="11"/>
        <v>3.5942969074986627E-7</v>
      </c>
      <c r="F95">
        <f t="shared" si="12"/>
        <v>0.99977518322976666</v>
      </c>
      <c r="G95">
        <f t="shared" si="13"/>
        <v>1</v>
      </c>
      <c r="H95">
        <f t="shared" si="14"/>
        <v>0.32457948003918996</v>
      </c>
      <c r="I95">
        <f t="shared" si="15"/>
        <v>0.33333333333333331</v>
      </c>
      <c r="J95">
        <f t="shared" si="16"/>
        <v>0.33333333333333331</v>
      </c>
    </row>
    <row r="96" spans="1:10" x14ac:dyDescent="0.2">
      <c r="A96">
        <v>18.600000000000001</v>
      </c>
      <c r="B96">
        <f t="shared" si="9"/>
        <v>0</v>
      </c>
      <c r="C96">
        <f t="shared" si="17"/>
        <v>0</v>
      </c>
      <c r="D96">
        <f t="shared" si="10"/>
        <v>9.6593413722183657E-5</v>
      </c>
      <c r="E96">
        <f t="shared" si="11"/>
        <v>2.2450742264614731E-7</v>
      </c>
      <c r="F96">
        <f t="shared" si="12"/>
        <v>0.99981592809503661</v>
      </c>
      <c r="G96">
        <f t="shared" si="13"/>
        <v>1</v>
      </c>
      <c r="H96">
        <f t="shared" si="14"/>
        <v>0.32459270796023204</v>
      </c>
      <c r="I96">
        <f t="shared" si="15"/>
        <v>0.33333333333333331</v>
      </c>
      <c r="J96">
        <f t="shared" si="16"/>
        <v>0.33333333333333331</v>
      </c>
    </row>
    <row r="97" spans="1:10" x14ac:dyDescent="0.2">
      <c r="A97">
        <v>18.8</v>
      </c>
      <c r="B97">
        <f t="shared" si="9"/>
        <v>0</v>
      </c>
      <c r="C97">
        <f t="shared" si="17"/>
        <v>0</v>
      </c>
      <c r="D97">
        <f t="shared" si="10"/>
        <v>6.2521503774820152E-5</v>
      </c>
      <c r="E97">
        <f t="shared" si="11"/>
        <v>1.4175759024885271E-7</v>
      </c>
      <c r="F97">
        <f t="shared" si="12"/>
        <v>0.99984928964194031</v>
      </c>
      <c r="G97">
        <f t="shared" si="13"/>
        <v>1</v>
      </c>
      <c r="H97">
        <f t="shared" si="14"/>
        <v>0.32460353886874921</v>
      </c>
      <c r="I97">
        <f t="shared" si="15"/>
        <v>0.33333333333333331</v>
      </c>
      <c r="J97">
        <f t="shared" si="16"/>
        <v>0.33333333333333331</v>
      </c>
    </row>
    <row r="98" spans="1:10" x14ac:dyDescent="0.2">
      <c r="A98">
        <v>19</v>
      </c>
      <c r="B98">
        <f t="shared" si="9"/>
        <v>0</v>
      </c>
      <c r="C98">
        <f t="shared" si="17"/>
        <v>0</v>
      </c>
      <c r="D98">
        <f t="shared" si="10"/>
        <v>4.0065297392951069E-5</v>
      </c>
      <c r="E98">
        <f t="shared" si="11"/>
        <v>9.0437718659184586E-8</v>
      </c>
      <c r="F98">
        <f t="shared" si="12"/>
        <v>0.99987660542401369</v>
      </c>
      <c r="G98">
        <f t="shared" si="13"/>
        <v>1</v>
      </c>
      <c r="H98">
        <f t="shared" si="14"/>
        <v>0.32461240700479715</v>
      </c>
      <c r="I98">
        <f t="shared" si="15"/>
        <v>0.33333333333333331</v>
      </c>
      <c r="J98">
        <f t="shared" si="16"/>
        <v>0.33333333333333331</v>
      </c>
    </row>
    <row r="99" spans="1:10" x14ac:dyDescent="0.2">
      <c r="A99">
        <v>19.2</v>
      </c>
      <c r="B99">
        <f t="shared" si="9"/>
        <v>0</v>
      </c>
      <c r="C99">
        <f t="shared" si="17"/>
        <v>0</v>
      </c>
      <c r="D99">
        <f t="shared" si="10"/>
        <v>2.5419346516199291E-5</v>
      </c>
      <c r="E99">
        <f t="shared" si="11"/>
        <v>5.8269763355497748E-8</v>
      </c>
      <c r="F99">
        <f t="shared" si="12"/>
        <v>0.99989897080609225</v>
      </c>
      <c r="G99">
        <f t="shared" si="13"/>
        <v>1</v>
      </c>
      <c r="H99">
        <f t="shared" si="14"/>
        <v>0.32461966798127234</v>
      </c>
      <c r="I99">
        <f t="shared" si="15"/>
        <v>0.33333333333333331</v>
      </c>
      <c r="J99">
        <f t="shared" si="16"/>
        <v>0.33333333333333331</v>
      </c>
    </row>
    <row r="100" spans="1:10" x14ac:dyDescent="0.2">
      <c r="A100">
        <v>19.399999999999999</v>
      </c>
      <c r="B100">
        <f t="shared" si="9"/>
        <v>0</v>
      </c>
      <c r="C100">
        <f t="shared" si="17"/>
        <v>0</v>
      </c>
      <c r="D100">
        <f t="shared" si="10"/>
        <v>1.5966783897804805E-5</v>
      </c>
      <c r="E100">
        <f t="shared" si="11"/>
        <v>3.7900307894649199E-8</v>
      </c>
      <c r="F100">
        <f t="shared" si="12"/>
        <v>0.99991728277714842</v>
      </c>
      <c r="G100">
        <f t="shared" si="13"/>
        <v>1</v>
      </c>
      <c r="H100">
        <f t="shared" si="14"/>
        <v>0.32462561300785792</v>
      </c>
      <c r="I100">
        <f t="shared" si="15"/>
        <v>0.33333333333333331</v>
      </c>
      <c r="J100">
        <f t="shared" si="16"/>
        <v>0.33333333333333331</v>
      </c>
    </row>
    <row r="101" spans="1:10" x14ac:dyDescent="0.2">
      <c r="A101">
        <v>19.600000000000001</v>
      </c>
      <c r="B101">
        <f t="shared" si="9"/>
        <v>0</v>
      </c>
      <c r="C101">
        <f t="shared" si="17"/>
        <v>0</v>
      </c>
      <c r="D101">
        <f t="shared" si="10"/>
        <v>9.9295043058510456E-6</v>
      </c>
      <c r="E101">
        <f t="shared" si="11"/>
        <v>2.4875691085557843E-8</v>
      </c>
      <c r="F101">
        <f t="shared" si="12"/>
        <v>0.99993227585038036</v>
      </c>
      <c r="G101">
        <f t="shared" si="13"/>
        <v>1</v>
      </c>
      <c r="H101">
        <f t="shared" si="14"/>
        <v>0.32463048054607596</v>
      </c>
      <c r="I101">
        <f t="shared" si="15"/>
        <v>0.33333333333333331</v>
      </c>
      <c r="J101">
        <f t="shared" si="16"/>
        <v>0.33333333333333331</v>
      </c>
    </row>
    <row r="102" spans="1:10" x14ac:dyDescent="0.2">
      <c r="A102">
        <v>19.8</v>
      </c>
      <c r="B102">
        <f t="shared" si="9"/>
        <v>0</v>
      </c>
      <c r="C102">
        <f t="shared" si="17"/>
        <v>0</v>
      </c>
      <c r="D102">
        <f t="shared" si="10"/>
        <v>6.1135679663713912E-6</v>
      </c>
      <c r="E102">
        <f t="shared" si="11"/>
        <v>1.6469420021710349E-8</v>
      </c>
      <c r="F102">
        <f t="shared" si="12"/>
        <v>0.99994455147527717</v>
      </c>
      <c r="G102">
        <f t="shared" si="13"/>
        <v>1</v>
      </c>
      <c r="H102">
        <f t="shared" si="14"/>
        <v>0.32463446585798711</v>
      </c>
      <c r="I102">
        <f t="shared" si="15"/>
        <v>0.33333333333333331</v>
      </c>
      <c r="J102">
        <f t="shared" si="16"/>
        <v>0.33333333333333331</v>
      </c>
    </row>
    <row r="103" spans="1:10" x14ac:dyDescent="0.2">
      <c r="A103">
        <v>20</v>
      </c>
      <c r="B103">
        <f t="shared" si="9"/>
        <v>0</v>
      </c>
      <c r="C103">
        <f t="shared" si="17"/>
        <v>0</v>
      </c>
      <c r="D103">
        <f t="shared" si="10"/>
        <v>3.7266531720786705E-6</v>
      </c>
      <c r="E103">
        <f t="shared" si="11"/>
        <v>1.0995116156867419E-8</v>
      </c>
      <c r="F103">
        <f t="shared" si="12"/>
        <v>0.99995460213129761</v>
      </c>
      <c r="G103">
        <f t="shared" si="13"/>
        <v>1</v>
      </c>
      <c r="H103">
        <f t="shared" si="14"/>
        <v>0.32463772882826269</v>
      </c>
      <c r="I103">
        <f t="shared" si="15"/>
        <v>0.33333333333333331</v>
      </c>
      <c r="J103">
        <f t="shared" si="16"/>
        <v>0.33333333333333331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Дисциплины</vt:lpstr>
      <vt:lpstr>Дисциплины ред</vt:lpstr>
      <vt:lpstr>Мамдами</vt:lpstr>
      <vt:lpstr>Цукамото</vt:lpstr>
      <vt:lpstr>Ларсен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2022-03-14T09:57:13Z</dcterms:created>
  <dcterms:modified xsi:type="dcterms:W3CDTF">2022-04-18T11:11:47Z</dcterms:modified>
</cp:coreProperties>
</file>