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lukanov/Desktop/3 курс/6 сем/МО/4lab/"/>
    </mc:Choice>
  </mc:AlternateContent>
  <xr:revisionPtr revIDLastSave="0" documentId="13_ncr:1_{D64C355F-802C-7743-A726-9F19BD5A5D24}" xr6:coauthVersionLast="47" xr6:coauthVersionMax="47" xr10:uidLastSave="{00000000-0000-0000-0000-000000000000}"/>
  <bookViews>
    <workbookView xWindow="0" yWindow="0" windowWidth="28800" windowHeight="18000" activeTab="3" xr2:uid="{E659D81D-7A3A-944F-847B-7874D9154090}"/>
  </bookViews>
  <sheets>
    <sheet name="Лист1" sheetId="1" r:id="rId1"/>
    <sheet name="Все квартиры" sheetId="6" r:id="rId2"/>
    <sheet name="Все квартиры с фиктивными " sheetId="7" r:id="rId3"/>
    <sheet name="ЧОУ" sheetId="8" r:id="rId4"/>
    <sheet name="Однокомнатные" sheetId="3" r:id="rId5"/>
    <sheet name="Двухкомнатные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8" l="1"/>
  <c r="B25" i="8"/>
  <c r="B24" i="8"/>
  <c r="D25" i="8"/>
  <c r="D26" i="8"/>
  <c r="D24" i="8"/>
  <c r="I20" i="8"/>
  <c r="I21" i="8"/>
  <c r="I19" i="8"/>
  <c r="D9" i="8"/>
  <c r="D8" i="8"/>
  <c r="D7" i="8"/>
  <c r="B9" i="8"/>
  <c r="B8" i="8"/>
  <c r="B7" i="8"/>
  <c r="I4" i="8"/>
  <c r="I3" i="8"/>
  <c r="I2" i="8"/>
  <c r="B15" i="8"/>
  <c r="I30" i="8"/>
  <c r="B33" i="8"/>
  <c r="D33" i="8"/>
  <c r="I12" i="8"/>
  <c r="D15" i="8"/>
  <c r="H146" i="7"/>
  <c r="R15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R145" i="7"/>
  <c r="R3" i="7"/>
  <c r="R4" i="7"/>
  <c r="R5" i="7"/>
  <c r="R6" i="7"/>
  <c r="R7" i="7"/>
  <c r="R8" i="7"/>
  <c r="R9" i="7"/>
  <c r="R10" i="7"/>
  <c r="R11" i="7"/>
  <c r="R12" i="7"/>
  <c r="R13" i="7"/>
  <c r="R14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S2" i="7"/>
  <c r="S146" i="7" s="1"/>
  <c r="R2" i="7"/>
  <c r="R146" i="7" s="1"/>
  <c r="Q2" i="7"/>
  <c r="Q146" i="7" s="1"/>
  <c r="P2" i="7"/>
  <c r="O2" i="7"/>
  <c r="N2" i="7"/>
  <c r="N146" i="7" s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2" i="7"/>
  <c r="M146" i="7" s="1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3" i="7"/>
  <c r="J4" i="7"/>
  <c r="J5" i="7"/>
  <c r="J2" i="7"/>
  <c r="J146" i="7" s="1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2" i="7"/>
  <c r="I146" i="7" s="1"/>
  <c r="O146" i="7" l="1"/>
  <c r="L146" i="7"/>
  <c r="K146" i="7"/>
  <c r="P146" i="7"/>
</calcChain>
</file>

<file path=xl/sharedStrings.xml><?xml version="1.0" encoding="utf-8"?>
<sst xmlns="http://schemas.openxmlformats.org/spreadsheetml/2006/main" count="1876" uniqueCount="119">
  <si>
    <t xml:space="preserve">Вариант </t>
  </si>
  <si>
    <t>Результативный признак, у</t>
  </si>
  <si>
    <t>Номер факторных признаков, х</t>
  </si>
  <si>
    <t>2,4,6,8,9</t>
  </si>
  <si>
    <t>Наименование показателя</t>
  </si>
  <si>
    <t>Обозначение</t>
  </si>
  <si>
    <t>1 Дом улучшенной планировки</t>
  </si>
  <si>
    <r>
      <t>Х</t>
    </r>
    <r>
      <rPr>
        <vertAlign val="subscript"/>
        <sz val="14"/>
        <color theme="1"/>
        <rFont val="Times New Roman"/>
        <family val="1"/>
      </rPr>
      <t>1</t>
    </r>
  </si>
  <si>
    <t xml:space="preserve">  Дом «хрущёвка»</t>
  </si>
  <si>
    <t>2 Квартира расположенная на одном из промежуточных этажей</t>
  </si>
  <si>
    <t xml:space="preserve">   Квартира расположена на первом (последнем) этаже</t>
  </si>
  <si>
    <t>3 Дом панельный (блочный)</t>
  </si>
  <si>
    <r>
      <t>Х</t>
    </r>
    <r>
      <rPr>
        <vertAlign val="subscript"/>
        <sz val="14"/>
        <color theme="1"/>
        <rFont val="Times New Roman"/>
        <family val="1"/>
      </rPr>
      <t>3</t>
    </r>
  </si>
  <si>
    <t xml:space="preserve">   Дом кирпичный</t>
  </si>
  <si>
    <t>4 Жилая площадь, кв.м</t>
  </si>
  <si>
    <t>5 Общая площадь, кв.м</t>
  </si>
  <si>
    <r>
      <t>Х</t>
    </r>
    <r>
      <rPr>
        <vertAlign val="subscript"/>
        <sz val="14"/>
        <color theme="1"/>
        <rFont val="Times New Roman"/>
        <family val="1"/>
      </rPr>
      <t>5</t>
    </r>
  </si>
  <si>
    <t>6 Площадь кухни, кв.м</t>
  </si>
  <si>
    <t>7 Квартира «угловая»</t>
  </si>
  <si>
    <r>
      <t>Х</t>
    </r>
    <r>
      <rPr>
        <vertAlign val="subscript"/>
        <sz val="14"/>
        <color theme="1"/>
        <rFont val="Times New Roman"/>
        <family val="1"/>
      </rPr>
      <t>7</t>
    </r>
  </si>
  <si>
    <t xml:space="preserve">   Квартира «неугловая»</t>
  </si>
  <si>
    <t>8 В квартире есть балкон (лоджия)</t>
  </si>
  <si>
    <t xml:space="preserve">  В квартире нет балкона (лоджии)</t>
  </si>
  <si>
    <t>9  Коэффициент зонирования (коэфф)</t>
  </si>
  <si>
    <t>10 Стоимость однокомнатной квартиры (тыс.руб)</t>
  </si>
  <si>
    <r>
      <t>У</t>
    </r>
    <r>
      <rPr>
        <vertAlign val="subscript"/>
        <sz val="14"/>
        <color theme="1"/>
        <rFont val="Times New Roman"/>
        <family val="1"/>
      </rPr>
      <t>1</t>
    </r>
  </si>
  <si>
    <t>11 Стоимость двухкомнатной квартиры (тыс.руб)</t>
  </si>
  <si>
    <r>
      <t>У</t>
    </r>
    <r>
      <rPr>
        <vertAlign val="subscript"/>
        <sz val="14"/>
        <color theme="1"/>
        <rFont val="Times New Roman"/>
        <family val="1"/>
      </rPr>
      <t>2</t>
    </r>
  </si>
  <si>
    <t>12 Стоимость трёхкомнатной квартиры (тыс.руб)</t>
  </si>
  <si>
    <r>
      <t>У</t>
    </r>
    <r>
      <rPr>
        <vertAlign val="subscript"/>
        <sz val="14"/>
        <color theme="1"/>
        <rFont val="Times New Roman"/>
        <family val="1"/>
      </rPr>
      <t>3</t>
    </r>
  </si>
  <si>
    <t>х1</t>
  </si>
  <si>
    <t>х2</t>
  </si>
  <si>
    <t>х3</t>
  </si>
  <si>
    <t>х4</t>
  </si>
  <si>
    <t>х5</t>
  </si>
  <si>
    <t>х6</t>
  </si>
  <si>
    <t>х7</t>
  </si>
  <si>
    <t>х8</t>
  </si>
  <si>
    <t>х9</t>
  </si>
  <si>
    <t>у1</t>
  </si>
  <si>
    <t>Улуч.</t>
  </si>
  <si>
    <t>Промеж.</t>
  </si>
  <si>
    <t>Панельный</t>
  </si>
  <si>
    <t>Не «угловая»</t>
  </si>
  <si>
    <t>Есть балкон</t>
  </si>
  <si>
    <t>Первый этаж</t>
  </si>
  <si>
    <t>Нет балкона</t>
  </si>
  <si>
    <t>Последний этаж</t>
  </si>
  <si>
    <t>Кирпичный</t>
  </si>
  <si>
    <t>«Угловая»</t>
  </si>
  <si>
    <t>«Хрущёвка»</t>
  </si>
  <si>
    <t>Первый</t>
  </si>
  <si>
    <t xml:space="preserve">Первый </t>
  </si>
  <si>
    <t>№</t>
  </si>
  <si>
    <r>
      <t>Х</t>
    </r>
    <r>
      <rPr>
        <vertAlign val="subscript"/>
        <sz val="14"/>
        <color rgb="FFFF0000"/>
        <rFont val="Times New Roman"/>
        <family val="1"/>
      </rPr>
      <t>2</t>
    </r>
  </si>
  <si>
    <r>
      <t>Х</t>
    </r>
    <r>
      <rPr>
        <vertAlign val="subscript"/>
        <sz val="14"/>
        <color rgb="FFFF0000"/>
        <rFont val="Times New Roman"/>
        <family val="1"/>
      </rPr>
      <t>4</t>
    </r>
  </si>
  <si>
    <r>
      <t>Х</t>
    </r>
    <r>
      <rPr>
        <vertAlign val="subscript"/>
        <sz val="14"/>
        <color rgb="FFFF0000"/>
        <rFont val="Times New Roman"/>
        <family val="1"/>
      </rPr>
      <t>6</t>
    </r>
  </si>
  <si>
    <r>
      <t>Х</t>
    </r>
    <r>
      <rPr>
        <vertAlign val="subscript"/>
        <sz val="14"/>
        <color rgb="FFFF0000"/>
        <rFont val="Times New Roman"/>
        <family val="1"/>
      </rPr>
      <t>8</t>
    </r>
  </si>
  <si>
    <r>
      <t>Х</t>
    </r>
    <r>
      <rPr>
        <vertAlign val="subscript"/>
        <sz val="14"/>
        <color rgb="FFFF0000"/>
        <rFont val="Times New Roman"/>
        <family val="1"/>
      </rPr>
      <t>9</t>
    </r>
  </si>
  <si>
    <t>b1</t>
  </si>
  <si>
    <t>у2</t>
  </si>
  <si>
    <t>"Не угловая"</t>
  </si>
  <si>
    <t>"Угловая"</t>
  </si>
  <si>
    <t>"Хрущёвка"</t>
  </si>
  <si>
    <t>b1(0-1комн; 1-2комн)</t>
  </si>
  <si>
    <t>x2`(1-промеж)</t>
  </si>
  <si>
    <t>x2`(1-первый)</t>
  </si>
  <si>
    <t>x8`(1-есть балкон)</t>
  </si>
  <si>
    <t>x9`(1-0.1)</t>
  </si>
  <si>
    <t>x9`(1-0.2)</t>
  </si>
  <si>
    <t>x9`(1-0.3)</t>
  </si>
  <si>
    <t>x9`(1-0.4)</t>
  </si>
  <si>
    <t>x9`(1-0.5)</t>
  </si>
  <si>
    <t>x9`(1-0.6)</t>
  </si>
  <si>
    <t>x9`(1-0.7)</t>
  </si>
  <si>
    <t>x9`(1-0.8)</t>
  </si>
  <si>
    <t>x2</t>
  </si>
  <si>
    <t>Q12</t>
  </si>
  <si>
    <t>Q13</t>
  </si>
  <si>
    <t>Q23</t>
  </si>
  <si>
    <t>Y12</t>
  </si>
  <si>
    <t>n1</t>
  </si>
  <si>
    <t>n2</t>
  </si>
  <si>
    <t>n3</t>
  </si>
  <si>
    <t>Yкрит</t>
  </si>
  <si>
    <t>Q1</t>
  </si>
  <si>
    <t>Q2</t>
  </si>
  <si>
    <t>Q3</t>
  </si>
  <si>
    <t>x8</t>
  </si>
  <si>
    <t>Q</t>
  </si>
  <si>
    <t>Q-(Q1+Q2)=</t>
  </si>
  <si>
    <t>x9</t>
  </si>
  <si>
    <t>Q5</t>
  </si>
  <si>
    <t>Q6</t>
  </si>
  <si>
    <t>Q7</t>
  </si>
  <si>
    <t>n5</t>
  </si>
  <si>
    <t>n6</t>
  </si>
  <si>
    <t>n7</t>
  </si>
  <si>
    <t>Y1</t>
  </si>
  <si>
    <t>Y2</t>
  </si>
  <si>
    <t>Y3</t>
  </si>
  <si>
    <t>Yкрит1</t>
  </si>
  <si>
    <t>Yкрит2</t>
  </si>
  <si>
    <t>Yкрит3</t>
  </si>
  <si>
    <t>Q-(Q1+Q23)=</t>
  </si>
  <si>
    <t>Q-(Q2+Q13)=</t>
  </si>
  <si>
    <t>Q-(Q3+Q12)=</t>
  </si>
  <si>
    <t>Q^5</t>
  </si>
  <si>
    <t>Q^6</t>
  </si>
  <si>
    <t>Q^7</t>
  </si>
  <si>
    <t>Y5</t>
  </si>
  <si>
    <t>Y6</t>
  </si>
  <si>
    <t>Y7</t>
  </si>
  <si>
    <t>Yкрит5</t>
  </si>
  <si>
    <t>Yкрит6</t>
  </si>
  <si>
    <t>Yкрит7</t>
  </si>
  <si>
    <t>Q-(Q5+Q^5)=</t>
  </si>
  <si>
    <t>Q-(Q6+Q^6)=</t>
  </si>
  <si>
    <t>Q-(Q7+Q^7)=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</si>
</sst>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sz val="14"/>
      <color rgb="FFFF0000"/>
      <name val="Times New Roman"/>
      <family val="1"/>
    </font>
    <font>
      <vertAlign val="subscript"/>
      <sz val="14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7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FD81-C8BE-1348-98A0-E4196252F3B9}">
  <dimension ref="A1:B25"/>
  <sheetViews>
    <sheetView workbookViewId="0">
      <selection activeCell="B18" sqref="B18:B19"/>
    </sheetView>
  </sheetViews>
  <sheetFormatPr baseColWidth="10" defaultRowHeight="16" x14ac:dyDescent="0.2"/>
  <cols>
    <col min="1" max="1" width="33.1640625" customWidth="1"/>
    <col min="2" max="2" width="18.83203125" customWidth="1"/>
  </cols>
  <sheetData>
    <row r="1" spans="1:2" ht="17" thickBot="1" x14ac:dyDescent="0.25">
      <c r="A1" t="s">
        <v>0</v>
      </c>
      <c r="B1">
        <v>11</v>
      </c>
    </row>
    <row r="2" spans="1:2" ht="58" thickBot="1" x14ac:dyDescent="0.25">
      <c r="A2" s="1" t="s">
        <v>1</v>
      </c>
      <c r="B2" s="2" t="s">
        <v>2</v>
      </c>
    </row>
    <row r="3" spans="1:2" ht="20" thickBot="1" x14ac:dyDescent="0.25">
      <c r="A3" s="1">
        <v>1.2</v>
      </c>
      <c r="B3" s="2" t="s">
        <v>3</v>
      </c>
    </row>
    <row r="5" spans="1:2" ht="17" thickBot="1" x14ac:dyDescent="0.25"/>
    <row r="6" spans="1:2" ht="18" x14ac:dyDescent="0.2">
      <c r="A6" s="17" t="s">
        <v>4</v>
      </c>
      <c r="B6" s="3"/>
    </row>
    <row r="7" spans="1:2" ht="18" x14ac:dyDescent="0.2">
      <c r="A7" s="18"/>
      <c r="B7" s="4"/>
    </row>
    <row r="8" spans="1:2" ht="20" thickBot="1" x14ac:dyDescent="0.25">
      <c r="A8" s="19"/>
      <c r="B8" s="5" t="s">
        <v>5</v>
      </c>
    </row>
    <row r="9" spans="1:2" ht="20" thickBot="1" x14ac:dyDescent="0.25">
      <c r="A9" s="6" t="s">
        <v>6</v>
      </c>
      <c r="B9" s="17" t="s">
        <v>7</v>
      </c>
    </row>
    <row r="10" spans="1:2" ht="20" thickBot="1" x14ac:dyDescent="0.25">
      <c r="A10" s="6" t="s">
        <v>8</v>
      </c>
      <c r="B10" s="19"/>
    </row>
    <row r="11" spans="1:2" ht="58" thickBot="1" x14ac:dyDescent="0.25">
      <c r="A11" s="8" t="s">
        <v>9</v>
      </c>
      <c r="B11" s="15" t="s">
        <v>54</v>
      </c>
    </row>
    <row r="12" spans="1:2" ht="39" thickBot="1" x14ac:dyDescent="0.25">
      <c r="A12" s="8" t="s">
        <v>10</v>
      </c>
      <c r="B12" s="16"/>
    </row>
    <row r="13" spans="1:2" ht="20" thickBot="1" x14ac:dyDescent="0.25">
      <c r="A13" s="6" t="s">
        <v>11</v>
      </c>
      <c r="B13" s="17" t="s">
        <v>12</v>
      </c>
    </row>
    <row r="14" spans="1:2" ht="20" thickBot="1" x14ac:dyDescent="0.25">
      <c r="A14" s="6" t="s">
        <v>13</v>
      </c>
      <c r="B14" s="19"/>
    </row>
    <row r="15" spans="1:2" ht="22" thickBot="1" x14ac:dyDescent="0.25">
      <c r="A15" s="8" t="s">
        <v>14</v>
      </c>
      <c r="B15" s="9" t="s">
        <v>55</v>
      </c>
    </row>
    <row r="16" spans="1:2" ht="22" thickBot="1" x14ac:dyDescent="0.25">
      <c r="A16" s="6" t="s">
        <v>15</v>
      </c>
      <c r="B16" s="7" t="s">
        <v>16</v>
      </c>
    </row>
    <row r="17" spans="1:2" ht="22" thickBot="1" x14ac:dyDescent="0.25">
      <c r="A17" s="8" t="s">
        <v>17</v>
      </c>
      <c r="B17" s="9" t="s">
        <v>56</v>
      </c>
    </row>
    <row r="18" spans="1:2" ht="20" thickBot="1" x14ac:dyDescent="0.25">
      <c r="A18" s="6" t="s">
        <v>18</v>
      </c>
      <c r="B18" s="17" t="s">
        <v>19</v>
      </c>
    </row>
    <row r="19" spans="1:2" ht="20" thickBot="1" x14ac:dyDescent="0.25">
      <c r="A19" s="6" t="s">
        <v>20</v>
      </c>
      <c r="B19" s="19"/>
    </row>
    <row r="20" spans="1:2" ht="39" thickBot="1" x14ac:dyDescent="0.25">
      <c r="A20" s="8" t="s">
        <v>21</v>
      </c>
      <c r="B20" s="15" t="s">
        <v>57</v>
      </c>
    </row>
    <row r="21" spans="1:2" ht="39" thickBot="1" x14ac:dyDescent="0.25">
      <c r="A21" s="8" t="s">
        <v>22</v>
      </c>
      <c r="B21" s="16"/>
    </row>
    <row r="22" spans="1:2" ht="39" thickBot="1" x14ac:dyDescent="0.25">
      <c r="A22" s="8" t="s">
        <v>23</v>
      </c>
      <c r="B22" s="9" t="s">
        <v>58</v>
      </c>
    </row>
    <row r="23" spans="1:2" ht="39" thickBot="1" x14ac:dyDescent="0.25">
      <c r="A23" s="6" t="s">
        <v>24</v>
      </c>
      <c r="B23" s="7" t="s">
        <v>25</v>
      </c>
    </row>
    <row r="24" spans="1:2" ht="39" thickBot="1" x14ac:dyDescent="0.25">
      <c r="A24" s="6" t="s">
        <v>26</v>
      </c>
      <c r="B24" s="7" t="s">
        <v>27</v>
      </c>
    </row>
    <row r="25" spans="1:2" ht="39" thickBot="1" x14ac:dyDescent="0.25">
      <c r="A25" s="6" t="s">
        <v>28</v>
      </c>
      <c r="B25" s="7" t="s">
        <v>29</v>
      </c>
    </row>
  </sheetData>
  <mergeCells count="6">
    <mergeCell ref="B20:B21"/>
    <mergeCell ref="A6:A8"/>
    <mergeCell ref="B9:B10"/>
    <mergeCell ref="B11:B12"/>
    <mergeCell ref="B13:B14"/>
    <mergeCell ref="B18:B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4EC26-C7D3-8D45-8EB6-D7F6ABB9ADA6}">
  <dimension ref="A1:L145"/>
  <sheetViews>
    <sheetView workbookViewId="0">
      <selection sqref="A1:XFD1048576"/>
    </sheetView>
  </sheetViews>
  <sheetFormatPr baseColWidth="10" defaultRowHeight="16" x14ac:dyDescent="0.2"/>
  <cols>
    <col min="2" max="2" width="20.5" customWidth="1"/>
    <col min="3" max="3" width="21.1640625" customWidth="1"/>
    <col min="4" max="4" width="16.1640625" customWidth="1"/>
    <col min="8" max="8" width="15.5" customWidth="1"/>
    <col min="9" max="9" width="11.6640625" customWidth="1"/>
  </cols>
  <sheetData>
    <row r="1" spans="1:12" x14ac:dyDescent="0.2">
      <c r="A1" t="s">
        <v>53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64</v>
      </c>
    </row>
    <row r="2" spans="1:12" x14ac:dyDescent="0.2">
      <c r="A2">
        <v>1</v>
      </c>
      <c r="B2" t="s">
        <v>40</v>
      </c>
      <c r="C2" t="s">
        <v>41</v>
      </c>
      <c r="D2" t="s">
        <v>42</v>
      </c>
      <c r="E2">
        <v>18.5</v>
      </c>
      <c r="F2">
        <v>33</v>
      </c>
      <c r="G2">
        <v>7.5</v>
      </c>
      <c r="H2" t="s">
        <v>43</v>
      </c>
      <c r="I2" t="s">
        <v>44</v>
      </c>
      <c r="J2">
        <v>0.6</v>
      </c>
      <c r="K2">
        <v>52</v>
      </c>
      <c r="L2">
        <v>0</v>
      </c>
    </row>
    <row r="3" spans="1:12" x14ac:dyDescent="0.2">
      <c r="A3">
        <v>2</v>
      </c>
      <c r="B3" t="s">
        <v>40</v>
      </c>
      <c r="C3" t="s">
        <v>45</v>
      </c>
      <c r="D3" t="s">
        <v>42</v>
      </c>
      <c r="E3">
        <v>19</v>
      </c>
      <c r="F3">
        <v>38</v>
      </c>
      <c r="G3">
        <v>9</v>
      </c>
      <c r="H3" t="s">
        <v>43</v>
      </c>
      <c r="I3" t="s">
        <v>44</v>
      </c>
      <c r="J3">
        <v>0.5</v>
      </c>
      <c r="K3">
        <v>50</v>
      </c>
      <c r="L3">
        <v>0</v>
      </c>
    </row>
    <row r="4" spans="1:12" x14ac:dyDescent="0.2">
      <c r="A4">
        <v>3</v>
      </c>
      <c r="B4" t="s">
        <v>40</v>
      </c>
      <c r="C4" t="s">
        <v>41</v>
      </c>
      <c r="D4" t="s">
        <v>42</v>
      </c>
      <c r="E4">
        <v>20</v>
      </c>
      <c r="F4">
        <v>37</v>
      </c>
      <c r="G4">
        <v>9</v>
      </c>
      <c r="H4" t="s">
        <v>43</v>
      </c>
      <c r="I4" t="s">
        <v>46</v>
      </c>
      <c r="J4">
        <v>0.6</v>
      </c>
      <c r="K4">
        <v>44</v>
      </c>
      <c r="L4">
        <v>0</v>
      </c>
    </row>
    <row r="5" spans="1:12" x14ac:dyDescent="0.2">
      <c r="A5">
        <v>4</v>
      </c>
      <c r="B5" t="s">
        <v>40</v>
      </c>
      <c r="C5" t="s">
        <v>45</v>
      </c>
      <c r="D5" t="s">
        <v>42</v>
      </c>
      <c r="E5">
        <v>19.8</v>
      </c>
      <c r="F5">
        <v>38</v>
      </c>
      <c r="G5">
        <v>9</v>
      </c>
      <c r="H5" t="s">
        <v>43</v>
      </c>
      <c r="I5" t="s">
        <v>46</v>
      </c>
      <c r="J5">
        <v>0.4</v>
      </c>
      <c r="K5">
        <v>50</v>
      </c>
      <c r="L5">
        <v>0</v>
      </c>
    </row>
    <row r="6" spans="1:12" x14ac:dyDescent="0.2">
      <c r="A6">
        <v>5</v>
      </c>
      <c r="B6" t="s">
        <v>40</v>
      </c>
      <c r="C6" t="s">
        <v>47</v>
      </c>
      <c r="D6" t="s">
        <v>42</v>
      </c>
      <c r="E6">
        <v>19</v>
      </c>
      <c r="F6">
        <v>38</v>
      </c>
      <c r="G6">
        <v>9</v>
      </c>
      <c r="H6" t="s">
        <v>43</v>
      </c>
      <c r="I6" t="s">
        <v>46</v>
      </c>
      <c r="J6">
        <v>0.5</v>
      </c>
      <c r="K6">
        <v>50</v>
      </c>
      <c r="L6">
        <v>0</v>
      </c>
    </row>
    <row r="7" spans="1:12" x14ac:dyDescent="0.2">
      <c r="A7">
        <v>6</v>
      </c>
      <c r="B7" t="s">
        <v>40</v>
      </c>
      <c r="C7" t="s">
        <v>45</v>
      </c>
      <c r="D7" t="s">
        <v>48</v>
      </c>
      <c r="E7">
        <v>16.600000000000001</v>
      </c>
      <c r="F7">
        <v>32</v>
      </c>
      <c r="G7">
        <v>8</v>
      </c>
      <c r="H7" t="s">
        <v>49</v>
      </c>
      <c r="I7" t="s">
        <v>46</v>
      </c>
      <c r="J7">
        <v>0.7</v>
      </c>
      <c r="K7">
        <v>45</v>
      </c>
      <c r="L7">
        <v>0</v>
      </c>
    </row>
    <row r="8" spans="1:12" x14ac:dyDescent="0.2">
      <c r="A8">
        <v>7</v>
      </c>
      <c r="B8" t="s">
        <v>50</v>
      </c>
      <c r="C8" t="s">
        <v>47</v>
      </c>
      <c r="D8" t="s">
        <v>48</v>
      </c>
      <c r="E8">
        <v>17</v>
      </c>
      <c r="F8">
        <v>32</v>
      </c>
      <c r="G8">
        <v>6</v>
      </c>
      <c r="H8" t="s">
        <v>43</v>
      </c>
      <c r="I8" t="s">
        <v>46</v>
      </c>
      <c r="J8">
        <v>0.1</v>
      </c>
      <c r="K8">
        <v>45</v>
      </c>
      <c r="L8">
        <v>0</v>
      </c>
    </row>
    <row r="9" spans="1:12" x14ac:dyDescent="0.2">
      <c r="A9">
        <v>8</v>
      </c>
      <c r="B9" t="s">
        <v>50</v>
      </c>
      <c r="C9" t="s">
        <v>45</v>
      </c>
      <c r="D9" t="s">
        <v>42</v>
      </c>
      <c r="E9">
        <v>18</v>
      </c>
      <c r="F9">
        <v>31</v>
      </c>
      <c r="G9">
        <v>6</v>
      </c>
      <c r="H9" t="s">
        <v>49</v>
      </c>
      <c r="I9" t="s">
        <v>44</v>
      </c>
      <c r="J9">
        <v>0.3</v>
      </c>
      <c r="K9">
        <v>40</v>
      </c>
      <c r="L9">
        <v>0</v>
      </c>
    </row>
    <row r="10" spans="1:12" x14ac:dyDescent="0.2">
      <c r="A10">
        <v>9</v>
      </c>
      <c r="B10" t="s">
        <v>40</v>
      </c>
      <c r="C10" t="s">
        <v>41</v>
      </c>
      <c r="D10" t="s">
        <v>42</v>
      </c>
      <c r="E10">
        <v>17.5</v>
      </c>
      <c r="F10">
        <v>34</v>
      </c>
      <c r="G10">
        <v>9</v>
      </c>
      <c r="H10" t="s">
        <v>43</v>
      </c>
      <c r="I10" t="s">
        <v>44</v>
      </c>
      <c r="J10">
        <v>0.8</v>
      </c>
      <c r="K10">
        <v>45</v>
      </c>
      <c r="L10">
        <v>0</v>
      </c>
    </row>
    <row r="11" spans="1:12" x14ac:dyDescent="0.2">
      <c r="A11">
        <v>10</v>
      </c>
      <c r="B11" t="s">
        <v>40</v>
      </c>
      <c r="C11" t="s">
        <v>47</v>
      </c>
      <c r="D11" t="s">
        <v>42</v>
      </c>
      <c r="E11">
        <v>19.600000000000001</v>
      </c>
      <c r="F11">
        <v>39</v>
      </c>
      <c r="G11">
        <v>10</v>
      </c>
      <c r="H11" t="s">
        <v>43</v>
      </c>
      <c r="I11" t="s">
        <v>44</v>
      </c>
      <c r="J11">
        <v>0.4</v>
      </c>
      <c r="K11">
        <v>49</v>
      </c>
      <c r="L11">
        <v>0</v>
      </c>
    </row>
    <row r="12" spans="1:12" x14ac:dyDescent="0.2">
      <c r="A12">
        <v>11</v>
      </c>
      <c r="B12" t="s">
        <v>40</v>
      </c>
      <c r="C12" t="s">
        <v>41</v>
      </c>
      <c r="D12" t="s">
        <v>42</v>
      </c>
      <c r="E12">
        <v>19.8</v>
      </c>
      <c r="F12">
        <v>37</v>
      </c>
      <c r="G12">
        <v>11</v>
      </c>
      <c r="H12" t="s">
        <v>43</v>
      </c>
      <c r="I12" t="s">
        <v>44</v>
      </c>
      <c r="J12">
        <v>0.6</v>
      </c>
      <c r="K12">
        <v>44</v>
      </c>
      <c r="L12">
        <v>0</v>
      </c>
    </row>
    <row r="13" spans="1:12" x14ac:dyDescent="0.2">
      <c r="A13">
        <v>12</v>
      </c>
      <c r="B13" t="s">
        <v>40</v>
      </c>
      <c r="C13" t="s">
        <v>47</v>
      </c>
      <c r="D13" t="s">
        <v>42</v>
      </c>
      <c r="E13">
        <v>19.8</v>
      </c>
      <c r="F13">
        <v>38</v>
      </c>
      <c r="G13">
        <v>9</v>
      </c>
      <c r="H13" t="s">
        <v>43</v>
      </c>
      <c r="I13" t="s">
        <v>44</v>
      </c>
      <c r="J13">
        <v>0.4</v>
      </c>
      <c r="K13">
        <v>50</v>
      </c>
      <c r="L13">
        <v>0</v>
      </c>
    </row>
    <row r="14" spans="1:12" x14ac:dyDescent="0.2">
      <c r="A14">
        <v>13</v>
      </c>
      <c r="B14" t="s">
        <v>40</v>
      </c>
      <c r="C14" t="s">
        <v>45</v>
      </c>
      <c r="D14" t="s">
        <v>42</v>
      </c>
      <c r="E14">
        <v>19</v>
      </c>
      <c r="F14">
        <v>38</v>
      </c>
      <c r="G14">
        <v>9</v>
      </c>
      <c r="H14" t="s">
        <v>43</v>
      </c>
      <c r="I14" t="s">
        <v>44</v>
      </c>
      <c r="J14">
        <v>0.5</v>
      </c>
      <c r="K14">
        <v>47</v>
      </c>
      <c r="L14">
        <v>0</v>
      </c>
    </row>
    <row r="15" spans="1:12" x14ac:dyDescent="0.2">
      <c r="A15">
        <v>14</v>
      </c>
      <c r="B15" t="s">
        <v>40</v>
      </c>
      <c r="C15" t="s">
        <v>41</v>
      </c>
      <c r="D15" t="s">
        <v>42</v>
      </c>
      <c r="E15">
        <v>19</v>
      </c>
      <c r="F15">
        <v>38</v>
      </c>
      <c r="G15">
        <v>9</v>
      </c>
      <c r="H15" t="s">
        <v>43</v>
      </c>
      <c r="I15" t="s">
        <v>44</v>
      </c>
      <c r="J15">
        <v>0.7</v>
      </c>
      <c r="K15">
        <v>48</v>
      </c>
      <c r="L15">
        <v>0</v>
      </c>
    </row>
    <row r="16" spans="1:12" x14ac:dyDescent="0.2">
      <c r="A16">
        <v>15</v>
      </c>
      <c r="B16" t="s">
        <v>40</v>
      </c>
      <c r="C16" t="s">
        <v>41</v>
      </c>
      <c r="D16" t="s">
        <v>42</v>
      </c>
      <c r="E16">
        <v>19.3</v>
      </c>
      <c r="F16">
        <v>43</v>
      </c>
      <c r="G16">
        <v>9</v>
      </c>
      <c r="H16" t="s">
        <v>43</v>
      </c>
      <c r="I16" t="s">
        <v>44</v>
      </c>
      <c r="J16">
        <v>0.6</v>
      </c>
      <c r="K16">
        <v>50</v>
      </c>
      <c r="L16">
        <v>0</v>
      </c>
    </row>
    <row r="17" spans="1:12" x14ac:dyDescent="0.2">
      <c r="A17">
        <v>16</v>
      </c>
      <c r="B17" t="s">
        <v>40</v>
      </c>
      <c r="C17" t="s">
        <v>47</v>
      </c>
      <c r="D17" t="s">
        <v>42</v>
      </c>
      <c r="E17">
        <v>19</v>
      </c>
      <c r="F17">
        <v>37</v>
      </c>
      <c r="G17">
        <v>9</v>
      </c>
      <c r="H17" t="s">
        <v>43</v>
      </c>
      <c r="I17" t="s">
        <v>44</v>
      </c>
      <c r="J17">
        <v>0.5</v>
      </c>
      <c r="K17">
        <v>42</v>
      </c>
      <c r="L17">
        <v>0</v>
      </c>
    </row>
    <row r="18" spans="1:12" x14ac:dyDescent="0.2">
      <c r="A18">
        <v>17</v>
      </c>
      <c r="B18" t="s">
        <v>40</v>
      </c>
      <c r="C18" t="s">
        <v>41</v>
      </c>
      <c r="D18" t="s">
        <v>42</v>
      </c>
      <c r="E18">
        <v>20</v>
      </c>
      <c r="F18">
        <v>37</v>
      </c>
      <c r="G18">
        <v>9</v>
      </c>
      <c r="H18" t="s">
        <v>43</v>
      </c>
      <c r="I18" t="s">
        <v>44</v>
      </c>
      <c r="J18">
        <v>0.6</v>
      </c>
      <c r="K18">
        <v>44</v>
      </c>
      <c r="L18">
        <v>0</v>
      </c>
    </row>
    <row r="19" spans="1:12" x14ac:dyDescent="0.2">
      <c r="A19">
        <v>18</v>
      </c>
      <c r="B19" t="s">
        <v>40</v>
      </c>
      <c r="C19" t="s">
        <v>41</v>
      </c>
      <c r="D19" t="s">
        <v>42</v>
      </c>
      <c r="E19">
        <v>20</v>
      </c>
      <c r="F19">
        <v>38</v>
      </c>
      <c r="G19">
        <v>9</v>
      </c>
      <c r="H19" t="s">
        <v>43</v>
      </c>
      <c r="I19" t="s">
        <v>44</v>
      </c>
      <c r="J19">
        <v>0.9</v>
      </c>
      <c r="K19">
        <v>55</v>
      </c>
      <c r="L19">
        <v>0</v>
      </c>
    </row>
    <row r="20" spans="1:12" x14ac:dyDescent="0.2">
      <c r="A20">
        <v>19</v>
      </c>
      <c r="B20" t="s">
        <v>40</v>
      </c>
      <c r="C20" t="s">
        <v>45</v>
      </c>
      <c r="D20" t="s">
        <v>42</v>
      </c>
      <c r="E20">
        <v>19.3</v>
      </c>
      <c r="F20">
        <v>43</v>
      </c>
      <c r="G20">
        <v>9</v>
      </c>
      <c r="H20" t="s">
        <v>49</v>
      </c>
      <c r="I20" t="s">
        <v>44</v>
      </c>
      <c r="J20">
        <v>0.7</v>
      </c>
      <c r="K20">
        <v>50</v>
      </c>
      <c r="L20">
        <v>0</v>
      </c>
    </row>
    <row r="21" spans="1:12" x14ac:dyDescent="0.2">
      <c r="A21">
        <v>20</v>
      </c>
      <c r="B21" t="s">
        <v>50</v>
      </c>
      <c r="C21" t="s">
        <v>47</v>
      </c>
      <c r="D21" t="s">
        <v>48</v>
      </c>
      <c r="E21">
        <v>18</v>
      </c>
      <c r="F21">
        <v>31</v>
      </c>
      <c r="G21">
        <v>6</v>
      </c>
      <c r="H21" t="s">
        <v>49</v>
      </c>
      <c r="I21" t="s">
        <v>44</v>
      </c>
      <c r="J21">
        <v>0.4</v>
      </c>
      <c r="K21">
        <v>42</v>
      </c>
      <c r="L21">
        <v>0</v>
      </c>
    </row>
    <row r="22" spans="1:12" x14ac:dyDescent="0.2">
      <c r="A22">
        <v>21</v>
      </c>
      <c r="B22" t="s">
        <v>40</v>
      </c>
      <c r="C22" t="s">
        <v>45</v>
      </c>
      <c r="D22" t="s">
        <v>42</v>
      </c>
      <c r="E22">
        <v>19.8</v>
      </c>
      <c r="F22">
        <v>38</v>
      </c>
      <c r="G22">
        <v>9</v>
      </c>
      <c r="H22" t="s">
        <v>43</v>
      </c>
      <c r="I22" t="s">
        <v>44</v>
      </c>
      <c r="J22">
        <v>0.4</v>
      </c>
      <c r="K22">
        <v>43</v>
      </c>
      <c r="L22">
        <v>0</v>
      </c>
    </row>
    <row r="23" spans="1:12" x14ac:dyDescent="0.2">
      <c r="A23">
        <v>22</v>
      </c>
      <c r="B23" t="s">
        <v>50</v>
      </c>
      <c r="C23" t="s">
        <v>41</v>
      </c>
      <c r="D23" t="s">
        <v>48</v>
      </c>
      <c r="E23">
        <v>16</v>
      </c>
      <c r="F23">
        <v>30</v>
      </c>
      <c r="G23">
        <v>6</v>
      </c>
      <c r="H23" t="s">
        <v>43</v>
      </c>
      <c r="I23" t="s">
        <v>44</v>
      </c>
      <c r="J23">
        <v>0.5</v>
      </c>
      <c r="K23">
        <v>40</v>
      </c>
      <c r="L23">
        <v>0</v>
      </c>
    </row>
    <row r="24" spans="1:12" x14ac:dyDescent="0.2">
      <c r="A24">
        <v>23</v>
      </c>
      <c r="B24" t="s">
        <v>50</v>
      </c>
      <c r="C24" t="s">
        <v>41</v>
      </c>
      <c r="D24" t="s">
        <v>48</v>
      </c>
      <c r="E24">
        <v>15</v>
      </c>
      <c r="F24">
        <v>33</v>
      </c>
      <c r="G24">
        <v>6</v>
      </c>
      <c r="H24" t="s">
        <v>43</v>
      </c>
      <c r="I24" t="s">
        <v>44</v>
      </c>
      <c r="J24">
        <v>0.6</v>
      </c>
      <c r="K24">
        <v>45</v>
      </c>
      <c r="L24">
        <v>0</v>
      </c>
    </row>
    <row r="25" spans="1:12" x14ac:dyDescent="0.2">
      <c r="A25">
        <v>24</v>
      </c>
      <c r="B25" t="s">
        <v>50</v>
      </c>
      <c r="C25" t="s">
        <v>47</v>
      </c>
      <c r="D25" t="s">
        <v>48</v>
      </c>
      <c r="E25">
        <v>18</v>
      </c>
      <c r="F25">
        <v>31</v>
      </c>
      <c r="G25">
        <v>6</v>
      </c>
      <c r="H25" t="s">
        <v>49</v>
      </c>
      <c r="I25" t="s">
        <v>46</v>
      </c>
      <c r="J25">
        <v>0.7</v>
      </c>
      <c r="K25">
        <v>35</v>
      </c>
      <c r="L25">
        <v>0</v>
      </c>
    </row>
    <row r="26" spans="1:12" x14ac:dyDescent="0.2">
      <c r="A26">
        <v>26</v>
      </c>
      <c r="B26" t="s">
        <v>40</v>
      </c>
      <c r="C26" t="s">
        <v>41</v>
      </c>
      <c r="D26" t="s">
        <v>42</v>
      </c>
      <c r="E26">
        <v>19</v>
      </c>
      <c r="F26">
        <v>37</v>
      </c>
      <c r="G26">
        <v>9</v>
      </c>
      <c r="H26" t="s">
        <v>43</v>
      </c>
      <c r="I26" t="s">
        <v>44</v>
      </c>
      <c r="J26">
        <v>0.5</v>
      </c>
      <c r="K26">
        <v>53</v>
      </c>
      <c r="L26">
        <v>0</v>
      </c>
    </row>
    <row r="27" spans="1:12" x14ac:dyDescent="0.2">
      <c r="A27">
        <v>27</v>
      </c>
      <c r="B27" t="s">
        <v>40</v>
      </c>
      <c r="C27" t="s">
        <v>41</v>
      </c>
      <c r="D27" t="s">
        <v>42</v>
      </c>
      <c r="E27">
        <v>19</v>
      </c>
      <c r="F27">
        <v>38</v>
      </c>
      <c r="G27">
        <v>9</v>
      </c>
      <c r="H27" t="s">
        <v>43</v>
      </c>
      <c r="I27" t="s">
        <v>44</v>
      </c>
      <c r="J27">
        <v>0.6</v>
      </c>
      <c r="K27">
        <v>48</v>
      </c>
      <c r="L27">
        <v>0</v>
      </c>
    </row>
    <row r="28" spans="1:12" x14ac:dyDescent="0.2">
      <c r="A28">
        <v>28</v>
      </c>
      <c r="B28" t="s">
        <v>40</v>
      </c>
      <c r="C28" t="s">
        <v>41</v>
      </c>
      <c r="D28" t="s">
        <v>42</v>
      </c>
      <c r="E28">
        <v>19.8</v>
      </c>
      <c r="F28">
        <v>38</v>
      </c>
      <c r="G28">
        <v>9</v>
      </c>
      <c r="H28" t="s">
        <v>43</v>
      </c>
      <c r="I28" t="s">
        <v>44</v>
      </c>
      <c r="J28">
        <v>0.4</v>
      </c>
      <c r="K28">
        <v>58</v>
      </c>
      <c r="L28">
        <v>0</v>
      </c>
    </row>
    <row r="29" spans="1:12" x14ac:dyDescent="0.2">
      <c r="A29">
        <v>29</v>
      </c>
      <c r="B29" t="s">
        <v>40</v>
      </c>
      <c r="C29" t="s">
        <v>45</v>
      </c>
      <c r="D29" t="s">
        <v>42</v>
      </c>
      <c r="E29">
        <v>19</v>
      </c>
      <c r="F29">
        <v>43</v>
      </c>
      <c r="G29">
        <v>9</v>
      </c>
      <c r="H29" t="s">
        <v>43</v>
      </c>
      <c r="I29" t="s">
        <v>44</v>
      </c>
      <c r="J29">
        <v>0.5</v>
      </c>
      <c r="K29">
        <v>50</v>
      </c>
      <c r="L29">
        <v>0</v>
      </c>
    </row>
    <row r="30" spans="1:12" x14ac:dyDescent="0.2">
      <c r="A30">
        <v>30</v>
      </c>
      <c r="B30" t="s">
        <v>50</v>
      </c>
      <c r="C30" t="s">
        <v>47</v>
      </c>
      <c r="D30" t="s">
        <v>48</v>
      </c>
      <c r="E30">
        <v>43848</v>
      </c>
      <c r="F30">
        <v>34</v>
      </c>
      <c r="G30">
        <v>7</v>
      </c>
      <c r="H30" t="s">
        <v>43</v>
      </c>
      <c r="I30" t="s">
        <v>46</v>
      </c>
      <c r="J30">
        <v>0.5</v>
      </c>
      <c r="K30">
        <v>40</v>
      </c>
      <c r="L30">
        <v>0</v>
      </c>
    </row>
    <row r="31" spans="1:12" x14ac:dyDescent="0.2">
      <c r="A31">
        <v>31</v>
      </c>
      <c r="B31" t="s">
        <v>40</v>
      </c>
      <c r="C31" t="s">
        <v>45</v>
      </c>
      <c r="D31" t="s">
        <v>42</v>
      </c>
      <c r="E31">
        <v>18</v>
      </c>
      <c r="F31">
        <v>34</v>
      </c>
      <c r="G31">
        <v>7</v>
      </c>
      <c r="H31" t="s">
        <v>43</v>
      </c>
      <c r="I31" t="s">
        <v>46</v>
      </c>
      <c r="J31">
        <v>0.8</v>
      </c>
      <c r="K31">
        <v>43</v>
      </c>
      <c r="L31">
        <v>0</v>
      </c>
    </row>
    <row r="32" spans="1:12" x14ac:dyDescent="0.2">
      <c r="A32">
        <v>32</v>
      </c>
      <c r="B32" t="s">
        <v>50</v>
      </c>
      <c r="C32" t="s">
        <v>47</v>
      </c>
      <c r="D32" t="s">
        <v>48</v>
      </c>
      <c r="E32">
        <v>14</v>
      </c>
      <c r="F32">
        <v>20</v>
      </c>
      <c r="G32">
        <v>5</v>
      </c>
      <c r="H32" t="s">
        <v>49</v>
      </c>
      <c r="I32" t="s">
        <v>46</v>
      </c>
      <c r="J32">
        <v>0.8</v>
      </c>
      <c r="K32">
        <v>32</v>
      </c>
      <c r="L32">
        <v>0</v>
      </c>
    </row>
    <row r="33" spans="1:12" x14ac:dyDescent="0.2">
      <c r="A33">
        <v>33</v>
      </c>
      <c r="B33" t="s">
        <v>40</v>
      </c>
      <c r="C33" t="s">
        <v>41</v>
      </c>
      <c r="D33" t="s">
        <v>42</v>
      </c>
      <c r="E33">
        <v>20</v>
      </c>
      <c r="F33">
        <v>38</v>
      </c>
      <c r="G33">
        <v>9</v>
      </c>
      <c r="H33" t="s">
        <v>43</v>
      </c>
      <c r="I33" t="s">
        <v>44</v>
      </c>
      <c r="J33">
        <v>0.9</v>
      </c>
      <c r="K33">
        <v>53</v>
      </c>
      <c r="L33">
        <v>0</v>
      </c>
    </row>
    <row r="34" spans="1:12" x14ac:dyDescent="0.2">
      <c r="A34">
        <v>34</v>
      </c>
      <c r="B34" t="s">
        <v>50</v>
      </c>
      <c r="C34" t="s">
        <v>41</v>
      </c>
      <c r="D34" t="s">
        <v>48</v>
      </c>
      <c r="E34">
        <v>19</v>
      </c>
      <c r="F34">
        <v>38</v>
      </c>
      <c r="G34">
        <v>9</v>
      </c>
      <c r="H34" t="s">
        <v>43</v>
      </c>
      <c r="I34" t="s">
        <v>46</v>
      </c>
      <c r="J34">
        <v>0.5</v>
      </c>
      <c r="K34">
        <v>52</v>
      </c>
      <c r="L34">
        <v>0</v>
      </c>
    </row>
    <row r="35" spans="1:12" x14ac:dyDescent="0.2">
      <c r="A35">
        <v>35</v>
      </c>
      <c r="B35" t="s">
        <v>40</v>
      </c>
      <c r="C35" t="s">
        <v>41</v>
      </c>
      <c r="D35" t="s">
        <v>42</v>
      </c>
      <c r="E35">
        <v>17</v>
      </c>
      <c r="F35">
        <v>32</v>
      </c>
      <c r="G35">
        <v>6.5</v>
      </c>
      <c r="H35" t="s">
        <v>43</v>
      </c>
      <c r="I35" t="s">
        <v>44</v>
      </c>
      <c r="J35">
        <v>0.7</v>
      </c>
      <c r="K35">
        <v>40</v>
      </c>
      <c r="L35">
        <v>0</v>
      </c>
    </row>
    <row r="36" spans="1:12" x14ac:dyDescent="0.2">
      <c r="A36">
        <v>36</v>
      </c>
      <c r="B36" t="s">
        <v>50</v>
      </c>
      <c r="C36" t="s">
        <v>47</v>
      </c>
      <c r="D36" t="s">
        <v>48</v>
      </c>
      <c r="E36">
        <v>18</v>
      </c>
      <c r="F36">
        <v>32</v>
      </c>
      <c r="G36">
        <v>6</v>
      </c>
      <c r="H36" t="s">
        <v>49</v>
      </c>
      <c r="I36" t="s">
        <v>44</v>
      </c>
      <c r="J36">
        <v>0.4</v>
      </c>
      <c r="K36">
        <v>44</v>
      </c>
      <c r="L36">
        <v>0</v>
      </c>
    </row>
    <row r="37" spans="1:12" x14ac:dyDescent="0.2">
      <c r="A37">
        <v>37</v>
      </c>
      <c r="B37" t="s">
        <v>40</v>
      </c>
      <c r="C37" t="s">
        <v>47</v>
      </c>
      <c r="D37" t="s">
        <v>42</v>
      </c>
      <c r="E37">
        <v>19.100000000000001</v>
      </c>
      <c r="F37">
        <v>38</v>
      </c>
      <c r="G37">
        <v>9.3000000000000007</v>
      </c>
      <c r="H37" t="s">
        <v>43</v>
      </c>
      <c r="I37" t="s">
        <v>44</v>
      </c>
      <c r="J37">
        <v>0.5</v>
      </c>
      <c r="K37">
        <v>45</v>
      </c>
      <c r="L37">
        <v>0</v>
      </c>
    </row>
    <row r="38" spans="1:12" x14ac:dyDescent="0.2">
      <c r="A38">
        <v>38</v>
      </c>
      <c r="B38" t="s">
        <v>40</v>
      </c>
      <c r="C38" t="s">
        <v>45</v>
      </c>
      <c r="D38" t="s">
        <v>48</v>
      </c>
      <c r="E38">
        <v>15</v>
      </c>
      <c r="F38">
        <v>34.700000000000003</v>
      </c>
      <c r="G38">
        <v>8</v>
      </c>
      <c r="H38" t="s">
        <v>49</v>
      </c>
      <c r="I38" t="s">
        <v>44</v>
      </c>
      <c r="J38">
        <v>0.6</v>
      </c>
      <c r="K38">
        <v>43</v>
      </c>
      <c r="L38">
        <v>0</v>
      </c>
    </row>
    <row r="39" spans="1:12" x14ac:dyDescent="0.2">
      <c r="A39">
        <v>39</v>
      </c>
      <c r="B39" t="s">
        <v>40</v>
      </c>
      <c r="C39" t="s">
        <v>47</v>
      </c>
      <c r="D39" t="s">
        <v>42</v>
      </c>
      <c r="E39">
        <v>19.3</v>
      </c>
      <c r="F39">
        <v>39</v>
      </c>
      <c r="G39">
        <v>9</v>
      </c>
      <c r="H39" t="s">
        <v>43</v>
      </c>
      <c r="I39" t="s">
        <v>44</v>
      </c>
      <c r="J39">
        <v>0.2</v>
      </c>
      <c r="K39">
        <v>50</v>
      </c>
      <c r="L39">
        <v>0</v>
      </c>
    </row>
    <row r="40" spans="1:12" x14ac:dyDescent="0.2">
      <c r="A40">
        <v>40</v>
      </c>
      <c r="B40" t="s">
        <v>40</v>
      </c>
      <c r="C40" t="s">
        <v>41</v>
      </c>
      <c r="D40" t="s">
        <v>42</v>
      </c>
      <c r="E40">
        <v>19</v>
      </c>
      <c r="F40">
        <v>39</v>
      </c>
      <c r="G40">
        <v>9</v>
      </c>
      <c r="H40" t="s">
        <v>43</v>
      </c>
      <c r="I40" t="s">
        <v>44</v>
      </c>
      <c r="J40">
        <v>0.8</v>
      </c>
      <c r="K40">
        <v>45</v>
      </c>
      <c r="L40">
        <v>0</v>
      </c>
    </row>
    <row r="41" spans="1:12" x14ac:dyDescent="0.2">
      <c r="A41">
        <v>41</v>
      </c>
      <c r="B41" t="s">
        <v>40</v>
      </c>
      <c r="C41" t="s">
        <v>41</v>
      </c>
      <c r="D41" t="s">
        <v>48</v>
      </c>
      <c r="E41">
        <v>18</v>
      </c>
      <c r="F41">
        <v>34</v>
      </c>
      <c r="G41">
        <v>8</v>
      </c>
      <c r="H41" t="s">
        <v>43</v>
      </c>
      <c r="I41" t="s">
        <v>44</v>
      </c>
      <c r="J41">
        <v>0.7</v>
      </c>
      <c r="K41">
        <v>45</v>
      </c>
      <c r="L41">
        <v>0</v>
      </c>
    </row>
    <row r="42" spans="1:12" x14ac:dyDescent="0.2">
      <c r="A42">
        <v>42</v>
      </c>
      <c r="B42" t="s">
        <v>40</v>
      </c>
      <c r="C42" t="s">
        <v>41</v>
      </c>
      <c r="D42" t="s">
        <v>42</v>
      </c>
      <c r="E42">
        <v>18</v>
      </c>
      <c r="F42">
        <v>34</v>
      </c>
      <c r="G42">
        <v>9</v>
      </c>
      <c r="H42" t="s">
        <v>43</v>
      </c>
      <c r="I42" t="s">
        <v>44</v>
      </c>
      <c r="J42">
        <v>0.8</v>
      </c>
      <c r="K42">
        <v>45</v>
      </c>
      <c r="L42">
        <v>0</v>
      </c>
    </row>
    <row r="43" spans="1:12" x14ac:dyDescent="0.2">
      <c r="A43">
        <v>43</v>
      </c>
      <c r="B43" t="s">
        <v>40</v>
      </c>
      <c r="C43" t="s">
        <v>41</v>
      </c>
      <c r="D43" t="s">
        <v>42</v>
      </c>
      <c r="E43">
        <v>20</v>
      </c>
      <c r="F43">
        <v>38</v>
      </c>
      <c r="G43">
        <v>9</v>
      </c>
      <c r="H43" t="s">
        <v>43</v>
      </c>
      <c r="I43" t="s">
        <v>44</v>
      </c>
      <c r="J43">
        <v>0.4</v>
      </c>
      <c r="K43">
        <v>58</v>
      </c>
      <c r="L43">
        <v>0</v>
      </c>
    </row>
    <row r="44" spans="1:12" x14ac:dyDescent="0.2">
      <c r="A44">
        <v>44</v>
      </c>
      <c r="B44" t="s">
        <v>40</v>
      </c>
      <c r="C44" t="s">
        <v>45</v>
      </c>
      <c r="D44" t="s">
        <v>42</v>
      </c>
      <c r="E44">
        <v>17</v>
      </c>
      <c r="F44">
        <v>32</v>
      </c>
      <c r="G44">
        <v>8</v>
      </c>
      <c r="H44" t="s">
        <v>49</v>
      </c>
      <c r="I44" t="s">
        <v>44</v>
      </c>
      <c r="J44">
        <v>0.9</v>
      </c>
      <c r="K44">
        <v>45</v>
      </c>
      <c r="L44">
        <v>0</v>
      </c>
    </row>
    <row r="45" spans="1:12" x14ac:dyDescent="0.2">
      <c r="A45">
        <v>45</v>
      </c>
      <c r="B45" t="s">
        <v>40</v>
      </c>
      <c r="C45" t="s">
        <v>47</v>
      </c>
      <c r="D45" t="s">
        <v>42</v>
      </c>
      <c r="E45">
        <v>20</v>
      </c>
      <c r="F45">
        <v>38</v>
      </c>
      <c r="G45">
        <v>9</v>
      </c>
      <c r="H45" t="s">
        <v>43</v>
      </c>
      <c r="I45" t="s">
        <v>44</v>
      </c>
      <c r="J45">
        <v>0.6</v>
      </c>
      <c r="K45">
        <v>43</v>
      </c>
      <c r="L45">
        <v>0</v>
      </c>
    </row>
    <row r="46" spans="1:12" x14ac:dyDescent="0.2">
      <c r="A46">
        <v>46</v>
      </c>
      <c r="B46" t="s">
        <v>40</v>
      </c>
      <c r="C46" t="s">
        <v>41</v>
      </c>
      <c r="D46" t="s">
        <v>42</v>
      </c>
      <c r="E46">
        <v>19</v>
      </c>
      <c r="F46">
        <v>33</v>
      </c>
      <c r="G46">
        <v>8</v>
      </c>
      <c r="H46" t="s">
        <v>43</v>
      </c>
      <c r="I46" t="s">
        <v>44</v>
      </c>
      <c r="J46">
        <v>0.6</v>
      </c>
      <c r="K46">
        <v>50</v>
      </c>
      <c r="L46">
        <v>0</v>
      </c>
    </row>
    <row r="47" spans="1:12" x14ac:dyDescent="0.2">
      <c r="A47">
        <v>47</v>
      </c>
      <c r="B47" t="s">
        <v>40</v>
      </c>
      <c r="C47" t="s">
        <v>45</v>
      </c>
      <c r="D47" t="s">
        <v>42</v>
      </c>
      <c r="E47">
        <v>19</v>
      </c>
      <c r="F47">
        <v>43</v>
      </c>
      <c r="G47">
        <v>9</v>
      </c>
      <c r="H47" t="s">
        <v>43</v>
      </c>
      <c r="I47" t="s">
        <v>44</v>
      </c>
      <c r="J47">
        <v>0.5</v>
      </c>
      <c r="K47">
        <v>50</v>
      </c>
      <c r="L47">
        <v>0</v>
      </c>
    </row>
    <row r="48" spans="1:12" x14ac:dyDescent="0.2">
      <c r="A48">
        <v>48</v>
      </c>
      <c r="B48" t="s">
        <v>40</v>
      </c>
      <c r="C48" t="s">
        <v>41</v>
      </c>
      <c r="D48" t="s">
        <v>42</v>
      </c>
      <c r="E48">
        <v>20</v>
      </c>
      <c r="F48">
        <v>38</v>
      </c>
      <c r="G48">
        <v>9</v>
      </c>
      <c r="H48" t="s">
        <v>43</v>
      </c>
      <c r="I48" t="s">
        <v>44</v>
      </c>
      <c r="J48">
        <v>0.9</v>
      </c>
      <c r="K48">
        <v>55</v>
      </c>
      <c r="L48">
        <v>0</v>
      </c>
    </row>
    <row r="49" spans="1:12" x14ac:dyDescent="0.2">
      <c r="A49">
        <v>49</v>
      </c>
      <c r="B49" t="s">
        <v>50</v>
      </c>
      <c r="C49" t="s">
        <v>47</v>
      </c>
      <c r="D49" t="s">
        <v>48</v>
      </c>
      <c r="E49">
        <v>18</v>
      </c>
      <c r="F49">
        <v>32</v>
      </c>
      <c r="G49">
        <v>6</v>
      </c>
      <c r="H49" t="s">
        <v>43</v>
      </c>
      <c r="I49" t="s">
        <v>46</v>
      </c>
      <c r="J49">
        <v>0.9</v>
      </c>
      <c r="K49">
        <v>38</v>
      </c>
      <c r="L49">
        <v>0</v>
      </c>
    </row>
    <row r="50" spans="1:12" x14ac:dyDescent="0.2">
      <c r="A50">
        <v>50</v>
      </c>
      <c r="B50" t="s">
        <v>50</v>
      </c>
      <c r="C50" t="s">
        <v>41</v>
      </c>
      <c r="D50" t="s">
        <v>48</v>
      </c>
      <c r="E50">
        <v>17</v>
      </c>
      <c r="F50">
        <v>32</v>
      </c>
      <c r="G50">
        <v>6</v>
      </c>
      <c r="H50" t="s">
        <v>43</v>
      </c>
      <c r="I50" t="s">
        <v>44</v>
      </c>
      <c r="J50">
        <v>0.6</v>
      </c>
      <c r="K50">
        <v>40</v>
      </c>
      <c r="L50">
        <v>0</v>
      </c>
    </row>
    <row r="51" spans="1:12" x14ac:dyDescent="0.2">
      <c r="A51">
        <v>51</v>
      </c>
      <c r="B51" t="s">
        <v>40</v>
      </c>
      <c r="C51" t="s">
        <v>45</v>
      </c>
      <c r="D51" t="s">
        <v>48</v>
      </c>
      <c r="E51">
        <v>19</v>
      </c>
      <c r="F51">
        <v>38</v>
      </c>
      <c r="G51">
        <v>9</v>
      </c>
      <c r="H51" t="s">
        <v>43</v>
      </c>
      <c r="I51" t="s">
        <v>44</v>
      </c>
      <c r="J51">
        <v>0.1</v>
      </c>
      <c r="K51">
        <v>52</v>
      </c>
      <c r="L51">
        <v>0</v>
      </c>
    </row>
    <row r="52" spans="1:12" x14ac:dyDescent="0.2">
      <c r="A52">
        <v>52</v>
      </c>
      <c r="B52" t="s">
        <v>50</v>
      </c>
      <c r="C52" t="s">
        <v>47</v>
      </c>
      <c r="D52" t="s">
        <v>48</v>
      </c>
      <c r="E52">
        <v>17</v>
      </c>
      <c r="F52">
        <v>32</v>
      </c>
      <c r="G52">
        <v>6</v>
      </c>
      <c r="H52" t="s">
        <v>49</v>
      </c>
      <c r="I52" t="s">
        <v>44</v>
      </c>
      <c r="J52">
        <v>0.4</v>
      </c>
      <c r="K52">
        <v>39</v>
      </c>
      <c r="L52">
        <v>0</v>
      </c>
    </row>
    <row r="53" spans="1:12" x14ac:dyDescent="0.2">
      <c r="A53">
        <v>53</v>
      </c>
      <c r="B53" t="s">
        <v>40</v>
      </c>
      <c r="C53" t="s">
        <v>41</v>
      </c>
      <c r="D53" t="s">
        <v>42</v>
      </c>
      <c r="E53">
        <v>16.5</v>
      </c>
      <c r="F53">
        <v>32</v>
      </c>
      <c r="G53">
        <v>7</v>
      </c>
      <c r="H53" t="s">
        <v>43</v>
      </c>
      <c r="I53" t="s">
        <v>44</v>
      </c>
      <c r="J53">
        <v>0.9</v>
      </c>
      <c r="K53">
        <v>40</v>
      </c>
      <c r="L53">
        <v>0</v>
      </c>
    </row>
    <row r="54" spans="1:12" x14ac:dyDescent="0.2">
      <c r="A54">
        <v>54</v>
      </c>
      <c r="B54" t="s">
        <v>40</v>
      </c>
      <c r="C54" t="s">
        <v>45</v>
      </c>
      <c r="D54" t="s">
        <v>42</v>
      </c>
      <c r="E54">
        <v>19.600000000000001</v>
      </c>
      <c r="F54">
        <v>36</v>
      </c>
      <c r="G54">
        <v>9.8000000000000007</v>
      </c>
      <c r="H54" t="s">
        <v>43</v>
      </c>
      <c r="I54" t="s">
        <v>44</v>
      </c>
      <c r="J54">
        <v>0.4</v>
      </c>
      <c r="K54">
        <v>50</v>
      </c>
      <c r="L54">
        <v>0</v>
      </c>
    </row>
    <row r="55" spans="1:12" x14ac:dyDescent="0.2">
      <c r="A55">
        <v>55</v>
      </c>
      <c r="B55" t="s">
        <v>50</v>
      </c>
      <c r="C55" t="s">
        <v>47</v>
      </c>
      <c r="D55" t="s">
        <v>48</v>
      </c>
      <c r="E55">
        <v>18</v>
      </c>
      <c r="F55">
        <v>32</v>
      </c>
      <c r="G55">
        <v>6</v>
      </c>
      <c r="H55" t="s">
        <v>43</v>
      </c>
      <c r="I55" t="s">
        <v>46</v>
      </c>
      <c r="J55">
        <v>0.8</v>
      </c>
      <c r="K55">
        <v>40</v>
      </c>
      <c r="L55">
        <v>0</v>
      </c>
    </row>
    <row r="56" spans="1:12" x14ac:dyDescent="0.2">
      <c r="A56">
        <v>56</v>
      </c>
      <c r="B56" t="s">
        <v>40</v>
      </c>
      <c r="C56" t="s">
        <v>41</v>
      </c>
      <c r="D56" t="s">
        <v>42</v>
      </c>
      <c r="E56">
        <v>17.5</v>
      </c>
      <c r="F56">
        <v>34</v>
      </c>
      <c r="G56">
        <v>9</v>
      </c>
      <c r="H56" t="s">
        <v>43</v>
      </c>
      <c r="I56" t="s">
        <v>44</v>
      </c>
      <c r="J56">
        <v>0.8</v>
      </c>
      <c r="K56">
        <v>45</v>
      </c>
      <c r="L56">
        <v>0</v>
      </c>
    </row>
    <row r="57" spans="1:12" x14ac:dyDescent="0.2">
      <c r="A57">
        <v>57</v>
      </c>
      <c r="B57" t="s">
        <v>40</v>
      </c>
      <c r="C57" t="s">
        <v>41</v>
      </c>
      <c r="D57" t="s">
        <v>42</v>
      </c>
      <c r="E57">
        <v>14</v>
      </c>
      <c r="F57">
        <v>31</v>
      </c>
      <c r="G57">
        <v>10</v>
      </c>
      <c r="H57" t="s">
        <v>43</v>
      </c>
      <c r="I57" t="s">
        <v>44</v>
      </c>
      <c r="J57">
        <v>0.7</v>
      </c>
      <c r="K57">
        <v>40</v>
      </c>
      <c r="L57">
        <v>0</v>
      </c>
    </row>
    <row r="58" spans="1:12" x14ac:dyDescent="0.2">
      <c r="A58">
        <v>58</v>
      </c>
      <c r="B58" t="s">
        <v>50</v>
      </c>
      <c r="C58" t="s">
        <v>41</v>
      </c>
      <c r="D58" t="s">
        <v>48</v>
      </c>
      <c r="E58">
        <v>18</v>
      </c>
      <c r="F58">
        <v>32</v>
      </c>
      <c r="G58">
        <v>6</v>
      </c>
      <c r="H58" t="s">
        <v>43</v>
      </c>
      <c r="I58" t="s">
        <v>44</v>
      </c>
      <c r="J58">
        <v>0.7</v>
      </c>
      <c r="K58">
        <v>42</v>
      </c>
      <c r="L58">
        <v>0</v>
      </c>
    </row>
    <row r="59" spans="1:12" x14ac:dyDescent="0.2">
      <c r="A59">
        <v>59</v>
      </c>
      <c r="B59" t="s">
        <v>50</v>
      </c>
      <c r="C59" t="s">
        <v>45</v>
      </c>
      <c r="D59" t="s">
        <v>48</v>
      </c>
      <c r="E59">
        <v>18</v>
      </c>
      <c r="F59">
        <v>34</v>
      </c>
      <c r="G59">
        <v>6</v>
      </c>
      <c r="H59" t="s">
        <v>49</v>
      </c>
      <c r="I59" t="s">
        <v>46</v>
      </c>
      <c r="J59">
        <v>0.4</v>
      </c>
      <c r="K59">
        <v>35</v>
      </c>
      <c r="L59">
        <v>0</v>
      </c>
    </row>
    <row r="60" spans="1:12" x14ac:dyDescent="0.2">
      <c r="A60">
        <v>60</v>
      </c>
      <c r="B60" t="s">
        <v>40</v>
      </c>
      <c r="C60" t="s">
        <v>47</v>
      </c>
      <c r="D60" t="s">
        <v>42</v>
      </c>
      <c r="E60">
        <v>19.8</v>
      </c>
      <c r="F60">
        <v>38</v>
      </c>
      <c r="G60">
        <v>9</v>
      </c>
      <c r="H60" t="s">
        <v>43</v>
      </c>
      <c r="I60" t="s">
        <v>44</v>
      </c>
      <c r="J60">
        <v>0.6</v>
      </c>
      <c r="K60">
        <v>48</v>
      </c>
      <c r="L60">
        <v>0</v>
      </c>
    </row>
    <row r="61" spans="1:12" x14ac:dyDescent="0.2">
      <c r="A61">
        <v>61</v>
      </c>
      <c r="B61" t="s">
        <v>50</v>
      </c>
      <c r="C61" t="s">
        <v>45</v>
      </c>
      <c r="D61" t="s">
        <v>42</v>
      </c>
      <c r="E61">
        <v>14</v>
      </c>
      <c r="F61">
        <v>20</v>
      </c>
      <c r="G61">
        <v>5</v>
      </c>
      <c r="H61" t="s">
        <v>49</v>
      </c>
      <c r="I61" t="s">
        <v>46</v>
      </c>
      <c r="J61">
        <v>0.6</v>
      </c>
      <c r="K61">
        <v>35</v>
      </c>
      <c r="L61">
        <v>0</v>
      </c>
    </row>
    <row r="62" spans="1:12" x14ac:dyDescent="0.2">
      <c r="A62">
        <v>62</v>
      </c>
      <c r="B62" t="s">
        <v>40</v>
      </c>
      <c r="C62" t="s">
        <v>47</v>
      </c>
      <c r="D62" t="s">
        <v>42</v>
      </c>
      <c r="E62">
        <v>19.3</v>
      </c>
      <c r="F62">
        <v>43</v>
      </c>
      <c r="G62">
        <v>9</v>
      </c>
      <c r="H62" t="s">
        <v>43</v>
      </c>
      <c r="I62" t="s">
        <v>44</v>
      </c>
      <c r="J62">
        <v>0.6</v>
      </c>
      <c r="K62">
        <v>50</v>
      </c>
      <c r="L62">
        <v>0</v>
      </c>
    </row>
    <row r="63" spans="1:12" x14ac:dyDescent="0.2">
      <c r="A63">
        <v>63</v>
      </c>
      <c r="B63" t="s">
        <v>40</v>
      </c>
      <c r="C63" t="s">
        <v>41</v>
      </c>
      <c r="D63" t="s">
        <v>42</v>
      </c>
      <c r="E63">
        <v>30</v>
      </c>
      <c r="F63">
        <v>53</v>
      </c>
      <c r="G63">
        <v>9</v>
      </c>
      <c r="H63" t="s">
        <v>61</v>
      </c>
      <c r="I63" t="s">
        <v>44</v>
      </c>
      <c r="J63">
        <v>0.6</v>
      </c>
      <c r="K63">
        <v>72</v>
      </c>
      <c r="L63">
        <v>1</v>
      </c>
    </row>
    <row r="64" spans="1:12" x14ac:dyDescent="0.2">
      <c r="A64">
        <v>64</v>
      </c>
      <c r="B64" t="s">
        <v>40</v>
      </c>
      <c r="C64" t="s">
        <v>51</v>
      </c>
      <c r="D64" t="s">
        <v>42</v>
      </c>
      <c r="E64">
        <v>28.5</v>
      </c>
      <c r="F64">
        <v>52</v>
      </c>
      <c r="G64">
        <v>7</v>
      </c>
      <c r="H64" t="s">
        <v>62</v>
      </c>
      <c r="I64" t="s">
        <v>44</v>
      </c>
      <c r="J64">
        <v>0.3</v>
      </c>
      <c r="K64">
        <v>62</v>
      </c>
      <c r="L64">
        <v>1</v>
      </c>
    </row>
    <row r="65" spans="1:12" x14ac:dyDescent="0.2">
      <c r="A65">
        <v>65</v>
      </c>
      <c r="B65" t="s">
        <v>40</v>
      </c>
      <c r="C65" t="s">
        <v>47</v>
      </c>
      <c r="D65" t="s">
        <v>42</v>
      </c>
      <c r="E65">
        <v>30</v>
      </c>
      <c r="F65">
        <v>53</v>
      </c>
      <c r="G65">
        <v>9</v>
      </c>
      <c r="H65" t="s">
        <v>61</v>
      </c>
      <c r="I65" t="s">
        <v>44</v>
      </c>
      <c r="J65">
        <v>0.3</v>
      </c>
      <c r="K65">
        <v>60</v>
      </c>
      <c r="L65">
        <v>1</v>
      </c>
    </row>
    <row r="66" spans="1:12" x14ac:dyDescent="0.2">
      <c r="A66">
        <v>66</v>
      </c>
      <c r="B66" t="s">
        <v>40</v>
      </c>
      <c r="C66" t="s">
        <v>52</v>
      </c>
      <c r="D66" t="s">
        <v>42</v>
      </c>
      <c r="E66">
        <v>35</v>
      </c>
      <c r="F66">
        <v>60</v>
      </c>
      <c r="G66">
        <v>11</v>
      </c>
      <c r="H66" t="s">
        <v>61</v>
      </c>
      <c r="I66" t="s">
        <v>44</v>
      </c>
      <c r="J66">
        <v>0.9</v>
      </c>
      <c r="K66">
        <v>75</v>
      </c>
      <c r="L66">
        <v>1</v>
      </c>
    </row>
    <row r="67" spans="1:12" x14ac:dyDescent="0.2">
      <c r="A67">
        <v>67</v>
      </c>
      <c r="B67" t="s">
        <v>40</v>
      </c>
      <c r="C67" t="s">
        <v>47</v>
      </c>
      <c r="D67" t="s">
        <v>42</v>
      </c>
      <c r="E67">
        <v>30</v>
      </c>
      <c r="F67">
        <v>50</v>
      </c>
      <c r="G67">
        <v>10</v>
      </c>
      <c r="H67" t="s">
        <v>61</v>
      </c>
      <c r="I67" t="s">
        <v>44</v>
      </c>
      <c r="J67">
        <v>0.9</v>
      </c>
      <c r="K67">
        <v>65</v>
      </c>
      <c r="L67">
        <v>1</v>
      </c>
    </row>
    <row r="68" spans="1:12" x14ac:dyDescent="0.2">
      <c r="A68">
        <v>68</v>
      </c>
      <c r="B68" t="s">
        <v>40</v>
      </c>
      <c r="C68" t="s">
        <v>51</v>
      </c>
      <c r="D68" t="s">
        <v>42</v>
      </c>
      <c r="E68">
        <v>32</v>
      </c>
      <c r="F68">
        <v>58</v>
      </c>
      <c r="G68">
        <v>9</v>
      </c>
      <c r="H68" t="s">
        <v>61</v>
      </c>
      <c r="I68" t="s">
        <v>44</v>
      </c>
      <c r="J68">
        <v>0.4</v>
      </c>
      <c r="K68">
        <v>78</v>
      </c>
      <c r="L68">
        <v>1</v>
      </c>
    </row>
    <row r="69" spans="1:12" x14ac:dyDescent="0.2">
      <c r="A69">
        <v>69</v>
      </c>
      <c r="B69" t="s">
        <v>40</v>
      </c>
      <c r="C69" t="s">
        <v>47</v>
      </c>
      <c r="D69" t="s">
        <v>42</v>
      </c>
      <c r="E69">
        <v>28</v>
      </c>
      <c r="F69">
        <v>50</v>
      </c>
      <c r="G69">
        <v>9</v>
      </c>
      <c r="H69" t="s">
        <v>61</v>
      </c>
      <c r="I69" t="s">
        <v>44</v>
      </c>
      <c r="J69">
        <v>0.8</v>
      </c>
      <c r="K69">
        <v>60</v>
      </c>
      <c r="L69">
        <v>1</v>
      </c>
    </row>
    <row r="70" spans="1:12" x14ac:dyDescent="0.2">
      <c r="A70">
        <v>70</v>
      </c>
      <c r="B70" t="s">
        <v>40</v>
      </c>
      <c r="C70" t="s">
        <v>52</v>
      </c>
      <c r="D70" t="s">
        <v>42</v>
      </c>
      <c r="E70">
        <v>33</v>
      </c>
      <c r="F70">
        <v>53</v>
      </c>
      <c r="G70">
        <v>9</v>
      </c>
      <c r="H70" t="s">
        <v>61</v>
      </c>
      <c r="I70" t="s">
        <v>44</v>
      </c>
      <c r="J70">
        <v>0.6</v>
      </c>
      <c r="K70">
        <v>67</v>
      </c>
      <c r="L70">
        <v>1</v>
      </c>
    </row>
    <row r="71" spans="1:12" x14ac:dyDescent="0.2">
      <c r="A71">
        <v>71</v>
      </c>
      <c r="B71" t="s">
        <v>40</v>
      </c>
      <c r="C71" t="s">
        <v>47</v>
      </c>
      <c r="D71" t="s">
        <v>42</v>
      </c>
      <c r="E71">
        <v>30</v>
      </c>
      <c r="F71">
        <v>53</v>
      </c>
      <c r="G71">
        <v>9</v>
      </c>
      <c r="H71" t="s">
        <v>61</v>
      </c>
      <c r="I71" t="s">
        <v>44</v>
      </c>
      <c r="J71">
        <v>0.3</v>
      </c>
      <c r="K71">
        <v>65</v>
      </c>
      <c r="L71">
        <v>1</v>
      </c>
    </row>
    <row r="72" spans="1:12" x14ac:dyDescent="0.2">
      <c r="A72">
        <v>72</v>
      </c>
      <c r="B72" t="s">
        <v>40</v>
      </c>
      <c r="C72" t="s">
        <v>41</v>
      </c>
      <c r="D72" t="s">
        <v>42</v>
      </c>
      <c r="E72">
        <v>31</v>
      </c>
      <c r="F72">
        <v>52.9</v>
      </c>
      <c r="G72">
        <v>8.5</v>
      </c>
      <c r="H72" t="s">
        <v>61</v>
      </c>
      <c r="I72" t="s">
        <v>44</v>
      </c>
      <c r="J72">
        <v>0.9</v>
      </c>
      <c r="K72">
        <v>68</v>
      </c>
      <c r="L72">
        <v>1</v>
      </c>
    </row>
    <row r="73" spans="1:12" x14ac:dyDescent="0.2">
      <c r="A73">
        <v>73</v>
      </c>
      <c r="B73" t="s">
        <v>40</v>
      </c>
      <c r="C73" t="s">
        <v>41</v>
      </c>
      <c r="D73" t="s">
        <v>42</v>
      </c>
      <c r="E73">
        <v>30</v>
      </c>
      <c r="F73">
        <v>50</v>
      </c>
      <c r="G73">
        <v>11</v>
      </c>
      <c r="H73" t="s">
        <v>62</v>
      </c>
      <c r="I73" t="s">
        <v>44</v>
      </c>
      <c r="J73">
        <v>0.9</v>
      </c>
      <c r="K73">
        <v>65</v>
      </c>
      <c r="L73">
        <v>1</v>
      </c>
    </row>
    <row r="74" spans="1:12" x14ac:dyDescent="0.2">
      <c r="A74">
        <v>74</v>
      </c>
      <c r="B74" t="s">
        <v>40</v>
      </c>
      <c r="C74" t="s">
        <v>47</v>
      </c>
      <c r="D74" t="s">
        <v>42</v>
      </c>
      <c r="E74">
        <v>28</v>
      </c>
      <c r="F74">
        <v>50</v>
      </c>
      <c r="G74">
        <v>9</v>
      </c>
      <c r="H74" t="s">
        <v>62</v>
      </c>
      <c r="I74" t="s">
        <v>44</v>
      </c>
      <c r="J74">
        <v>0.7</v>
      </c>
      <c r="K74">
        <v>67</v>
      </c>
      <c r="L74">
        <v>1</v>
      </c>
    </row>
    <row r="75" spans="1:12" x14ac:dyDescent="0.2">
      <c r="A75">
        <v>75</v>
      </c>
      <c r="B75" t="s">
        <v>40</v>
      </c>
      <c r="C75" t="s">
        <v>51</v>
      </c>
      <c r="D75" t="s">
        <v>42</v>
      </c>
      <c r="E75">
        <v>28</v>
      </c>
      <c r="F75">
        <v>50</v>
      </c>
      <c r="G75">
        <v>9</v>
      </c>
      <c r="H75" t="s">
        <v>62</v>
      </c>
      <c r="I75" t="s">
        <v>44</v>
      </c>
      <c r="J75">
        <v>0.6</v>
      </c>
      <c r="K75">
        <v>70</v>
      </c>
      <c r="L75">
        <v>1</v>
      </c>
    </row>
    <row r="76" spans="1:12" x14ac:dyDescent="0.2">
      <c r="A76">
        <v>76</v>
      </c>
      <c r="B76" t="s">
        <v>40</v>
      </c>
      <c r="C76" t="s">
        <v>41</v>
      </c>
      <c r="D76" t="s">
        <v>42</v>
      </c>
      <c r="E76">
        <v>28</v>
      </c>
      <c r="F76">
        <v>47</v>
      </c>
      <c r="G76">
        <v>9</v>
      </c>
      <c r="H76" t="s">
        <v>62</v>
      </c>
      <c r="I76" t="s">
        <v>44</v>
      </c>
      <c r="J76">
        <v>0.4</v>
      </c>
      <c r="K76">
        <v>65</v>
      </c>
      <c r="L76">
        <v>1</v>
      </c>
    </row>
    <row r="77" spans="1:12" x14ac:dyDescent="0.2">
      <c r="A77">
        <v>77</v>
      </c>
      <c r="B77" t="s">
        <v>40</v>
      </c>
      <c r="C77" t="s">
        <v>47</v>
      </c>
      <c r="D77" t="s">
        <v>42</v>
      </c>
      <c r="E77">
        <v>28</v>
      </c>
      <c r="F77">
        <v>50</v>
      </c>
      <c r="G77">
        <v>9</v>
      </c>
      <c r="H77" t="s">
        <v>62</v>
      </c>
      <c r="I77" t="s">
        <v>44</v>
      </c>
      <c r="J77">
        <v>0.6</v>
      </c>
      <c r="K77">
        <v>70</v>
      </c>
      <c r="L77">
        <v>1</v>
      </c>
    </row>
    <row r="78" spans="1:12" x14ac:dyDescent="0.2">
      <c r="A78">
        <v>78</v>
      </c>
      <c r="B78" t="s">
        <v>40</v>
      </c>
      <c r="C78" t="s">
        <v>52</v>
      </c>
      <c r="D78" t="s">
        <v>42</v>
      </c>
      <c r="E78">
        <v>28</v>
      </c>
      <c r="F78">
        <v>50</v>
      </c>
      <c r="G78">
        <v>10</v>
      </c>
      <c r="H78" t="s">
        <v>61</v>
      </c>
      <c r="I78" t="s">
        <v>44</v>
      </c>
      <c r="J78">
        <v>0.7</v>
      </c>
      <c r="K78">
        <v>65</v>
      </c>
      <c r="L78">
        <v>1</v>
      </c>
    </row>
    <row r="79" spans="1:12" x14ac:dyDescent="0.2">
      <c r="A79">
        <v>79</v>
      </c>
      <c r="B79" t="s">
        <v>40</v>
      </c>
      <c r="C79" t="s">
        <v>47</v>
      </c>
      <c r="D79" t="s">
        <v>42</v>
      </c>
      <c r="E79">
        <v>29.4</v>
      </c>
      <c r="F79">
        <v>50</v>
      </c>
      <c r="G79">
        <v>9</v>
      </c>
      <c r="H79" t="s">
        <v>61</v>
      </c>
      <c r="I79" t="s">
        <v>44</v>
      </c>
      <c r="J79">
        <v>0.6</v>
      </c>
      <c r="K79">
        <v>70</v>
      </c>
      <c r="L79">
        <v>1</v>
      </c>
    </row>
    <row r="80" spans="1:12" x14ac:dyDescent="0.2">
      <c r="A80">
        <v>80</v>
      </c>
      <c r="B80" t="s">
        <v>40</v>
      </c>
      <c r="C80" t="s">
        <v>51</v>
      </c>
      <c r="D80" t="s">
        <v>42</v>
      </c>
      <c r="E80">
        <v>33.1</v>
      </c>
      <c r="F80">
        <v>52.9</v>
      </c>
      <c r="G80">
        <v>8</v>
      </c>
      <c r="H80" t="s">
        <v>61</v>
      </c>
      <c r="I80" t="s">
        <v>44</v>
      </c>
      <c r="J80">
        <v>0.7</v>
      </c>
      <c r="K80">
        <v>73</v>
      </c>
      <c r="L80">
        <v>1</v>
      </c>
    </row>
    <row r="81" spans="1:12" x14ac:dyDescent="0.2">
      <c r="A81">
        <v>81</v>
      </c>
      <c r="B81" t="s">
        <v>40</v>
      </c>
      <c r="C81" t="s">
        <v>47</v>
      </c>
      <c r="D81" t="s">
        <v>42</v>
      </c>
      <c r="E81">
        <v>34</v>
      </c>
      <c r="F81">
        <v>60</v>
      </c>
      <c r="G81">
        <v>9</v>
      </c>
      <c r="H81" t="s">
        <v>61</v>
      </c>
      <c r="I81" t="s">
        <v>44</v>
      </c>
      <c r="J81">
        <v>0.8</v>
      </c>
      <c r="K81">
        <v>70</v>
      </c>
      <c r="L81">
        <v>1</v>
      </c>
    </row>
    <row r="82" spans="1:12" x14ac:dyDescent="0.2">
      <c r="A82">
        <v>82</v>
      </c>
      <c r="B82" t="s">
        <v>40</v>
      </c>
      <c r="C82" t="s">
        <v>51</v>
      </c>
      <c r="D82" t="s">
        <v>42</v>
      </c>
      <c r="E82">
        <v>30</v>
      </c>
      <c r="F82">
        <v>46</v>
      </c>
      <c r="G82">
        <v>7</v>
      </c>
      <c r="H82" t="s">
        <v>61</v>
      </c>
      <c r="I82" t="s">
        <v>44</v>
      </c>
      <c r="J82">
        <v>0.9</v>
      </c>
      <c r="K82">
        <v>68</v>
      </c>
      <c r="L82">
        <v>1</v>
      </c>
    </row>
    <row r="83" spans="1:12" x14ac:dyDescent="0.2">
      <c r="A83">
        <v>83</v>
      </c>
      <c r="B83" t="s">
        <v>40</v>
      </c>
      <c r="C83" t="s">
        <v>47</v>
      </c>
      <c r="D83" t="s">
        <v>42</v>
      </c>
      <c r="E83">
        <v>32</v>
      </c>
      <c r="F83">
        <v>52</v>
      </c>
      <c r="G83">
        <v>7</v>
      </c>
      <c r="H83" t="s">
        <v>61</v>
      </c>
      <c r="I83" t="s">
        <v>44</v>
      </c>
      <c r="J83">
        <v>0.4</v>
      </c>
      <c r="K83">
        <v>75</v>
      </c>
      <c r="L83">
        <v>1</v>
      </c>
    </row>
    <row r="84" spans="1:12" x14ac:dyDescent="0.2">
      <c r="A84">
        <v>84</v>
      </c>
      <c r="B84" t="s">
        <v>40</v>
      </c>
      <c r="C84" t="s">
        <v>52</v>
      </c>
      <c r="D84" t="s">
        <v>42</v>
      </c>
      <c r="E84">
        <v>29</v>
      </c>
      <c r="F84">
        <v>60</v>
      </c>
      <c r="G84">
        <v>9</v>
      </c>
      <c r="H84" t="s">
        <v>61</v>
      </c>
      <c r="I84" t="s">
        <v>44</v>
      </c>
      <c r="J84">
        <v>0.5</v>
      </c>
      <c r="K84">
        <v>70</v>
      </c>
      <c r="L84">
        <v>1</v>
      </c>
    </row>
    <row r="85" spans="1:12" x14ac:dyDescent="0.2">
      <c r="A85">
        <v>85</v>
      </c>
      <c r="B85" t="s">
        <v>40</v>
      </c>
      <c r="C85" t="s">
        <v>47</v>
      </c>
      <c r="D85" t="s">
        <v>48</v>
      </c>
      <c r="E85">
        <v>28</v>
      </c>
      <c r="F85">
        <v>54</v>
      </c>
      <c r="G85">
        <v>6</v>
      </c>
      <c r="H85" t="s">
        <v>61</v>
      </c>
      <c r="I85" t="s">
        <v>44</v>
      </c>
      <c r="J85">
        <v>0.9</v>
      </c>
      <c r="K85">
        <v>65</v>
      </c>
      <c r="L85">
        <v>1</v>
      </c>
    </row>
    <row r="86" spans="1:12" x14ac:dyDescent="0.2">
      <c r="A86">
        <v>86</v>
      </c>
      <c r="B86" t="s">
        <v>40</v>
      </c>
      <c r="C86" t="s">
        <v>41</v>
      </c>
      <c r="D86" t="s">
        <v>48</v>
      </c>
      <c r="E86">
        <v>33</v>
      </c>
      <c r="F86">
        <v>52</v>
      </c>
      <c r="G86">
        <v>6</v>
      </c>
      <c r="H86" t="s">
        <v>61</v>
      </c>
      <c r="I86" t="s">
        <v>44</v>
      </c>
      <c r="J86">
        <v>0.7</v>
      </c>
      <c r="K86">
        <v>60</v>
      </c>
      <c r="L86">
        <v>1</v>
      </c>
    </row>
    <row r="87" spans="1:12" x14ac:dyDescent="0.2">
      <c r="A87">
        <v>87</v>
      </c>
      <c r="B87" t="s">
        <v>40</v>
      </c>
      <c r="C87" t="s">
        <v>47</v>
      </c>
      <c r="D87" t="s">
        <v>48</v>
      </c>
      <c r="E87">
        <v>25</v>
      </c>
      <c r="F87">
        <v>47</v>
      </c>
      <c r="G87">
        <v>6</v>
      </c>
      <c r="H87" t="s">
        <v>61</v>
      </c>
      <c r="I87" t="s">
        <v>44</v>
      </c>
      <c r="J87">
        <v>0.7</v>
      </c>
      <c r="K87">
        <v>62</v>
      </c>
      <c r="L87">
        <v>1</v>
      </c>
    </row>
    <row r="88" spans="1:12" x14ac:dyDescent="0.2">
      <c r="A88">
        <v>88</v>
      </c>
      <c r="B88" t="s">
        <v>40</v>
      </c>
      <c r="C88" t="s">
        <v>51</v>
      </c>
      <c r="D88" t="s">
        <v>48</v>
      </c>
      <c r="E88">
        <v>25</v>
      </c>
      <c r="F88">
        <v>41.5</v>
      </c>
      <c r="G88">
        <v>6</v>
      </c>
      <c r="H88" t="s">
        <v>61</v>
      </c>
      <c r="I88" t="s">
        <v>44</v>
      </c>
      <c r="J88">
        <v>0.6</v>
      </c>
      <c r="K88">
        <v>65</v>
      </c>
      <c r="L88">
        <v>1</v>
      </c>
    </row>
    <row r="89" spans="1:12" x14ac:dyDescent="0.2">
      <c r="A89">
        <v>89</v>
      </c>
      <c r="B89" t="s">
        <v>40</v>
      </c>
      <c r="C89" t="s">
        <v>47</v>
      </c>
      <c r="D89" t="s">
        <v>48</v>
      </c>
      <c r="E89">
        <v>31</v>
      </c>
      <c r="F89">
        <v>43</v>
      </c>
      <c r="G89">
        <v>6</v>
      </c>
      <c r="H89" t="s">
        <v>61</v>
      </c>
      <c r="I89" t="s">
        <v>44</v>
      </c>
      <c r="J89">
        <v>0.8</v>
      </c>
      <c r="K89">
        <v>60</v>
      </c>
      <c r="L89">
        <v>1</v>
      </c>
    </row>
    <row r="90" spans="1:12" x14ac:dyDescent="0.2">
      <c r="A90">
        <v>90</v>
      </c>
      <c r="B90" t="s">
        <v>63</v>
      </c>
      <c r="C90" t="s">
        <v>52</v>
      </c>
      <c r="D90" t="s">
        <v>48</v>
      </c>
      <c r="E90">
        <v>29.5</v>
      </c>
      <c r="F90">
        <v>43</v>
      </c>
      <c r="G90">
        <v>6</v>
      </c>
      <c r="H90" t="s">
        <v>61</v>
      </c>
      <c r="I90" t="s">
        <v>44</v>
      </c>
      <c r="J90">
        <v>0.8</v>
      </c>
      <c r="K90">
        <v>63</v>
      </c>
      <c r="L90">
        <v>1</v>
      </c>
    </row>
    <row r="91" spans="1:12" x14ac:dyDescent="0.2">
      <c r="A91">
        <v>91</v>
      </c>
      <c r="B91" t="s">
        <v>63</v>
      </c>
      <c r="C91" t="s">
        <v>47</v>
      </c>
      <c r="D91" t="s">
        <v>48</v>
      </c>
      <c r="E91">
        <v>29.5</v>
      </c>
      <c r="F91">
        <v>45</v>
      </c>
      <c r="G91">
        <v>6</v>
      </c>
      <c r="H91" t="s">
        <v>61</v>
      </c>
      <c r="I91" t="s">
        <v>44</v>
      </c>
      <c r="J91">
        <v>0.7</v>
      </c>
      <c r="K91">
        <v>60</v>
      </c>
      <c r="L91">
        <v>1</v>
      </c>
    </row>
    <row r="92" spans="1:12" x14ac:dyDescent="0.2">
      <c r="A92">
        <v>92</v>
      </c>
      <c r="B92" t="s">
        <v>63</v>
      </c>
      <c r="C92" t="s">
        <v>41</v>
      </c>
      <c r="D92" t="s">
        <v>48</v>
      </c>
      <c r="E92">
        <v>26</v>
      </c>
      <c r="F92">
        <v>40</v>
      </c>
      <c r="G92">
        <v>6</v>
      </c>
      <c r="H92" t="s">
        <v>61</v>
      </c>
      <c r="I92" t="s">
        <v>44</v>
      </c>
      <c r="J92">
        <v>0.7</v>
      </c>
      <c r="K92">
        <v>58</v>
      </c>
      <c r="L92">
        <v>1</v>
      </c>
    </row>
    <row r="93" spans="1:12" x14ac:dyDescent="0.2">
      <c r="A93">
        <v>93</v>
      </c>
      <c r="B93" t="s">
        <v>63</v>
      </c>
      <c r="C93" t="s">
        <v>47</v>
      </c>
      <c r="D93" t="s">
        <v>48</v>
      </c>
      <c r="E93">
        <v>32</v>
      </c>
      <c r="F93">
        <v>52</v>
      </c>
      <c r="G93">
        <v>6</v>
      </c>
      <c r="H93" t="s">
        <v>61</v>
      </c>
      <c r="I93" t="s">
        <v>44</v>
      </c>
      <c r="J93">
        <v>0.7</v>
      </c>
      <c r="K93">
        <v>60</v>
      </c>
      <c r="L93">
        <v>1</v>
      </c>
    </row>
    <row r="94" spans="1:12" x14ac:dyDescent="0.2">
      <c r="A94">
        <v>94</v>
      </c>
      <c r="B94" t="s">
        <v>63</v>
      </c>
      <c r="C94" t="s">
        <v>52</v>
      </c>
      <c r="D94" t="s">
        <v>48</v>
      </c>
      <c r="E94">
        <v>30</v>
      </c>
      <c r="F94">
        <v>50</v>
      </c>
      <c r="G94">
        <v>6.5</v>
      </c>
      <c r="H94" t="s">
        <v>61</v>
      </c>
      <c r="I94" t="s">
        <v>44</v>
      </c>
      <c r="J94">
        <v>0.6</v>
      </c>
      <c r="K94">
        <v>65</v>
      </c>
      <c r="L94">
        <v>1</v>
      </c>
    </row>
    <row r="95" spans="1:12" x14ac:dyDescent="0.2">
      <c r="A95">
        <v>95</v>
      </c>
      <c r="B95" t="s">
        <v>63</v>
      </c>
      <c r="C95" t="s">
        <v>47</v>
      </c>
      <c r="D95" t="s">
        <v>48</v>
      </c>
      <c r="E95">
        <v>28.8</v>
      </c>
      <c r="F95">
        <v>44</v>
      </c>
      <c r="G95">
        <v>6</v>
      </c>
      <c r="H95" t="s">
        <v>61</v>
      </c>
      <c r="I95" t="s">
        <v>46</v>
      </c>
      <c r="J95">
        <v>0.5</v>
      </c>
      <c r="K95">
        <v>60</v>
      </c>
      <c r="L95">
        <v>1</v>
      </c>
    </row>
    <row r="96" spans="1:12" x14ac:dyDescent="0.2">
      <c r="A96">
        <v>96</v>
      </c>
      <c r="B96" t="s">
        <v>63</v>
      </c>
      <c r="C96" t="s">
        <v>51</v>
      </c>
      <c r="D96" t="s">
        <v>48</v>
      </c>
      <c r="E96">
        <v>26</v>
      </c>
      <c r="F96">
        <v>45</v>
      </c>
      <c r="G96">
        <v>8</v>
      </c>
      <c r="H96" t="s">
        <v>61</v>
      </c>
      <c r="I96" t="s">
        <v>44</v>
      </c>
      <c r="J96">
        <v>0.6</v>
      </c>
      <c r="K96">
        <v>60</v>
      </c>
      <c r="L96">
        <v>1</v>
      </c>
    </row>
    <row r="97" spans="1:12" x14ac:dyDescent="0.2">
      <c r="A97">
        <v>97</v>
      </c>
      <c r="B97" t="s">
        <v>63</v>
      </c>
      <c r="C97" t="s">
        <v>47</v>
      </c>
      <c r="D97" t="s">
        <v>48</v>
      </c>
      <c r="E97">
        <v>31</v>
      </c>
      <c r="F97">
        <v>43</v>
      </c>
      <c r="G97">
        <v>6</v>
      </c>
      <c r="H97" t="s">
        <v>61</v>
      </c>
      <c r="I97" t="s">
        <v>44</v>
      </c>
      <c r="J97">
        <v>0.4</v>
      </c>
      <c r="K97">
        <v>65</v>
      </c>
      <c r="L97">
        <v>1</v>
      </c>
    </row>
    <row r="98" spans="1:12" x14ac:dyDescent="0.2">
      <c r="A98">
        <v>98</v>
      </c>
      <c r="B98" t="s">
        <v>63</v>
      </c>
      <c r="C98" t="s">
        <v>51</v>
      </c>
      <c r="D98" t="s">
        <v>48</v>
      </c>
      <c r="E98">
        <v>30</v>
      </c>
      <c r="F98">
        <v>45</v>
      </c>
      <c r="G98">
        <v>6</v>
      </c>
      <c r="H98" t="s">
        <v>61</v>
      </c>
      <c r="I98" t="s">
        <v>44</v>
      </c>
      <c r="J98">
        <v>0.6</v>
      </c>
      <c r="K98">
        <v>58</v>
      </c>
      <c r="L98">
        <v>1</v>
      </c>
    </row>
    <row r="99" spans="1:12" x14ac:dyDescent="0.2">
      <c r="A99">
        <v>99</v>
      </c>
      <c r="B99" t="s">
        <v>63</v>
      </c>
      <c r="C99" t="s">
        <v>41</v>
      </c>
      <c r="D99" t="s">
        <v>48</v>
      </c>
      <c r="E99">
        <v>26.4</v>
      </c>
      <c r="F99">
        <v>39.799999999999997</v>
      </c>
      <c r="G99">
        <v>6</v>
      </c>
      <c r="H99" t="s">
        <v>62</v>
      </c>
      <c r="I99" t="s">
        <v>44</v>
      </c>
      <c r="J99">
        <v>0.3</v>
      </c>
      <c r="K99">
        <v>58</v>
      </c>
      <c r="L99">
        <v>1</v>
      </c>
    </row>
    <row r="100" spans="1:12" x14ac:dyDescent="0.2">
      <c r="A100">
        <v>100</v>
      </c>
      <c r="B100" t="s">
        <v>63</v>
      </c>
      <c r="C100" t="s">
        <v>47</v>
      </c>
      <c r="D100" t="s">
        <v>48</v>
      </c>
      <c r="E100">
        <v>31</v>
      </c>
      <c r="F100">
        <v>41</v>
      </c>
      <c r="G100">
        <v>6</v>
      </c>
      <c r="H100" t="s">
        <v>62</v>
      </c>
      <c r="I100" t="s">
        <v>44</v>
      </c>
      <c r="J100">
        <v>0.8</v>
      </c>
      <c r="K100">
        <v>55</v>
      </c>
      <c r="L100">
        <v>1</v>
      </c>
    </row>
    <row r="101" spans="1:12" x14ac:dyDescent="0.2">
      <c r="A101">
        <v>101</v>
      </c>
      <c r="B101" t="s">
        <v>63</v>
      </c>
      <c r="C101" t="s">
        <v>41</v>
      </c>
      <c r="D101" t="s">
        <v>48</v>
      </c>
      <c r="E101">
        <v>30</v>
      </c>
      <c r="F101">
        <v>46</v>
      </c>
      <c r="G101">
        <v>6</v>
      </c>
      <c r="H101" t="s">
        <v>61</v>
      </c>
      <c r="I101" t="s">
        <v>44</v>
      </c>
      <c r="J101">
        <v>0.8</v>
      </c>
      <c r="K101">
        <v>55</v>
      </c>
      <c r="L101">
        <v>1</v>
      </c>
    </row>
    <row r="102" spans="1:12" x14ac:dyDescent="0.2">
      <c r="A102">
        <v>102</v>
      </c>
      <c r="B102" t="s">
        <v>40</v>
      </c>
      <c r="C102" t="s">
        <v>52</v>
      </c>
      <c r="D102" t="s">
        <v>48</v>
      </c>
      <c r="E102">
        <v>31</v>
      </c>
      <c r="F102">
        <v>50</v>
      </c>
      <c r="G102">
        <v>9</v>
      </c>
      <c r="H102" t="s">
        <v>61</v>
      </c>
      <c r="I102" t="s">
        <v>44</v>
      </c>
      <c r="J102">
        <v>0.3</v>
      </c>
      <c r="K102">
        <v>79</v>
      </c>
      <c r="L102">
        <v>1</v>
      </c>
    </row>
    <row r="103" spans="1:12" x14ac:dyDescent="0.2">
      <c r="A103">
        <v>103</v>
      </c>
      <c r="B103" t="s">
        <v>40</v>
      </c>
      <c r="C103" t="s">
        <v>41</v>
      </c>
      <c r="D103" t="s">
        <v>48</v>
      </c>
      <c r="E103">
        <v>30</v>
      </c>
      <c r="F103">
        <v>49</v>
      </c>
      <c r="G103">
        <v>8</v>
      </c>
      <c r="H103" t="s">
        <v>62</v>
      </c>
      <c r="I103" t="s">
        <v>44</v>
      </c>
      <c r="J103">
        <v>0.7</v>
      </c>
      <c r="K103">
        <v>60</v>
      </c>
      <c r="L103">
        <v>1</v>
      </c>
    </row>
    <row r="104" spans="1:12" x14ac:dyDescent="0.2">
      <c r="A104">
        <v>104</v>
      </c>
      <c r="B104" t="s">
        <v>40</v>
      </c>
      <c r="C104" t="s">
        <v>47</v>
      </c>
      <c r="D104" t="s">
        <v>48</v>
      </c>
      <c r="E104">
        <v>28</v>
      </c>
      <c r="F104">
        <v>54</v>
      </c>
      <c r="G104">
        <v>7</v>
      </c>
      <c r="H104" t="s">
        <v>61</v>
      </c>
      <c r="I104" t="s">
        <v>44</v>
      </c>
      <c r="J104">
        <v>0.1</v>
      </c>
      <c r="K104">
        <v>68</v>
      </c>
      <c r="L104">
        <v>1</v>
      </c>
    </row>
    <row r="105" spans="1:12" x14ac:dyDescent="0.2">
      <c r="A105">
        <v>105</v>
      </c>
      <c r="B105" t="s">
        <v>40</v>
      </c>
      <c r="C105" t="s">
        <v>41</v>
      </c>
      <c r="D105" t="s">
        <v>48</v>
      </c>
      <c r="E105">
        <v>30</v>
      </c>
      <c r="F105">
        <v>47</v>
      </c>
      <c r="G105">
        <v>6</v>
      </c>
      <c r="H105" t="s">
        <v>61</v>
      </c>
      <c r="I105" t="s">
        <v>44</v>
      </c>
      <c r="J105">
        <v>0.7</v>
      </c>
      <c r="K105">
        <v>63</v>
      </c>
      <c r="L105">
        <v>1</v>
      </c>
    </row>
    <row r="106" spans="1:12" x14ac:dyDescent="0.2">
      <c r="A106">
        <v>106</v>
      </c>
      <c r="B106" t="s">
        <v>40</v>
      </c>
      <c r="C106" t="s">
        <v>52</v>
      </c>
      <c r="D106" t="s">
        <v>42</v>
      </c>
      <c r="E106">
        <v>25</v>
      </c>
      <c r="F106">
        <v>45</v>
      </c>
      <c r="G106">
        <v>6</v>
      </c>
      <c r="H106" t="s">
        <v>61</v>
      </c>
      <c r="I106" t="s">
        <v>44</v>
      </c>
      <c r="J106">
        <v>0.8</v>
      </c>
      <c r="K106">
        <v>60</v>
      </c>
      <c r="L106">
        <v>1</v>
      </c>
    </row>
    <row r="107" spans="1:12" x14ac:dyDescent="0.2">
      <c r="A107">
        <v>107</v>
      </c>
      <c r="B107" t="s">
        <v>40</v>
      </c>
      <c r="C107" t="s">
        <v>41</v>
      </c>
      <c r="D107" t="s">
        <v>48</v>
      </c>
      <c r="E107">
        <v>28</v>
      </c>
      <c r="F107">
        <v>48</v>
      </c>
      <c r="G107">
        <v>6</v>
      </c>
      <c r="H107" t="s">
        <v>61</v>
      </c>
      <c r="I107" t="s">
        <v>46</v>
      </c>
      <c r="J107">
        <v>0.2</v>
      </c>
      <c r="K107">
        <v>66</v>
      </c>
      <c r="L107">
        <v>1</v>
      </c>
    </row>
    <row r="108" spans="1:12" x14ac:dyDescent="0.2">
      <c r="A108">
        <v>108</v>
      </c>
      <c r="B108" t="s">
        <v>40</v>
      </c>
      <c r="C108" t="s">
        <v>41</v>
      </c>
      <c r="D108" t="s">
        <v>48</v>
      </c>
      <c r="E108">
        <v>30</v>
      </c>
      <c r="F108">
        <v>50</v>
      </c>
      <c r="G108">
        <v>8</v>
      </c>
      <c r="H108" t="s">
        <v>61</v>
      </c>
      <c r="I108" t="s">
        <v>44</v>
      </c>
      <c r="J108">
        <v>0.7</v>
      </c>
      <c r="K108">
        <v>62</v>
      </c>
      <c r="L108">
        <v>1</v>
      </c>
    </row>
    <row r="109" spans="1:12" x14ac:dyDescent="0.2">
      <c r="A109">
        <v>109</v>
      </c>
      <c r="B109" t="s">
        <v>40</v>
      </c>
      <c r="C109" t="s">
        <v>47</v>
      </c>
      <c r="D109" t="s">
        <v>48</v>
      </c>
      <c r="E109">
        <v>28</v>
      </c>
      <c r="F109">
        <v>45</v>
      </c>
      <c r="G109">
        <v>8</v>
      </c>
      <c r="H109" t="s">
        <v>62</v>
      </c>
      <c r="I109" t="s">
        <v>44</v>
      </c>
      <c r="J109">
        <v>0.9</v>
      </c>
      <c r="K109">
        <v>65</v>
      </c>
      <c r="L109">
        <v>1</v>
      </c>
    </row>
    <row r="110" spans="1:12" x14ac:dyDescent="0.2">
      <c r="A110">
        <v>110</v>
      </c>
      <c r="B110" t="s">
        <v>40</v>
      </c>
      <c r="C110" t="s">
        <v>51</v>
      </c>
      <c r="D110" t="s">
        <v>48</v>
      </c>
      <c r="E110">
        <v>22</v>
      </c>
      <c r="F110">
        <v>40</v>
      </c>
      <c r="G110">
        <v>9</v>
      </c>
      <c r="H110" t="s">
        <v>62</v>
      </c>
      <c r="I110" t="s">
        <v>44</v>
      </c>
      <c r="J110">
        <v>0.5</v>
      </c>
      <c r="K110">
        <v>62</v>
      </c>
      <c r="L110">
        <v>1</v>
      </c>
    </row>
    <row r="111" spans="1:12" x14ac:dyDescent="0.2">
      <c r="A111">
        <v>111</v>
      </c>
      <c r="B111" t="s">
        <v>40</v>
      </c>
      <c r="C111" t="s">
        <v>41</v>
      </c>
      <c r="D111" t="s">
        <v>48</v>
      </c>
      <c r="E111">
        <v>30</v>
      </c>
      <c r="F111">
        <v>49</v>
      </c>
      <c r="G111">
        <v>6</v>
      </c>
      <c r="H111" t="s">
        <v>61</v>
      </c>
      <c r="I111" t="s">
        <v>44</v>
      </c>
      <c r="J111">
        <v>0.8</v>
      </c>
      <c r="K111">
        <v>59</v>
      </c>
      <c r="L111">
        <v>1</v>
      </c>
    </row>
    <row r="112" spans="1:12" x14ac:dyDescent="0.2">
      <c r="A112">
        <v>112</v>
      </c>
      <c r="B112" t="s">
        <v>40</v>
      </c>
      <c r="C112" t="s">
        <v>41</v>
      </c>
      <c r="D112" t="s">
        <v>48</v>
      </c>
      <c r="E112">
        <v>31</v>
      </c>
      <c r="F112">
        <v>46</v>
      </c>
      <c r="G112">
        <v>6</v>
      </c>
      <c r="H112" t="s">
        <v>61</v>
      </c>
      <c r="I112" t="s">
        <v>46</v>
      </c>
      <c r="J112">
        <v>0.6</v>
      </c>
      <c r="K112">
        <v>60</v>
      </c>
      <c r="L112">
        <v>1</v>
      </c>
    </row>
    <row r="113" spans="1:12" x14ac:dyDescent="0.2">
      <c r="A113">
        <v>113</v>
      </c>
      <c r="B113" t="s">
        <v>40</v>
      </c>
      <c r="C113" t="s">
        <v>47</v>
      </c>
      <c r="D113" t="s">
        <v>42</v>
      </c>
      <c r="E113">
        <v>33.1</v>
      </c>
      <c r="F113">
        <v>52.9</v>
      </c>
      <c r="G113">
        <v>8</v>
      </c>
      <c r="H113" t="s">
        <v>61</v>
      </c>
      <c r="I113" t="s">
        <v>44</v>
      </c>
      <c r="J113">
        <v>0.7</v>
      </c>
      <c r="K113">
        <v>70</v>
      </c>
      <c r="L113">
        <v>1</v>
      </c>
    </row>
    <row r="114" spans="1:12" x14ac:dyDescent="0.2">
      <c r="A114">
        <v>114</v>
      </c>
      <c r="B114" t="s">
        <v>40</v>
      </c>
      <c r="C114" t="s">
        <v>41</v>
      </c>
      <c r="D114" t="s">
        <v>48</v>
      </c>
      <c r="E114">
        <v>30</v>
      </c>
      <c r="F114">
        <v>44</v>
      </c>
      <c r="G114">
        <v>8</v>
      </c>
      <c r="H114" t="s">
        <v>62</v>
      </c>
      <c r="I114" t="s">
        <v>44</v>
      </c>
      <c r="J114">
        <v>0.9</v>
      </c>
      <c r="K114">
        <v>58</v>
      </c>
      <c r="L114">
        <v>1</v>
      </c>
    </row>
    <row r="115" spans="1:12" x14ac:dyDescent="0.2">
      <c r="A115">
        <v>115</v>
      </c>
      <c r="B115" t="s">
        <v>63</v>
      </c>
      <c r="C115" t="s">
        <v>52</v>
      </c>
      <c r="D115" t="s">
        <v>48</v>
      </c>
      <c r="E115">
        <v>30</v>
      </c>
      <c r="F115">
        <v>45</v>
      </c>
      <c r="G115">
        <v>6</v>
      </c>
      <c r="H115" t="s">
        <v>61</v>
      </c>
      <c r="I115" t="s">
        <v>44</v>
      </c>
      <c r="J115">
        <v>0.6</v>
      </c>
      <c r="K115">
        <v>60</v>
      </c>
      <c r="L115">
        <v>1</v>
      </c>
    </row>
    <row r="116" spans="1:12" x14ac:dyDescent="0.2">
      <c r="A116">
        <v>116</v>
      </c>
      <c r="B116" t="s">
        <v>63</v>
      </c>
      <c r="C116" t="s">
        <v>41</v>
      </c>
      <c r="D116" t="s">
        <v>48</v>
      </c>
      <c r="E116">
        <v>26</v>
      </c>
      <c r="F116">
        <v>40</v>
      </c>
      <c r="G116">
        <v>6</v>
      </c>
      <c r="H116" t="s">
        <v>62</v>
      </c>
      <c r="I116" t="s">
        <v>44</v>
      </c>
      <c r="J116">
        <v>0.4</v>
      </c>
      <c r="K116">
        <v>62</v>
      </c>
      <c r="L116">
        <v>1</v>
      </c>
    </row>
    <row r="117" spans="1:12" x14ac:dyDescent="0.2">
      <c r="A117">
        <v>117</v>
      </c>
      <c r="B117" t="s">
        <v>40</v>
      </c>
      <c r="C117" t="s">
        <v>41</v>
      </c>
      <c r="D117" t="s">
        <v>42</v>
      </c>
      <c r="E117">
        <v>31</v>
      </c>
      <c r="F117">
        <v>53</v>
      </c>
      <c r="G117">
        <v>8.5</v>
      </c>
      <c r="H117" t="s">
        <v>61</v>
      </c>
      <c r="I117" t="s">
        <v>44</v>
      </c>
      <c r="J117">
        <v>0.9</v>
      </c>
      <c r="K117">
        <v>68</v>
      </c>
      <c r="L117">
        <v>1</v>
      </c>
    </row>
    <row r="118" spans="1:12" x14ac:dyDescent="0.2">
      <c r="A118">
        <v>118</v>
      </c>
      <c r="B118" t="s">
        <v>40</v>
      </c>
      <c r="C118" t="s">
        <v>47</v>
      </c>
      <c r="D118" t="s">
        <v>42</v>
      </c>
      <c r="E118">
        <v>30</v>
      </c>
      <c r="F118">
        <v>60</v>
      </c>
      <c r="G118">
        <v>11</v>
      </c>
      <c r="H118" t="s">
        <v>61</v>
      </c>
      <c r="I118" t="s">
        <v>44</v>
      </c>
      <c r="J118">
        <v>0.8</v>
      </c>
      <c r="K118">
        <v>72</v>
      </c>
      <c r="L118">
        <v>1</v>
      </c>
    </row>
    <row r="119" spans="1:12" x14ac:dyDescent="0.2">
      <c r="A119">
        <v>119</v>
      </c>
      <c r="B119" t="s">
        <v>40</v>
      </c>
      <c r="C119" t="s">
        <v>41</v>
      </c>
      <c r="D119" t="s">
        <v>42</v>
      </c>
      <c r="E119">
        <v>28</v>
      </c>
      <c r="F119">
        <v>47</v>
      </c>
      <c r="G119">
        <v>9</v>
      </c>
      <c r="H119" t="s">
        <v>62</v>
      </c>
      <c r="I119" t="s">
        <v>44</v>
      </c>
      <c r="J119">
        <v>0.5</v>
      </c>
      <c r="K119">
        <v>65</v>
      </c>
      <c r="L119">
        <v>1</v>
      </c>
    </row>
    <row r="120" spans="1:12" x14ac:dyDescent="0.2">
      <c r="A120">
        <v>120</v>
      </c>
      <c r="B120" t="s">
        <v>63</v>
      </c>
      <c r="C120" t="s">
        <v>52</v>
      </c>
      <c r="D120" t="s">
        <v>48</v>
      </c>
      <c r="E120">
        <v>30</v>
      </c>
      <c r="F120">
        <v>43</v>
      </c>
      <c r="G120">
        <v>6</v>
      </c>
      <c r="H120" t="s">
        <v>61</v>
      </c>
      <c r="I120" t="s">
        <v>44</v>
      </c>
      <c r="J120">
        <v>0.8</v>
      </c>
      <c r="K120">
        <v>63</v>
      </c>
      <c r="L120">
        <v>1</v>
      </c>
    </row>
    <row r="121" spans="1:12" x14ac:dyDescent="0.2">
      <c r="A121">
        <v>121</v>
      </c>
      <c r="B121" t="s">
        <v>40</v>
      </c>
      <c r="C121" t="s">
        <v>47</v>
      </c>
      <c r="D121" t="s">
        <v>42</v>
      </c>
      <c r="E121">
        <v>25</v>
      </c>
      <c r="F121">
        <v>42</v>
      </c>
      <c r="G121">
        <v>6</v>
      </c>
      <c r="H121" t="s">
        <v>61</v>
      </c>
      <c r="I121" t="s">
        <v>44</v>
      </c>
      <c r="J121">
        <v>0.7</v>
      </c>
      <c r="K121">
        <v>60</v>
      </c>
      <c r="L121">
        <v>1</v>
      </c>
    </row>
    <row r="122" spans="1:12" x14ac:dyDescent="0.2">
      <c r="A122">
        <v>122</v>
      </c>
      <c r="B122" t="s">
        <v>40</v>
      </c>
      <c r="C122" t="s">
        <v>51</v>
      </c>
      <c r="D122" t="s">
        <v>42</v>
      </c>
      <c r="E122">
        <v>33</v>
      </c>
      <c r="F122">
        <v>53</v>
      </c>
      <c r="G122">
        <v>8</v>
      </c>
      <c r="H122" t="s">
        <v>61</v>
      </c>
      <c r="I122" t="s">
        <v>44</v>
      </c>
      <c r="J122">
        <v>0.6</v>
      </c>
      <c r="K122">
        <v>73</v>
      </c>
      <c r="L122">
        <v>1</v>
      </c>
    </row>
    <row r="123" spans="1:12" x14ac:dyDescent="0.2">
      <c r="A123">
        <v>123</v>
      </c>
      <c r="B123" t="s">
        <v>40</v>
      </c>
      <c r="C123" t="s">
        <v>47</v>
      </c>
      <c r="D123" t="s">
        <v>42</v>
      </c>
      <c r="E123">
        <v>30</v>
      </c>
      <c r="F123">
        <v>53</v>
      </c>
      <c r="G123">
        <v>9</v>
      </c>
      <c r="H123" t="s">
        <v>61</v>
      </c>
      <c r="I123" t="s">
        <v>44</v>
      </c>
      <c r="J123">
        <v>0.4</v>
      </c>
      <c r="K123">
        <v>65</v>
      </c>
      <c r="L123">
        <v>1</v>
      </c>
    </row>
    <row r="124" spans="1:12" x14ac:dyDescent="0.2">
      <c r="A124">
        <v>124</v>
      </c>
      <c r="B124" t="s">
        <v>40</v>
      </c>
      <c r="C124" t="s">
        <v>41</v>
      </c>
      <c r="D124" t="s">
        <v>48</v>
      </c>
      <c r="E124">
        <v>30.4</v>
      </c>
      <c r="F124">
        <v>52.4</v>
      </c>
      <c r="G124">
        <v>8</v>
      </c>
      <c r="H124" t="s">
        <v>62</v>
      </c>
      <c r="I124" t="s">
        <v>44</v>
      </c>
      <c r="J124">
        <v>0.3</v>
      </c>
      <c r="K124">
        <v>70</v>
      </c>
      <c r="L124">
        <v>1</v>
      </c>
    </row>
    <row r="125" spans="1:12" x14ac:dyDescent="0.2">
      <c r="A125">
        <v>125</v>
      </c>
      <c r="B125" t="s">
        <v>63</v>
      </c>
      <c r="C125" t="s">
        <v>52</v>
      </c>
      <c r="D125" t="s">
        <v>48</v>
      </c>
      <c r="E125">
        <v>29.5</v>
      </c>
      <c r="F125">
        <v>45</v>
      </c>
      <c r="G125">
        <v>6</v>
      </c>
      <c r="H125" t="s">
        <v>61</v>
      </c>
      <c r="I125" t="s">
        <v>44</v>
      </c>
      <c r="J125">
        <v>0.7</v>
      </c>
      <c r="K125">
        <v>65</v>
      </c>
      <c r="L125">
        <v>1</v>
      </c>
    </row>
    <row r="126" spans="1:12" x14ac:dyDescent="0.2">
      <c r="A126">
        <v>126</v>
      </c>
      <c r="B126" t="s">
        <v>40</v>
      </c>
      <c r="C126" t="s">
        <v>47</v>
      </c>
      <c r="D126" t="s">
        <v>42</v>
      </c>
      <c r="E126">
        <v>29.4</v>
      </c>
      <c r="F126">
        <v>45</v>
      </c>
      <c r="G126">
        <v>9</v>
      </c>
      <c r="H126" t="s">
        <v>61</v>
      </c>
      <c r="I126" t="s">
        <v>46</v>
      </c>
      <c r="J126">
        <v>0.5</v>
      </c>
      <c r="K126">
        <v>70</v>
      </c>
      <c r="L126">
        <v>1</v>
      </c>
    </row>
    <row r="127" spans="1:12" x14ac:dyDescent="0.2">
      <c r="A127">
        <v>127</v>
      </c>
      <c r="B127" t="s">
        <v>40</v>
      </c>
      <c r="C127" t="s">
        <v>51</v>
      </c>
      <c r="D127" t="s">
        <v>48</v>
      </c>
      <c r="E127">
        <v>33</v>
      </c>
      <c r="F127">
        <v>52</v>
      </c>
      <c r="G127">
        <v>8</v>
      </c>
      <c r="H127" t="s">
        <v>62</v>
      </c>
      <c r="I127" t="s">
        <v>44</v>
      </c>
      <c r="J127">
        <v>0.2</v>
      </c>
      <c r="K127">
        <v>65</v>
      </c>
      <c r="L127">
        <v>1</v>
      </c>
    </row>
    <row r="128" spans="1:12" x14ac:dyDescent="0.2">
      <c r="A128">
        <v>128</v>
      </c>
      <c r="B128" t="s">
        <v>40</v>
      </c>
      <c r="C128" t="s">
        <v>47</v>
      </c>
      <c r="D128" t="s">
        <v>42</v>
      </c>
      <c r="E128">
        <v>28</v>
      </c>
      <c r="F128">
        <v>50</v>
      </c>
      <c r="G128">
        <v>9</v>
      </c>
      <c r="H128" t="s">
        <v>62</v>
      </c>
      <c r="I128" t="s">
        <v>44</v>
      </c>
      <c r="J128">
        <v>0.6</v>
      </c>
      <c r="K128">
        <v>70</v>
      </c>
      <c r="L128">
        <v>1</v>
      </c>
    </row>
    <row r="129" spans="1:12" x14ac:dyDescent="0.2">
      <c r="A129">
        <v>129</v>
      </c>
      <c r="B129" t="s">
        <v>63</v>
      </c>
      <c r="C129" t="s">
        <v>51</v>
      </c>
      <c r="D129" t="s">
        <v>48</v>
      </c>
      <c r="E129">
        <v>26</v>
      </c>
      <c r="F129">
        <v>45</v>
      </c>
      <c r="G129">
        <v>8</v>
      </c>
      <c r="H129" t="s">
        <v>61</v>
      </c>
      <c r="I129" t="s">
        <v>46</v>
      </c>
      <c r="J129">
        <v>0.8</v>
      </c>
      <c r="K129">
        <v>58</v>
      </c>
      <c r="L129">
        <v>1</v>
      </c>
    </row>
    <row r="130" spans="1:12" x14ac:dyDescent="0.2">
      <c r="A130">
        <v>130</v>
      </c>
      <c r="B130" t="s">
        <v>40</v>
      </c>
      <c r="C130" t="s">
        <v>47</v>
      </c>
      <c r="D130" t="s">
        <v>42</v>
      </c>
      <c r="E130">
        <v>29</v>
      </c>
      <c r="F130">
        <v>54</v>
      </c>
      <c r="G130">
        <v>9</v>
      </c>
      <c r="H130" t="s">
        <v>61</v>
      </c>
      <c r="I130" t="s">
        <v>44</v>
      </c>
      <c r="J130">
        <v>0.6</v>
      </c>
      <c r="K130">
        <v>65</v>
      </c>
      <c r="L130">
        <v>1</v>
      </c>
    </row>
    <row r="131" spans="1:12" x14ac:dyDescent="0.2">
      <c r="A131">
        <v>131</v>
      </c>
      <c r="B131" t="s">
        <v>40</v>
      </c>
      <c r="C131" t="s">
        <v>41</v>
      </c>
      <c r="D131" t="s">
        <v>48</v>
      </c>
      <c r="E131">
        <v>28</v>
      </c>
      <c r="F131">
        <v>50</v>
      </c>
      <c r="G131">
        <v>7</v>
      </c>
      <c r="H131" t="s">
        <v>61</v>
      </c>
      <c r="I131" t="s">
        <v>46</v>
      </c>
      <c r="J131">
        <v>0.2</v>
      </c>
      <c r="K131">
        <v>66</v>
      </c>
      <c r="L131">
        <v>1</v>
      </c>
    </row>
    <row r="132" spans="1:12" x14ac:dyDescent="0.2">
      <c r="A132">
        <v>132</v>
      </c>
      <c r="B132" t="s">
        <v>40</v>
      </c>
      <c r="C132" t="s">
        <v>52</v>
      </c>
      <c r="D132" t="s">
        <v>48</v>
      </c>
      <c r="E132">
        <v>24.8</v>
      </c>
      <c r="F132">
        <v>38.6</v>
      </c>
      <c r="G132">
        <v>6</v>
      </c>
      <c r="H132" t="s">
        <v>62</v>
      </c>
      <c r="I132" t="s">
        <v>46</v>
      </c>
      <c r="J132">
        <v>0.2</v>
      </c>
      <c r="K132">
        <v>65</v>
      </c>
      <c r="L132">
        <v>1</v>
      </c>
    </row>
    <row r="133" spans="1:12" x14ac:dyDescent="0.2">
      <c r="A133">
        <v>133</v>
      </c>
      <c r="B133" t="s">
        <v>40</v>
      </c>
      <c r="C133" t="s">
        <v>47</v>
      </c>
      <c r="D133" t="s">
        <v>48</v>
      </c>
      <c r="E133">
        <v>28.3</v>
      </c>
      <c r="F133">
        <v>44.7</v>
      </c>
      <c r="G133">
        <v>6</v>
      </c>
      <c r="H133" t="s">
        <v>61</v>
      </c>
      <c r="I133" t="s">
        <v>46</v>
      </c>
      <c r="J133">
        <v>0.8</v>
      </c>
      <c r="K133">
        <v>60</v>
      </c>
      <c r="L133">
        <v>1</v>
      </c>
    </row>
    <row r="134" spans="1:12" x14ac:dyDescent="0.2">
      <c r="A134">
        <v>134</v>
      </c>
      <c r="B134" t="s">
        <v>40</v>
      </c>
      <c r="C134" t="s">
        <v>52</v>
      </c>
      <c r="D134" t="s">
        <v>48</v>
      </c>
      <c r="E134">
        <v>30</v>
      </c>
      <c r="F134">
        <v>50</v>
      </c>
      <c r="G134">
        <v>6</v>
      </c>
      <c r="H134" t="s">
        <v>61</v>
      </c>
      <c r="I134" t="s">
        <v>44</v>
      </c>
      <c r="J134">
        <v>0.3</v>
      </c>
      <c r="K134">
        <v>68</v>
      </c>
      <c r="L134">
        <v>1</v>
      </c>
    </row>
    <row r="135" spans="1:12" x14ac:dyDescent="0.2">
      <c r="A135">
        <v>135</v>
      </c>
      <c r="B135" t="s">
        <v>40</v>
      </c>
      <c r="C135" t="s">
        <v>41</v>
      </c>
      <c r="D135" t="s">
        <v>48</v>
      </c>
      <c r="E135">
        <v>31</v>
      </c>
      <c r="F135">
        <v>46</v>
      </c>
      <c r="G135">
        <v>6</v>
      </c>
      <c r="H135" t="s">
        <v>61</v>
      </c>
      <c r="I135" t="s">
        <v>46</v>
      </c>
      <c r="J135">
        <v>0.7</v>
      </c>
      <c r="K135">
        <v>59</v>
      </c>
      <c r="L135">
        <v>1</v>
      </c>
    </row>
    <row r="136" spans="1:12" x14ac:dyDescent="0.2">
      <c r="A136">
        <v>136</v>
      </c>
      <c r="B136" t="s">
        <v>40</v>
      </c>
      <c r="C136" t="s">
        <v>47</v>
      </c>
      <c r="D136" t="s">
        <v>48</v>
      </c>
      <c r="E136">
        <v>28</v>
      </c>
      <c r="F136">
        <v>54</v>
      </c>
      <c r="G136">
        <v>6</v>
      </c>
      <c r="H136" t="s">
        <v>61</v>
      </c>
      <c r="I136" t="s">
        <v>46</v>
      </c>
      <c r="J136">
        <v>0.2</v>
      </c>
      <c r="K136">
        <v>66</v>
      </c>
      <c r="L136">
        <v>1</v>
      </c>
    </row>
    <row r="137" spans="1:12" x14ac:dyDescent="0.2">
      <c r="A137">
        <v>137</v>
      </c>
      <c r="B137" t="s">
        <v>63</v>
      </c>
      <c r="C137" t="s">
        <v>41</v>
      </c>
      <c r="D137" t="s">
        <v>48</v>
      </c>
      <c r="E137">
        <v>30</v>
      </c>
      <c r="F137">
        <v>47</v>
      </c>
      <c r="G137">
        <v>6</v>
      </c>
      <c r="H137" t="s">
        <v>61</v>
      </c>
      <c r="I137" t="s">
        <v>44</v>
      </c>
      <c r="J137">
        <v>0.7</v>
      </c>
      <c r="K137">
        <v>63</v>
      </c>
      <c r="L137">
        <v>1</v>
      </c>
    </row>
    <row r="138" spans="1:12" x14ac:dyDescent="0.2">
      <c r="A138">
        <v>138</v>
      </c>
      <c r="B138" t="s">
        <v>63</v>
      </c>
      <c r="C138" t="s">
        <v>52</v>
      </c>
      <c r="D138" t="s">
        <v>48</v>
      </c>
      <c r="E138">
        <v>26</v>
      </c>
      <c r="F138">
        <v>45</v>
      </c>
      <c r="G138">
        <v>8</v>
      </c>
      <c r="H138" t="s">
        <v>61</v>
      </c>
      <c r="I138" t="s">
        <v>46</v>
      </c>
      <c r="J138">
        <v>0.8</v>
      </c>
      <c r="K138">
        <v>58</v>
      </c>
      <c r="L138">
        <v>1</v>
      </c>
    </row>
    <row r="139" spans="1:12" x14ac:dyDescent="0.2">
      <c r="A139">
        <v>139</v>
      </c>
      <c r="B139" t="s">
        <v>40</v>
      </c>
      <c r="C139" t="s">
        <v>41</v>
      </c>
      <c r="D139" t="s">
        <v>48</v>
      </c>
      <c r="E139">
        <v>30</v>
      </c>
      <c r="F139">
        <v>50</v>
      </c>
      <c r="G139">
        <v>6</v>
      </c>
      <c r="H139" t="s">
        <v>61</v>
      </c>
      <c r="I139" t="s">
        <v>44</v>
      </c>
      <c r="J139">
        <v>0.7</v>
      </c>
      <c r="K139">
        <v>59</v>
      </c>
      <c r="L139">
        <v>1</v>
      </c>
    </row>
    <row r="140" spans="1:12" x14ac:dyDescent="0.2">
      <c r="A140">
        <v>140</v>
      </c>
      <c r="B140" t="s">
        <v>40</v>
      </c>
      <c r="C140" t="s">
        <v>47</v>
      </c>
      <c r="D140" t="s">
        <v>48</v>
      </c>
      <c r="E140">
        <v>29</v>
      </c>
      <c r="F140">
        <v>50</v>
      </c>
      <c r="G140">
        <v>8.5</v>
      </c>
      <c r="H140" t="s">
        <v>61</v>
      </c>
      <c r="I140" t="s">
        <v>44</v>
      </c>
      <c r="J140">
        <v>0.6</v>
      </c>
      <c r="K140">
        <v>70</v>
      </c>
      <c r="L140">
        <v>1</v>
      </c>
    </row>
    <row r="141" spans="1:12" x14ac:dyDescent="0.2">
      <c r="A141">
        <v>141</v>
      </c>
      <c r="B141" t="s">
        <v>40</v>
      </c>
      <c r="C141" t="s">
        <v>45</v>
      </c>
      <c r="D141" t="s">
        <v>42</v>
      </c>
      <c r="E141">
        <v>36</v>
      </c>
      <c r="F141">
        <v>54</v>
      </c>
      <c r="G141">
        <v>6.8</v>
      </c>
      <c r="H141" t="s">
        <v>61</v>
      </c>
      <c r="I141" t="s">
        <v>44</v>
      </c>
      <c r="J141">
        <v>0.4</v>
      </c>
      <c r="K141">
        <v>72</v>
      </c>
      <c r="L141">
        <v>1</v>
      </c>
    </row>
    <row r="142" spans="1:12" x14ac:dyDescent="0.2">
      <c r="A142">
        <v>142</v>
      </c>
      <c r="B142" t="s">
        <v>63</v>
      </c>
      <c r="C142" t="s">
        <v>47</v>
      </c>
      <c r="D142" t="s">
        <v>48</v>
      </c>
      <c r="E142">
        <v>29</v>
      </c>
      <c r="F142">
        <v>45</v>
      </c>
      <c r="G142">
        <v>6</v>
      </c>
      <c r="H142" t="s">
        <v>61</v>
      </c>
      <c r="I142" t="s">
        <v>44</v>
      </c>
      <c r="J142">
        <v>0.7</v>
      </c>
      <c r="K142">
        <v>58</v>
      </c>
      <c r="L142">
        <v>1</v>
      </c>
    </row>
    <row r="143" spans="1:12" x14ac:dyDescent="0.2">
      <c r="A143">
        <v>143</v>
      </c>
      <c r="B143" t="s">
        <v>63</v>
      </c>
      <c r="C143" t="s">
        <v>45</v>
      </c>
      <c r="D143" t="s">
        <v>48</v>
      </c>
      <c r="E143">
        <v>28</v>
      </c>
      <c r="F143">
        <v>40</v>
      </c>
      <c r="G143">
        <v>5</v>
      </c>
      <c r="H143" t="s">
        <v>62</v>
      </c>
      <c r="I143" t="s">
        <v>44</v>
      </c>
      <c r="J143">
        <v>0.7</v>
      </c>
      <c r="K143">
        <v>57</v>
      </c>
      <c r="L143">
        <v>1</v>
      </c>
    </row>
    <row r="144" spans="1:12" x14ac:dyDescent="0.2">
      <c r="A144">
        <v>144</v>
      </c>
      <c r="B144" t="s">
        <v>40</v>
      </c>
      <c r="C144" t="s">
        <v>47</v>
      </c>
      <c r="D144" t="s">
        <v>48</v>
      </c>
      <c r="E144">
        <v>30</v>
      </c>
      <c r="F144">
        <v>50</v>
      </c>
      <c r="G144">
        <v>8.5</v>
      </c>
      <c r="H144" t="s">
        <v>61</v>
      </c>
      <c r="I144" t="s">
        <v>44</v>
      </c>
      <c r="J144">
        <v>0.5</v>
      </c>
      <c r="K144">
        <v>68</v>
      </c>
      <c r="L144">
        <v>1</v>
      </c>
    </row>
    <row r="145" spans="1:12" x14ac:dyDescent="0.2">
      <c r="A145">
        <v>145</v>
      </c>
      <c r="B145" t="s">
        <v>40</v>
      </c>
      <c r="C145" t="s">
        <v>45</v>
      </c>
      <c r="D145" t="s">
        <v>48</v>
      </c>
      <c r="E145">
        <v>30</v>
      </c>
      <c r="F145">
        <v>50</v>
      </c>
      <c r="G145">
        <v>8.5</v>
      </c>
      <c r="H145" t="s">
        <v>61</v>
      </c>
      <c r="I145" t="s">
        <v>44</v>
      </c>
      <c r="J145">
        <v>0.2</v>
      </c>
      <c r="K145">
        <v>72</v>
      </c>
      <c r="L14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C8422-5CA9-D340-ADB8-054B40C134D2}">
  <dimension ref="A1:T146"/>
  <sheetViews>
    <sheetView topLeftCell="E1" zoomScale="125" workbookViewId="0">
      <selection activeCell="H1" sqref="H1"/>
    </sheetView>
  </sheetViews>
  <sheetFormatPr baseColWidth="10" defaultRowHeight="16" x14ac:dyDescent="0.2"/>
  <cols>
    <col min="2" max="2" width="21.1640625" customWidth="1"/>
    <col min="5" max="5" width="11.6640625" customWidth="1"/>
    <col min="8" max="8" width="10.83203125" customWidth="1"/>
  </cols>
  <sheetData>
    <row r="1" spans="1:20" ht="51" x14ac:dyDescent="0.2">
      <c r="A1" t="s">
        <v>53</v>
      </c>
      <c r="B1" s="11" t="s">
        <v>31</v>
      </c>
      <c r="C1" s="11" t="s">
        <v>33</v>
      </c>
      <c r="D1" s="11" t="s">
        <v>35</v>
      </c>
      <c r="E1" s="11" t="s">
        <v>37</v>
      </c>
      <c r="F1" s="11" t="s">
        <v>38</v>
      </c>
      <c r="G1" t="s">
        <v>39</v>
      </c>
      <c r="H1" s="10" t="s">
        <v>64</v>
      </c>
      <c r="I1" s="10" t="s">
        <v>65</v>
      </c>
      <c r="J1" s="10" t="s">
        <v>66</v>
      </c>
      <c r="K1" s="10" t="s">
        <v>67</v>
      </c>
      <c r="L1" s="10" t="s">
        <v>68</v>
      </c>
      <c r="M1" s="10" t="s">
        <v>69</v>
      </c>
      <c r="N1" s="10" t="s">
        <v>70</v>
      </c>
      <c r="O1" s="10" t="s">
        <v>71</v>
      </c>
      <c r="P1" s="10" t="s">
        <v>72</v>
      </c>
      <c r="Q1" s="10" t="s">
        <v>73</v>
      </c>
      <c r="R1" s="10" t="s">
        <v>74</v>
      </c>
      <c r="S1" s="10" t="s">
        <v>75</v>
      </c>
      <c r="T1" s="10"/>
    </row>
    <row r="2" spans="1:20" x14ac:dyDescent="0.2">
      <c r="A2">
        <v>1</v>
      </c>
      <c r="B2" t="s">
        <v>41</v>
      </c>
      <c r="C2">
        <v>18.5</v>
      </c>
      <c r="D2">
        <v>7.5</v>
      </c>
      <c r="E2" t="s">
        <v>44</v>
      </c>
      <c r="F2">
        <v>0.6</v>
      </c>
      <c r="G2">
        <v>52</v>
      </c>
      <c r="H2">
        <v>0</v>
      </c>
      <c r="I2">
        <f>IF(B2="Промеж.",1,0)</f>
        <v>1</v>
      </c>
      <c r="J2">
        <f>IF(B2="Первый этаж",1,0)</f>
        <v>0</v>
      </c>
      <c r="K2">
        <f>IF(E2="Есть балкон",1,0)</f>
        <v>1</v>
      </c>
      <c r="L2">
        <f t="shared" ref="L2:L65" si="0">IF(F2=0.1,1,0)</f>
        <v>0</v>
      </c>
      <c r="M2">
        <f>IF($F2=0.2,1,0)</f>
        <v>0</v>
      </c>
      <c r="N2">
        <f>IF($F2=0.3,1,0)</f>
        <v>0</v>
      </c>
      <c r="O2">
        <f>IF($F2=0.4,1,0)</f>
        <v>0</v>
      </c>
      <c r="P2">
        <f>IF($F2=0.5,1,0)</f>
        <v>0</v>
      </c>
      <c r="Q2">
        <f>IF($F2=0.6,1,0)</f>
        <v>1</v>
      </c>
      <c r="R2">
        <f>IF($F2=0.7,1,0)</f>
        <v>0</v>
      </c>
      <c r="S2">
        <f>IF($F2=0.8,1,0)</f>
        <v>0</v>
      </c>
    </row>
    <row r="3" spans="1:20" x14ac:dyDescent="0.2">
      <c r="A3">
        <v>2</v>
      </c>
      <c r="B3" t="s">
        <v>45</v>
      </c>
      <c r="C3">
        <v>19</v>
      </c>
      <c r="D3">
        <v>9</v>
      </c>
      <c r="E3" t="s">
        <v>44</v>
      </c>
      <c r="F3">
        <v>0.5</v>
      </c>
      <c r="G3">
        <v>50</v>
      </c>
      <c r="H3">
        <v>0</v>
      </c>
      <c r="I3">
        <f t="shared" ref="I3:I66" si="1">IF(B3="Промеж.",1,0)</f>
        <v>0</v>
      </c>
      <c r="J3">
        <f t="shared" ref="J3:J66" si="2">IF(B3="Первый этаж",1,0)</f>
        <v>1</v>
      </c>
      <c r="K3">
        <f t="shared" ref="K3:K66" si="3">IF(E3="Есть балкон",1,0)</f>
        <v>1</v>
      </c>
      <c r="L3">
        <f t="shared" si="0"/>
        <v>0</v>
      </c>
      <c r="M3">
        <f t="shared" ref="M3:M66" si="4">IF($F3=0.2,1,0)</f>
        <v>0</v>
      </c>
      <c r="N3">
        <f t="shared" ref="N3:N66" si="5">IF($F3=0.3,1,0)</f>
        <v>0</v>
      </c>
      <c r="O3">
        <f t="shared" ref="O3:O66" si="6">IF($F3=0.4,1,0)</f>
        <v>0</v>
      </c>
      <c r="P3">
        <f t="shared" ref="P3:P66" si="7">IF($F3=0.5,1,0)</f>
        <v>1</v>
      </c>
      <c r="Q3">
        <f t="shared" ref="Q3:Q66" si="8">IF($F3=0.6,1,0)</f>
        <v>0</v>
      </c>
      <c r="R3">
        <f t="shared" ref="R3:R66" si="9">IF($F3=0.7,1,0)</f>
        <v>0</v>
      </c>
      <c r="S3">
        <f t="shared" ref="S3:S66" si="10">IF($F3=0.8,1,0)</f>
        <v>0</v>
      </c>
    </row>
    <row r="4" spans="1:20" x14ac:dyDescent="0.2">
      <c r="A4">
        <v>3</v>
      </c>
      <c r="B4" t="s">
        <v>41</v>
      </c>
      <c r="C4">
        <v>20</v>
      </c>
      <c r="D4">
        <v>9</v>
      </c>
      <c r="E4" t="s">
        <v>46</v>
      </c>
      <c r="F4">
        <v>0.6</v>
      </c>
      <c r="G4">
        <v>44</v>
      </c>
      <c r="H4">
        <v>0</v>
      </c>
      <c r="I4">
        <f t="shared" si="1"/>
        <v>1</v>
      </c>
      <c r="J4">
        <f t="shared" si="2"/>
        <v>0</v>
      </c>
      <c r="K4">
        <f t="shared" si="3"/>
        <v>0</v>
      </c>
      <c r="L4">
        <f t="shared" si="0"/>
        <v>0</v>
      </c>
      <c r="M4">
        <f t="shared" si="4"/>
        <v>0</v>
      </c>
      <c r="N4">
        <f t="shared" si="5"/>
        <v>0</v>
      </c>
      <c r="O4">
        <f t="shared" si="6"/>
        <v>0</v>
      </c>
      <c r="P4">
        <f t="shared" si="7"/>
        <v>0</v>
      </c>
      <c r="Q4">
        <f t="shared" si="8"/>
        <v>1</v>
      </c>
      <c r="R4">
        <f t="shared" si="9"/>
        <v>0</v>
      </c>
      <c r="S4">
        <f t="shared" si="10"/>
        <v>0</v>
      </c>
    </row>
    <row r="5" spans="1:20" x14ac:dyDescent="0.2">
      <c r="A5">
        <v>4</v>
      </c>
      <c r="B5" t="s">
        <v>45</v>
      </c>
      <c r="C5">
        <v>19.8</v>
      </c>
      <c r="D5">
        <v>9</v>
      </c>
      <c r="E5" t="s">
        <v>46</v>
      </c>
      <c r="F5">
        <v>0.4</v>
      </c>
      <c r="G5">
        <v>50</v>
      </c>
      <c r="H5">
        <v>0</v>
      </c>
      <c r="I5">
        <f t="shared" si="1"/>
        <v>0</v>
      </c>
      <c r="J5">
        <f t="shared" si="2"/>
        <v>1</v>
      </c>
      <c r="K5">
        <f t="shared" si="3"/>
        <v>0</v>
      </c>
      <c r="L5">
        <f t="shared" si="0"/>
        <v>0</v>
      </c>
      <c r="M5">
        <f t="shared" si="4"/>
        <v>0</v>
      </c>
      <c r="N5">
        <f t="shared" si="5"/>
        <v>0</v>
      </c>
      <c r="O5">
        <f t="shared" si="6"/>
        <v>1</v>
      </c>
      <c r="P5">
        <f t="shared" si="7"/>
        <v>0</v>
      </c>
      <c r="Q5">
        <f t="shared" si="8"/>
        <v>0</v>
      </c>
      <c r="R5">
        <f t="shared" si="9"/>
        <v>0</v>
      </c>
      <c r="S5">
        <f t="shared" si="10"/>
        <v>0</v>
      </c>
    </row>
    <row r="6" spans="1:20" x14ac:dyDescent="0.2">
      <c r="A6">
        <v>5</v>
      </c>
      <c r="B6" t="s">
        <v>47</v>
      </c>
      <c r="C6">
        <v>19</v>
      </c>
      <c r="D6">
        <v>9</v>
      </c>
      <c r="E6" t="s">
        <v>46</v>
      </c>
      <c r="F6">
        <v>0.5</v>
      </c>
      <c r="G6">
        <v>50</v>
      </c>
      <c r="H6">
        <v>0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0"/>
        <v>0</v>
      </c>
      <c r="M6">
        <f t="shared" si="4"/>
        <v>0</v>
      </c>
      <c r="N6">
        <f t="shared" si="5"/>
        <v>0</v>
      </c>
      <c r="O6">
        <f t="shared" si="6"/>
        <v>0</v>
      </c>
      <c r="P6">
        <f t="shared" si="7"/>
        <v>1</v>
      </c>
      <c r="Q6">
        <f t="shared" si="8"/>
        <v>0</v>
      </c>
      <c r="R6">
        <f t="shared" si="9"/>
        <v>0</v>
      </c>
      <c r="S6">
        <f t="shared" si="10"/>
        <v>0</v>
      </c>
    </row>
    <row r="7" spans="1:20" x14ac:dyDescent="0.2">
      <c r="A7">
        <v>6</v>
      </c>
      <c r="B7" t="s">
        <v>45</v>
      </c>
      <c r="C7">
        <v>16.600000000000001</v>
      </c>
      <c r="D7">
        <v>8</v>
      </c>
      <c r="E7" t="s">
        <v>46</v>
      </c>
      <c r="F7">
        <v>0.7</v>
      </c>
      <c r="G7">
        <v>45</v>
      </c>
      <c r="H7">
        <v>0</v>
      </c>
      <c r="I7">
        <f t="shared" si="1"/>
        <v>0</v>
      </c>
      <c r="J7">
        <f t="shared" si="2"/>
        <v>1</v>
      </c>
      <c r="K7">
        <f t="shared" si="3"/>
        <v>0</v>
      </c>
      <c r="L7">
        <f t="shared" si="0"/>
        <v>0</v>
      </c>
      <c r="M7">
        <f t="shared" si="4"/>
        <v>0</v>
      </c>
      <c r="N7">
        <f t="shared" si="5"/>
        <v>0</v>
      </c>
      <c r="O7">
        <f t="shared" si="6"/>
        <v>0</v>
      </c>
      <c r="P7">
        <f t="shared" si="7"/>
        <v>0</v>
      </c>
      <c r="Q7">
        <f t="shared" si="8"/>
        <v>0</v>
      </c>
      <c r="R7">
        <f t="shared" si="9"/>
        <v>1</v>
      </c>
      <c r="S7">
        <f t="shared" si="10"/>
        <v>0</v>
      </c>
    </row>
    <row r="8" spans="1:20" x14ac:dyDescent="0.2">
      <c r="A8">
        <v>7</v>
      </c>
      <c r="B8" t="s">
        <v>47</v>
      </c>
      <c r="C8">
        <v>17</v>
      </c>
      <c r="D8">
        <v>6</v>
      </c>
      <c r="E8" t="s">
        <v>46</v>
      </c>
      <c r="F8">
        <v>0.1</v>
      </c>
      <c r="G8">
        <v>45</v>
      </c>
      <c r="H8"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0"/>
        <v>1</v>
      </c>
      <c r="M8">
        <f t="shared" si="4"/>
        <v>0</v>
      </c>
      <c r="N8">
        <f t="shared" si="5"/>
        <v>0</v>
      </c>
      <c r="O8">
        <f t="shared" si="6"/>
        <v>0</v>
      </c>
      <c r="P8">
        <f t="shared" si="7"/>
        <v>0</v>
      </c>
      <c r="Q8">
        <f t="shared" si="8"/>
        <v>0</v>
      </c>
      <c r="R8">
        <f t="shared" si="9"/>
        <v>0</v>
      </c>
      <c r="S8">
        <f t="shared" si="10"/>
        <v>0</v>
      </c>
    </row>
    <row r="9" spans="1:20" x14ac:dyDescent="0.2">
      <c r="A9">
        <v>8</v>
      </c>
      <c r="B9" t="s">
        <v>45</v>
      </c>
      <c r="C9">
        <v>18</v>
      </c>
      <c r="D9">
        <v>6</v>
      </c>
      <c r="E9" t="s">
        <v>44</v>
      </c>
      <c r="F9">
        <v>0.3</v>
      </c>
      <c r="G9">
        <v>40</v>
      </c>
      <c r="H9">
        <v>0</v>
      </c>
      <c r="I9">
        <f t="shared" si="1"/>
        <v>0</v>
      </c>
      <c r="J9">
        <f t="shared" si="2"/>
        <v>1</v>
      </c>
      <c r="K9">
        <f t="shared" si="3"/>
        <v>1</v>
      </c>
      <c r="L9">
        <f t="shared" si="0"/>
        <v>0</v>
      </c>
      <c r="M9">
        <f t="shared" si="4"/>
        <v>0</v>
      </c>
      <c r="N9">
        <f t="shared" si="5"/>
        <v>1</v>
      </c>
      <c r="O9">
        <f t="shared" si="6"/>
        <v>0</v>
      </c>
      <c r="P9">
        <f t="shared" si="7"/>
        <v>0</v>
      </c>
      <c r="Q9">
        <f t="shared" si="8"/>
        <v>0</v>
      </c>
      <c r="R9">
        <f t="shared" si="9"/>
        <v>0</v>
      </c>
      <c r="S9">
        <f t="shared" si="10"/>
        <v>0</v>
      </c>
    </row>
    <row r="10" spans="1:20" x14ac:dyDescent="0.2">
      <c r="A10">
        <v>9</v>
      </c>
      <c r="B10" t="s">
        <v>41</v>
      </c>
      <c r="C10">
        <v>17.5</v>
      </c>
      <c r="D10">
        <v>9</v>
      </c>
      <c r="E10" t="s">
        <v>44</v>
      </c>
      <c r="F10">
        <v>0.8</v>
      </c>
      <c r="G10">
        <v>45</v>
      </c>
      <c r="H10">
        <v>0</v>
      </c>
      <c r="I10">
        <f t="shared" si="1"/>
        <v>1</v>
      </c>
      <c r="J10">
        <f t="shared" si="2"/>
        <v>0</v>
      </c>
      <c r="K10">
        <f t="shared" si="3"/>
        <v>1</v>
      </c>
      <c r="L10">
        <f t="shared" si="0"/>
        <v>0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si="7"/>
        <v>0</v>
      </c>
      <c r="Q10">
        <f t="shared" si="8"/>
        <v>0</v>
      </c>
      <c r="R10">
        <f t="shared" si="9"/>
        <v>0</v>
      </c>
      <c r="S10">
        <f t="shared" si="10"/>
        <v>1</v>
      </c>
    </row>
    <row r="11" spans="1:20" x14ac:dyDescent="0.2">
      <c r="A11">
        <v>10</v>
      </c>
      <c r="B11" t="s">
        <v>47</v>
      </c>
      <c r="C11">
        <v>19.600000000000001</v>
      </c>
      <c r="D11">
        <v>10</v>
      </c>
      <c r="E11" t="s">
        <v>44</v>
      </c>
      <c r="F11">
        <v>0.4</v>
      </c>
      <c r="G11">
        <v>49</v>
      </c>
      <c r="H11">
        <v>0</v>
      </c>
      <c r="I11">
        <f t="shared" si="1"/>
        <v>0</v>
      </c>
      <c r="J11">
        <f t="shared" si="2"/>
        <v>0</v>
      </c>
      <c r="K11">
        <f t="shared" si="3"/>
        <v>1</v>
      </c>
      <c r="L11">
        <f t="shared" si="0"/>
        <v>0</v>
      </c>
      <c r="M11">
        <f t="shared" si="4"/>
        <v>0</v>
      </c>
      <c r="N11">
        <f t="shared" si="5"/>
        <v>0</v>
      </c>
      <c r="O11">
        <f t="shared" si="6"/>
        <v>1</v>
      </c>
      <c r="P11">
        <f t="shared" si="7"/>
        <v>0</v>
      </c>
      <c r="Q11">
        <f t="shared" si="8"/>
        <v>0</v>
      </c>
      <c r="R11">
        <f t="shared" si="9"/>
        <v>0</v>
      </c>
      <c r="S11">
        <f t="shared" si="10"/>
        <v>0</v>
      </c>
    </row>
    <row r="12" spans="1:20" x14ac:dyDescent="0.2">
      <c r="A12">
        <v>11</v>
      </c>
      <c r="B12" t="s">
        <v>41</v>
      </c>
      <c r="C12">
        <v>19.8</v>
      </c>
      <c r="D12">
        <v>11</v>
      </c>
      <c r="E12" t="s">
        <v>44</v>
      </c>
      <c r="F12">
        <v>0.6</v>
      </c>
      <c r="G12">
        <v>44</v>
      </c>
      <c r="H12">
        <v>0</v>
      </c>
      <c r="I12">
        <f t="shared" si="1"/>
        <v>1</v>
      </c>
      <c r="J12">
        <f t="shared" si="2"/>
        <v>0</v>
      </c>
      <c r="K12">
        <f t="shared" si="3"/>
        <v>1</v>
      </c>
      <c r="L12">
        <f t="shared" si="0"/>
        <v>0</v>
      </c>
      <c r="M12">
        <f t="shared" si="4"/>
        <v>0</v>
      </c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1</v>
      </c>
      <c r="R12">
        <f t="shared" si="9"/>
        <v>0</v>
      </c>
      <c r="S12">
        <f t="shared" si="10"/>
        <v>0</v>
      </c>
    </row>
    <row r="13" spans="1:20" x14ac:dyDescent="0.2">
      <c r="A13">
        <v>12</v>
      </c>
      <c r="B13" t="s">
        <v>47</v>
      </c>
      <c r="C13">
        <v>19.8</v>
      </c>
      <c r="D13">
        <v>9</v>
      </c>
      <c r="E13" t="s">
        <v>44</v>
      </c>
      <c r="F13">
        <v>0.4</v>
      </c>
      <c r="G13">
        <v>50</v>
      </c>
      <c r="H13">
        <v>0</v>
      </c>
      <c r="I13">
        <f t="shared" si="1"/>
        <v>0</v>
      </c>
      <c r="J13">
        <f t="shared" si="2"/>
        <v>0</v>
      </c>
      <c r="K13">
        <f t="shared" si="3"/>
        <v>1</v>
      </c>
      <c r="L13">
        <f t="shared" si="0"/>
        <v>0</v>
      </c>
      <c r="M13">
        <f t="shared" si="4"/>
        <v>0</v>
      </c>
      <c r="N13">
        <f t="shared" si="5"/>
        <v>0</v>
      </c>
      <c r="O13">
        <f t="shared" si="6"/>
        <v>1</v>
      </c>
      <c r="P13">
        <f t="shared" si="7"/>
        <v>0</v>
      </c>
      <c r="Q13">
        <f t="shared" si="8"/>
        <v>0</v>
      </c>
      <c r="R13">
        <f t="shared" si="9"/>
        <v>0</v>
      </c>
      <c r="S13">
        <f t="shared" si="10"/>
        <v>0</v>
      </c>
    </row>
    <row r="14" spans="1:20" x14ac:dyDescent="0.2">
      <c r="A14">
        <v>13</v>
      </c>
      <c r="B14" t="s">
        <v>45</v>
      </c>
      <c r="C14">
        <v>19</v>
      </c>
      <c r="D14">
        <v>9</v>
      </c>
      <c r="E14" t="s">
        <v>44</v>
      </c>
      <c r="F14">
        <v>0.5</v>
      </c>
      <c r="G14">
        <v>47</v>
      </c>
      <c r="H14">
        <v>0</v>
      </c>
      <c r="I14">
        <f t="shared" si="1"/>
        <v>0</v>
      </c>
      <c r="J14">
        <f t="shared" si="2"/>
        <v>1</v>
      </c>
      <c r="K14">
        <f t="shared" si="3"/>
        <v>1</v>
      </c>
      <c r="L14">
        <f t="shared" si="0"/>
        <v>0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7"/>
        <v>1</v>
      </c>
      <c r="Q14">
        <f t="shared" si="8"/>
        <v>0</v>
      </c>
      <c r="R14">
        <f t="shared" si="9"/>
        <v>0</v>
      </c>
      <c r="S14">
        <f t="shared" si="10"/>
        <v>0</v>
      </c>
    </row>
    <row r="15" spans="1:20" x14ac:dyDescent="0.2">
      <c r="A15">
        <v>14</v>
      </c>
      <c r="B15" t="s">
        <v>41</v>
      </c>
      <c r="C15">
        <v>19</v>
      </c>
      <c r="D15">
        <v>9</v>
      </c>
      <c r="E15" t="s">
        <v>44</v>
      </c>
      <c r="F15">
        <v>0.7</v>
      </c>
      <c r="G15">
        <v>48</v>
      </c>
      <c r="H15">
        <v>0</v>
      </c>
      <c r="I15">
        <f t="shared" si="1"/>
        <v>1</v>
      </c>
      <c r="J15">
        <f t="shared" si="2"/>
        <v>0</v>
      </c>
      <c r="K15">
        <f t="shared" si="3"/>
        <v>1</v>
      </c>
      <c r="L15">
        <f t="shared" si="0"/>
        <v>0</v>
      </c>
      <c r="M15">
        <f t="shared" si="4"/>
        <v>0</v>
      </c>
      <c r="N15">
        <f t="shared" si="5"/>
        <v>0</v>
      </c>
      <c r="O15">
        <f t="shared" si="6"/>
        <v>0</v>
      </c>
      <c r="P15">
        <f t="shared" si="7"/>
        <v>0</v>
      </c>
      <c r="Q15">
        <f t="shared" si="8"/>
        <v>0</v>
      </c>
      <c r="R15">
        <f>IF($F15=0.7,1,0)</f>
        <v>1</v>
      </c>
      <c r="S15">
        <f t="shared" si="10"/>
        <v>0</v>
      </c>
    </row>
    <row r="16" spans="1:20" x14ac:dyDescent="0.2">
      <c r="A16">
        <v>15</v>
      </c>
      <c r="B16" t="s">
        <v>41</v>
      </c>
      <c r="C16">
        <v>19.3</v>
      </c>
      <c r="D16">
        <v>9</v>
      </c>
      <c r="E16" t="s">
        <v>44</v>
      </c>
      <c r="F16">
        <v>0.6</v>
      </c>
      <c r="G16">
        <v>50</v>
      </c>
      <c r="H16">
        <v>0</v>
      </c>
      <c r="I16">
        <f t="shared" si="1"/>
        <v>1</v>
      </c>
      <c r="J16">
        <f t="shared" si="2"/>
        <v>0</v>
      </c>
      <c r="K16">
        <f t="shared" si="3"/>
        <v>1</v>
      </c>
      <c r="L16">
        <f t="shared" si="0"/>
        <v>0</v>
      </c>
      <c r="M16">
        <f t="shared" si="4"/>
        <v>0</v>
      </c>
      <c r="N16">
        <f t="shared" si="5"/>
        <v>0</v>
      </c>
      <c r="O16">
        <f t="shared" si="6"/>
        <v>0</v>
      </c>
      <c r="P16">
        <f t="shared" si="7"/>
        <v>0</v>
      </c>
      <c r="Q16">
        <f t="shared" si="8"/>
        <v>1</v>
      </c>
      <c r="R16">
        <f t="shared" si="9"/>
        <v>0</v>
      </c>
      <c r="S16">
        <f t="shared" si="10"/>
        <v>0</v>
      </c>
    </row>
    <row r="17" spans="1:19" x14ac:dyDescent="0.2">
      <c r="A17">
        <v>16</v>
      </c>
      <c r="B17" t="s">
        <v>47</v>
      </c>
      <c r="C17">
        <v>19</v>
      </c>
      <c r="D17">
        <v>9</v>
      </c>
      <c r="E17" t="s">
        <v>44</v>
      </c>
      <c r="F17">
        <v>0.5</v>
      </c>
      <c r="G17">
        <v>42</v>
      </c>
      <c r="H17">
        <v>0</v>
      </c>
      <c r="I17">
        <f t="shared" si="1"/>
        <v>0</v>
      </c>
      <c r="J17">
        <f t="shared" si="2"/>
        <v>0</v>
      </c>
      <c r="K17">
        <f t="shared" si="3"/>
        <v>1</v>
      </c>
      <c r="L17">
        <f t="shared" si="0"/>
        <v>0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7"/>
        <v>1</v>
      </c>
      <c r="Q17">
        <f t="shared" si="8"/>
        <v>0</v>
      </c>
      <c r="R17">
        <f t="shared" si="9"/>
        <v>0</v>
      </c>
      <c r="S17">
        <f t="shared" si="10"/>
        <v>0</v>
      </c>
    </row>
    <row r="18" spans="1:19" x14ac:dyDescent="0.2">
      <c r="A18">
        <v>17</v>
      </c>
      <c r="B18" t="s">
        <v>41</v>
      </c>
      <c r="C18">
        <v>20</v>
      </c>
      <c r="D18">
        <v>9</v>
      </c>
      <c r="E18" t="s">
        <v>44</v>
      </c>
      <c r="F18">
        <v>0.6</v>
      </c>
      <c r="G18">
        <v>44</v>
      </c>
      <c r="H18">
        <v>0</v>
      </c>
      <c r="I18">
        <f t="shared" si="1"/>
        <v>1</v>
      </c>
      <c r="J18">
        <f t="shared" si="2"/>
        <v>0</v>
      </c>
      <c r="K18">
        <f t="shared" si="3"/>
        <v>1</v>
      </c>
      <c r="L18">
        <f t="shared" si="0"/>
        <v>0</v>
      </c>
      <c r="M18">
        <f t="shared" si="4"/>
        <v>0</v>
      </c>
      <c r="N18">
        <f t="shared" si="5"/>
        <v>0</v>
      </c>
      <c r="O18">
        <f t="shared" si="6"/>
        <v>0</v>
      </c>
      <c r="P18">
        <f t="shared" si="7"/>
        <v>0</v>
      </c>
      <c r="Q18">
        <f t="shared" si="8"/>
        <v>1</v>
      </c>
      <c r="R18">
        <f t="shared" si="9"/>
        <v>0</v>
      </c>
      <c r="S18">
        <f t="shared" si="10"/>
        <v>0</v>
      </c>
    </row>
    <row r="19" spans="1:19" x14ac:dyDescent="0.2">
      <c r="A19">
        <v>18</v>
      </c>
      <c r="B19" t="s">
        <v>41</v>
      </c>
      <c r="C19">
        <v>20</v>
      </c>
      <c r="D19">
        <v>9</v>
      </c>
      <c r="E19" t="s">
        <v>44</v>
      </c>
      <c r="F19">
        <v>0.9</v>
      </c>
      <c r="G19">
        <v>55</v>
      </c>
      <c r="H19">
        <v>0</v>
      </c>
      <c r="I19">
        <f t="shared" si="1"/>
        <v>1</v>
      </c>
      <c r="J19">
        <f t="shared" si="2"/>
        <v>0</v>
      </c>
      <c r="K19">
        <f t="shared" si="3"/>
        <v>1</v>
      </c>
      <c r="L19">
        <f t="shared" si="0"/>
        <v>0</v>
      </c>
      <c r="M19">
        <f t="shared" si="4"/>
        <v>0</v>
      </c>
      <c r="N19">
        <f t="shared" si="5"/>
        <v>0</v>
      </c>
      <c r="O19">
        <f t="shared" si="6"/>
        <v>0</v>
      </c>
      <c r="P19">
        <f t="shared" si="7"/>
        <v>0</v>
      </c>
      <c r="Q19">
        <f t="shared" si="8"/>
        <v>0</v>
      </c>
      <c r="R19">
        <f t="shared" si="9"/>
        <v>0</v>
      </c>
      <c r="S19">
        <f t="shared" si="10"/>
        <v>0</v>
      </c>
    </row>
    <row r="20" spans="1:19" x14ac:dyDescent="0.2">
      <c r="A20">
        <v>19</v>
      </c>
      <c r="B20" t="s">
        <v>45</v>
      </c>
      <c r="C20">
        <v>19.3</v>
      </c>
      <c r="D20">
        <v>9</v>
      </c>
      <c r="E20" t="s">
        <v>44</v>
      </c>
      <c r="F20">
        <v>0.7</v>
      </c>
      <c r="G20">
        <v>50</v>
      </c>
      <c r="H20">
        <v>0</v>
      </c>
      <c r="I20">
        <f t="shared" si="1"/>
        <v>0</v>
      </c>
      <c r="J20">
        <f t="shared" si="2"/>
        <v>1</v>
      </c>
      <c r="K20">
        <f t="shared" si="3"/>
        <v>1</v>
      </c>
      <c r="L20">
        <f t="shared" si="0"/>
        <v>0</v>
      </c>
      <c r="M20">
        <f t="shared" si="4"/>
        <v>0</v>
      </c>
      <c r="N20">
        <f t="shared" si="5"/>
        <v>0</v>
      </c>
      <c r="O20">
        <f t="shared" si="6"/>
        <v>0</v>
      </c>
      <c r="P20">
        <f t="shared" si="7"/>
        <v>0</v>
      </c>
      <c r="Q20">
        <f t="shared" si="8"/>
        <v>0</v>
      </c>
      <c r="R20">
        <f t="shared" si="9"/>
        <v>1</v>
      </c>
      <c r="S20">
        <f t="shared" si="10"/>
        <v>0</v>
      </c>
    </row>
    <row r="21" spans="1:19" x14ac:dyDescent="0.2">
      <c r="A21">
        <v>20</v>
      </c>
      <c r="B21" t="s">
        <v>47</v>
      </c>
      <c r="C21">
        <v>18</v>
      </c>
      <c r="D21">
        <v>6</v>
      </c>
      <c r="E21" t="s">
        <v>44</v>
      </c>
      <c r="F21">
        <v>0.4</v>
      </c>
      <c r="G21">
        <v>42</v>
      </c>
      <c r="H21">
        <v>0</v>
      </c>
      <c r="I21">
        <f t="shared" si="1"/>
        <v>0</v>
      </c>
      <c r="J21">
        <f t="shared" si="2"/>
        <v>0</v>
      </c>
      <c r="K21">
        <f t="shared" si="3"/>
        <v>1</v>
      </c>
      <c r="L21">
        <f t="shared" si="0"/>
        <v>0</v>
      </c>
      <c r="M21">
        <f t="shared" si="4"/>
        <v>0</v>
      </c>
      <c r="N21">
        <f t="shared" si="5"/>
        <v>0</v>
      </c>
      <c r="O21">
        <f t="shared" si="6"/>
        <v>1</v>
      </c>
      <c r="P21">
        <f t="shared" si="7"/>
        <v>0</v>
      </c>
      <c r="Q21">
        <f t="shared" si="8"/>
        <v>0</v>
      </c>
      <c r="R21">
        <f t="shared" si="9"/>
        <v>0</v>
      </c>
      <c r="S21">
        <f t="shared" si="10"/>
        <v>0</v>
      </c>
    </row>
    <row r="22" spans="1:19" x14ac:dyDescent="0.2">
      <c r="A22">
        <v>21</v>
      </c>
      <c r="B22" t="s">
        <v>45</v>
      </c>
      <c r="C22">
        <v>19.8</v>
      </c>
      <c r="D22">
        <v>9</v>
      </c>
      <c r="E22" t="s">
        <v>44</v>
      </c>
      <c r="F22">
        <v>0.4</v>
      </c>
      <c r="G22">
        <v>43</v>
      </c>
      <c r="H22">
        <v>0</v>
      </c>
      <c r="I22">
        <f t="shared" si="1"/>
        <v>0</v>
      </c>
      <c r="J22">
        <f t="shared" si="2"/>
        <v>1</v>
      </c>
      <c r="K22">
        <f t="shared" si="3"/>
        <v>1</v>
      </c>
      <c r="L22">
        <f t="shared" si="0"/>
        <v>0</v>
      </c>
      <c r="M22">
        <f t="shared" si="4"/>
        <v>0</v>
      </c>
      <c r="N22">
        <f t="shared" si="5"/>
        <v>0</v>
      </c>
      <c r="O22">
        <f t="shared" si="6"/>
        <v>1</v>
      </c>
      <c r="P22">
        <f t="shared" si="7"/>
        <v>0</v>
      </c>
      <c r="Q22">
        <f t="shared" si="8"/>
        <v>0</v>
      </c>
      <c r="R22">
        <f t="shared" si="9"/>
        <v>0</v>
      </c>
      <c r="S22">
        <f t="shared" si="10"/>
        <v>0</v>
      </c>
    </row>
    <row r="23" spans="1:19" x14ac:dyDescent="0.2">
      <c r="A23">
        <v>22</v>
      </c>
      <c r="B23" t="s">
        <v>41</v>
      </c>
      <c r="C23">
        <v>16</v>
      </c>
      <c r="D23">
        <v>6</v>
      </c>
      <c r="E23" t="s">
        <v>44</v>
      </c>
      <c r="F23">
        <v>0.5</v>
      </c>
      <c r="G23">
        <v>40</v>
      </c>
      <c r="H23">
        <v>0</v>
      </c>
      <c r="I23">
        <f t="shared" si="1"/>
        <v>1</v>
      </c>
      <c r="J23">
        <f t="shared" si="2"/>
        <v>0</v>
      </c>
      <c r="K23">
        <f t="shared" si="3"/>
        <v>1</v>
      </c>
      <c r="L23">
        <f t="shared" si="0"/>
        <v>0</v>
      </c>
      <c r="M23">
        <f t="shared" si="4"/>
        <v>0</v>
      </c>
      <c r="N23">
        <f t="shared" si="5"/>
        <v>0</v>
      </c>
      <c r="O23">
        <f t="shared" si="6"/>
        <v>0</v>
      </c>
      <c r="P23">
        <f t="shared" si="7"/>
        <v>1</v>
      </c>
      <c r="Q23">
        <f t="shared" si="8"/>
        <v>0</v>
      </c>
      <c r="R23">
        <f t="shared" si="9"/>
        <v>0</v>
      </c>
      <c r="S23">
        <f t="shared" si="10"/>
        <v>0</v>
      </c>
    </row>
    <row r="24" spans="1:19" x14ac:dyDescent="0.2">
      <c r="A24">
        <v>23</v>
      </c>
      <c r="B24" t="s">
        <v>41</v>
      </c>
      <c r="C24">
        <v>15</v>
      </c>
      <c r="D24">
        <v>6</v>
      </c>
      <c r="E24" t="s">
        <v>44</v>
      </c>
      <c r="F24">
        <v>0.6</v>
      </c>
      <c r="G24">
        <v>45</v>
      </c>
      <c r="H24">
        <v>0</v>
      </c>
      <c r="I24">
        <f t="shared" si="1"/>
        <v>1</v>
      </c>
      <c r="J24">
        <f t="shared" si="2"/>
        <v>0</v>
      </c>
      <c r="K24">
        <f t="shared" si="3"/>
        <v>1</v>
      </c>
      <c r="L24">
        <f t="shared" si="0"/>
        <v>0</v>
      </c>
      <c r="M24">
        <f t="shared" si="4"/>
        <v>0</v>
      </c>
      <c r="N24">
        <f t="shared" si="5"/>
        <v>0</v>
      </c>
      <c r="O24">
        <f t="shared" si="6"/>
        <v>0</v>
      </c>
      <c r="P24">
        <f t="shared" si="7"/>
        <v>0</v>
      </c>
      <c r="Q24">
        <f t="shared" si="8"/>
        <v>1</v>
      </c>
      <c r="R24">
        <f t="shared" si="9"/>
        <v>0</v>
      </c>
      <c r="S24">
        <f t="shared" si="10"/>
        <v>0</v>
      </c>
    </row>
    <row r="25" spans="1:19" x14ac:dyDescent="0.2">
      <c r="A25">
        <v>24</v>
      </c>
      <c r="B25" t="s">
        <v>47</v>
      </c>
      <c r="C25">
        <v>18</v>
      </c>
      <c r="D25">
        <v>6</v>
      </c>
      <c r="E25" t="s">
        <v>46</v>
      </c>
      <c r="F25">
        <v>0.7</v>
      </c>
      <c r="G25">
        <v>35</v>
      </c>
      <c r="H25"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0"/>
        <v>0</v>
      </c>
      <c r="M25">
        <f t="shared" si="4"/>
        <v>0</v>
      </c>
      <c r="N25">
        <f t="shared" si="5"/>
        <v>0</v>
      </c>
      <c r="O25">
        <f t="shared" si="6"/>
        <v>0</v>
      </c>
      <c r="P25">
        <f t="shared" si="7"/>
        <v>0</v>
      </c>
      <c r="Q25">
        <f t="shared" si="8"/>
        <v>0</v>
      </c>
      <c r="R25">
        <f t="shared" si="9"/>
        <v>1</v>
      </c>
      <c r="S25">
        <f t="shared" si="10"/>
        <v>0</v>
      </c>
    </row>
    <row r="26" spans="1:19" x14ac:dyDescent="0.2">
      <c r="A26">
        <v>26</v>
      </c>
      <c r="B26" t="s">
        <v>41</v>
      </c>
      <c r="C26">
        <v>19</v>
      </c>
      <c r="D26">
        <v>9</v>
      </c>
      <c r="E26" t="s">
        <v>44</v>
      </c>
      <c r="F26">
        <v>0.5</v>
      </c>
      <c r="G26">
        <v>53</v>
      </c>
      <c r="H26">
        <v>0</v>
      </c>
      <c r="I26">
        <f t="shared" si="1"/>
        <v>1</v>
      </c>
      <c r="J26">
        <f t="shared" si="2"/>
        <v>0</v>
      </c>
      <c r="K26">
        <f t="shared" si="3"/>
        <v>1</v>
      </c>
      <c r="L26">
        <f t="shared" si="0"/>
        <v>0</v>
      </c>
      <c r="M26">
        <f t="shared" si="4"/>
        <v>0</v>
      </c>
      <c r="N26">
        <f t="shared" si="5"/>
        <v>0</v>
      </c>
      <c r="O26">
        <f t="shared" si="6"/>
        <v>0</v>
      </c>
      <c r="P26">
        <f t="shared" si="7"/>
        <v>1</v>
      </c>
      <c r="Q26">
        <f t="shared" si="8"/>
        <v>0</v>
      </c>
      <c r="R26">
        <f t="shared" si="9"/>
        <v>0</v>
      </c>
      <c r="S26">
        <f t="shared" si="10"/>
        <v>0</v>
      </c>
    </row>
    <row r="27" spans="1:19" x14ac:dyDescent="0.2">
      <c r="A27">
        <v>27</v>
      </c>
      <c r="B27" t="s">
        <v>41</v>
      </c>
      <c r="C27">
        <v>19</v>
      </c>
      <c r="D27">
        <v>9</v>
      </c>
      <c r="E27" t="s">
        <v>44</v>
      </c>
      <c r="F27">
        <v>0.6</v>
      </c>
      <c r="G27">
        <v>48</v>
      </c>
      <c r="H27">
        <v>0</v>
      </c>
      <c r="I27">
        <f t="shared" si="1"/>
        <v>1</v>
      </c>
      <c r="J27">
        <f t="shared" si="2"/>
        <v>0</v>
      </c>
      <c r="K27">
        <f t="shared" si="3"/>
        <v>1</v>
      </c>
      <c r="L27">
        <f t="shared" si="0"/>
        <v>0</v>
      </c>
      <c r="M27">
        <f t="shared" si="4"/>
        <v>0</v>
      </c>
      <c r="N27">
        <f t="shared" si="5"/>
        <v>0</v>
      </c>
      <c r="O27">
        <f t="shared" si="6"/>
        <v>0</v>
      </c>
      <c r="P27">
        <f t="shared" si="7"/>
        <v>0</v>
      </c>
      <c r="Q27">
        <f t="shared" si="8"/>
        <v>1</v>
      </c>
      <c r="R27">
        <f t="shared" si="9"/>
        <v>0</v>
      </c>
      <c r="S27">
        <f t="shared" si="10"/>
        <v>0</v>
      </c>
    </row>
    <row r="28" spans="1:19" x14ac:dyDescent="0.2">
      <c r="A28">
        <v>28</v>
      </c>
      <c r="B28" t="s">
        <v>41</v>
      </c>
      <c r="C28">
        <v>19.8</v>
      </c>
      <c r="D28">
        <v>9</v>
      </c>
      <c r="E28" t="s">
        <v>44</v>
      </c>
      <c r="F28">
        <v>0.4</v>
      </c>
      <c r="G28">
        <v>58</v>
      </c>
      <c r="H28">
        <v>0</v>
      </c>
      <c r="I28">
        <f t="shared" si="1"/>
        <v>1</v>
      </c>
      <c r="J28">
        <f t="shared" si="2"/>
        <v>0</v>
      </c>
      <c r="K28">
        <f t="shared" si="3"/>
        <v>1</v>
      </c>
      <c r="L28">
        <f t="shared" si="0"/>
        <v>0</v>
      </c>
      <c r="M28">
        <f t="shared" si="4"/>
        <v>0</v>
      </c>
      <c r="N28">
        <f t="shared" si="5"/>
        <v>0</v>
      </c>
      <c r="O28">
        <f t="shared" si="6"/>
        <v>1</v>
      </c>
      <c r="P28">
        <f t="shared" si="7"/>
        <v>0</v>
      </c>
      <c r="Q28">
        <f t="shared" si="8"/>
        <v>0</v>
      </c>
      <c r="R28">
        <f t="shared" si="9"/>
        <v>0</v>
      </c>
      <c r="S28">
        <f t="shared" si="10"/>
        <v>0</v>
      </c>
    </row>
    <row r="29" spans="1:19" x14ac:dyDescent="0.2">
      <c r="A29">
        <v>29</v>
      </c>
      <c r="B29" t="s">
        <v>45</v>
      </c>
      <c r="C29">
        <v>19</v>
      </c>
      <c r="D29">
        <v>9</v>
      </c>
      <c r="E29" t="s">
        <v>44</v>
      </c>
      <c r="F29">
        <v>0.5</v>
      </c>
      <c r="G29">
        <v>50</v>
      </c>
      <c r="H29">
        <v>0</v>
      </c>
      <c r="I29">
        <f t="shared" si="1"/>
        <v>0</v>
      </c>
      <c r="J29">
        <f t="shared" si="2"/>
        <v>1</v>
      </c>
      <c r="K29">
        <f t="shared" si="3"/>
        <v>1</v>
      </c>
      <c r="L29">
        <f t="shared" si="0"/>
        <v>0</v>
      </c>
      <c r="M29">
        <f t="shared" si="4"/>
        <v>0</v>
      </c>
      <c r="N29">
        <f t="shared" si="5"/>
        <v>0</v>
      </c>
      <c r="O29">
        <f t="shared" si="6"/>
        <v>0</v>
      </c>
      <c r="P29">
        <f t="shared" si="7"/>
        <v>1</v>
      </c>
      <c r="Q29">
        <f t="shared" si="8"/>
        <v>0</v>
      </c>
      <c r="R29">
        <f t="shared" si="9"/>
        <v>0</v>
      </c>
      <c r="S29">
        <f t="shared" si="10"/>
        <v>0</v>
      </c>
    </row>
    <row r="30" spans="1:19" x14ac:dyDescent="0.2">
      <c r="A30">
        <v>30</v>
      </c>
      <c r="B30" t="s">
        <v>47</v>
      </c>
      <c r="C30">
        <v>43848</v>
      </c>
      <c r="D30">
        <v>7</v>
      </c>
      <c r="E30" t="s">
        <v>46</v>
      </c>
      <c r="F30">
        <v>0.5</v>
      </c>
      <c r="G30">
        <v>40</v>
      </c>
      <c r="H30">
        <v>0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0"/>
        <v>0</v>
      </c>
      <c r="M30">
        <f t="shared" si="4"/>
        <v>0</v>
      </c>
      <c r="N30">
        <f t="shared" si="5"/>
        <v>0</v>
      </c>
      <c r="O30">
        <f t="shared" si="6"/>
        <v>0</v>
      </c>
      <c r="P30">
        <f t="shared" si="7"/>
        <v>1</v>
      </c>
      <c r="Q30">
        <f t="shared" si="8"/>
        <v>0</v>
      </c>
      <c r="R30">
        <f t="shared" si="9"/>
        <v>0</v>
      </c>
      <c r="S30">
        <f t="shared" si="10"/>
        <v>0</v>
      </c>
    </row>
    <row r="31" spans="1:19" x14ac:dyDescent="0.2">
      <c r="A31">
        <v>31</v>
      </c>
      <c r="B31" t="s">
        <v>45</v>
      </c>
      <c r="C31">
        <v>18</v>
      </c>
      <c r="D31">
        <v>7</v>
      </c>
      <c r="E31" t="s">
        <v>46</v>
      </c>
      <c r="F31">
        <v>0.8</v>
      </c>
      <c r="G31">
        <v>43</v>
      </c>
      <c r="H31">
        <v>0</v>
      </c>
      <c r="I31">
        <f t="shared" si="1"/>
        <v>0</v>
      </c>
      <c r="J31">
        <f t="shared" si="2"/>
        <v>1</v>
      </c>
      <c r="K31">
        <f t="shared" si="3"/>
        <v>0</v>
      </c>
      <c r="L31">
        <f t="shared" si="0"/>
        <v>0</v>
      </c>
      <c r="M31">
        <f t="shared" si="4"/>
        <v>0</v>
      </c>
      <c r="N31">
        <f t="shared" si="5"/>
        <v>0</v>
      </c>
      <c r="O31">
        <f t="shared" si="6"/>
        <v>0</v>
      </c>
      <c r="P31">
        <f t="shared" si="7"/>
        <v>0</v>
      </c>
      <c r="Q31">
        <f t="shared" si="8"/>
        <v>0</v>
      </c>
      <c r="R31">
        <f t="shared" si="9"/>
        <v>0</v>
      </c>
      <c r="S31">
        <f t="shared" si="10"/>
        <v>1</v>
      </c>
    </row>
    <row r="32" spans="1:19" x14ac:dyDescent="0.2">
      <c r="A32">
        <v>32</v>
      </c>
      <c r="B32" t="s">
        <v>47</v>
      </c>
      <c r="C32">
        <v>14</v>
      </c>
      <c r="D32">
        <v>5</v>
      </c>
      <c r="E32" t="s">
        <v>46</v>
      </c>
      <c r="F32">
        <v>0.8</v>
      </c>
      <c r="G32">
        <v>32</v>
      </c>
      <c r="H32"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0"/>
        <v>0</v>
      </c>
      <c r="M32">
        <f t="shared" si="4"/>
        <v>0</v>
      </c>
      <c r="N32">
        <f t="shared" si="5"/>
        <v>0</v>
      </c>
      <c r="O32">
        <f t="shared" si="6"/>
        <v>0</v>
      </c>
      <c r="P32">
        <f t="shared" si="7"/>
        <v>0</v>
      </c>
      <c r="Q32">
        <f t="shared" si="8"/>
        <v>0</v>
      </c>
      <c r="R32">
        <f t="shared" si="9"/>
        <v>0</v>
      </c>
      <c r="S32">
        <f t="shared" si="10"/>
        <v>1</v>
      </c>
    </row>
    <row r="33" spans="1:19" x14ac:dyDescent="0.2">
      <c r="A33">
        <v>33</v>
      </c>
      <c r="B33" t="s">
        <v>41</v>
      </c>
      <c r="C33">
        <v>20</v>
      </c>
      <c r="D33">
        <v>9</v>
      </c>
      <c r="E33" t="s">
        <v>44</v>
      </c>
      <c r="F33">
        <v>0.9</v>
      </c>
      <c r="G33">
        <v>53</v>
      </c>
      <c r="H33">
        <v>0</v>
      </c>
      <c r="I33">
        <f t="shared" si="1"/>
        <v>1</v>
      </c>
      <c r="J33">
        <f t="shared" si="2"/>
        <v>0</v>
      </c>
      <c r="K33">
        <f t="shared" si="3"/>
        <v>1</v>
      </c>
      <c r="L33">
        <f t="shared" si="0"/>
        <v>0</v>
      </c>
      <c r="M33">
        <f t="shared" si="4"/>
        <v>0</v>
      </c>
      <c r="N33">
        <f t="shared" si="5"/>
        <v>0</v>
      </c>
      <c r="O33">
        <f t="shared" si="6"/>
        <v>0</v>
      </c>
      <c r="P33">
        <f t="shared" si="7"/>
        <v>0</v>
      </c>
      <c r="Q33">
        <f t="shared" si="8"/>
        <v>0</v>
      </c>
      <c r="R33">
        <f t="shared" si="9"/>
        <v>0</v>
      </c>
      <c r="S33">
        <f t="shared" si="10"/>
        <v>0</v>
      </c>
    </row>
    <row r="34" spans="1:19" x14ac:dyDescent="0.2">
      <c r="A34">
        <v>34</v>
      </c>
      <c r="B34" t="s">
        <v>41</v>
      </c>
      <c r="C34">
        <v>19</v>
      </c>
      <c r="D34">
        <v>9</v>
      </c>
      <c r="E34" t="s">
        <v>46</v>
      </c>
      <c r="F34">
        <v>0.5</v>
      </c>
      <c r="G34">
        <v>52</v>
      </c>
      <c r="H34">
        <v>0</v>
      </c>
      <c r="I34">
        <f t="shared" si="1"/>
        <v>1</v>
      </c>
      <c r="J34">
        <f t="shared" si="2"/>
        <v>0</v>
      </c>
      <c r="K34">
        <f t="shared" si="3"/>
        <v>0</v>
      </c>
      <c r="L34">
        <f t="shared" si="0"/>
        <v>0</v>
      </c>
      <c r="M34">
        <f t="shared" si="4"/>
        <v>0</v>
      </c>
      <c r="N34">
        <f t="shared" si="5"/>
        <v>0</v>
      </c>
      <c r="O34">
        <f t="shared" si="6"/>
        <v>0</v>
      </c>
      <c r="P34">
        <f t="shared" si="7"/>
        <v>1</v>
      </c>
      <c r="Q34">
        <f t="shared" si="8"/>
        <v>0</v>
      </c>
      <c r="R34">
        <f t="shared" si="9"/>
        <v>0</v>
      </c>
      <c r="S34">
        <f t="shared" si="10"/>
        <v>0</v>
      </c>
    </row>
    <row r="35" spans="1:19" x14ac:dyDescent="0.2">
      <c r="A35">
        <v>35</v>
      </c>
      <c r="B35" t="s">
        <v>41</v>
      </c>
      <c r="C35">
        <v>17</v>
      </c>
      <c r="D35">
        <v>6.5</v>
      </c>
      <c r="E35" t="s">
        <v>44</v>
      </c>
      <c r="F35">
        <v>0.7</v>
      </c>
      <c r="G35">
        <v>40</v>
      </c>
      <c r="H35">
        <v>0</v>
      </c>
      <c r="I35">
        <f t="shared" si="1"/>
        <v>1</v>
      </c>
      <c r="J35">
        <f t="shared" si="2"/>
        <v>0</v>
      </c>
      <c r="K35">
        <f t="shared" si="3"/>
        <v>1</v>
      </c>
      <c r="L35">
        <f t="shared" si="0"/>
        <v>0</v>
      </c>
      <c r="M35">
        <f t="shared" si="4"/>
        <v>0</v>
      </c>
      <c r="N35">
        <f t="shared" si="5"/>
        <v>0</v>
      </c>
      <c r="O35">
        <f t="shared" si="6"/>
        <v>0</v>
      </c>
      <c r="P35">
        <f t="shared" si="7"/>
        <v>0</v>
      </c>
      <c r="Q35">
        <f t="shared" si="8"/>
        <v>0</v>
      </c>
      <c r="R35">
        <f t="shared" si="9"/>
        <v>1</v>
      </c>
      <c r="S35">
        <f t="shared" si="10"/>
        <v>0</v>
      </c>
    </row>
    <row r="36" spans="1:19" x14ac:dyDescent="0.2">
      <c r="A36">
        <v>36</v>
      </c>
      <c r="B36" t="s">
        <v>47</v>
      </c>
      <c r="C36">
        <v>18</v>
      </c>
      <c r="D36">
        <v>6</v>
      </c>
      <c r="E36" t="s">
        <v>44</v>
      </c>
      <c r="F36">
        <v>0.4</v>
      </c>
      <c r="G36">
        <v>44</v>
      </c>
      <c r="H36">
        <v>0</v>
      </c>
      <c r="I36">
        <f t="shared" si="1"/>
        <v>0</v>
      </c>
      <c r="J36">
        <f t="shared" si="2"/>
        <v>0</v>
      </c>
      <c r="K36">
        <f t="shared" si="3"/>
        <v>1</v>
      </c>
      <c r="L36">
        <f t="shared" si="0"/>
        <v>0</v>
      </c>
      <c r="M36">
        <f t="shared" si="4"/>
        <v>0</v>
      </c>
      <c r="N36">
        <f t="shared" si="5"/>
        <v>0</v>
      </c>
      <c r="O36">
        <f t="shared" si="6"/>
        <v>1</v>
      </c>
      <c r="P36">
        <f t="shared" si="7"/>
        <v>0</v>
      </c>
      <c r="Q36">
        <f t="shared" si="8"/>
        <v>0</v>
      </c>
      <c r="R36">
        <f t="shared" si="9"/>
        <v>0</v>
      </c>
      <c r="S36">
        <f t="shared" si="10"/>
        <v>0</v>
      </c>
    </row>
    <row r="37" spans="1:19" x14ac:dyDescent="0.2">
      <c r="A37">
        <v>37</v>
      </c>
      <c r="B37" t="s">
        <v>47</v>
      </c>
      <c r="C37">
        <v>19.100000000000001</v>
      </c>
      <c r="D37">
        <v>9.3000000000000007</v>
      </c>
      <c r="E37" t="s">
        <v>44</v>
      </c>
      <c r="F37">
        <v>0.5</v>
      </c>
      <c r="G37">
        <v>45</v>
      </c>
      <c r="H37">
        <v>0</v>
      </c>
      <c r="I37">
        <f t="shared" si="1"/>
        <v>0</v>
      </c>
      <c r="J37">
        <f t="shared" si="2"/>
        <v>0</v>
      </c>
      <c r="K37">
        <f t="shared" si="3"/>
        <v>1</v>
      </c>
      <c r="L37">
        <f t="shared" si="0"/>
        <v>0</v>
      </c>
      <c r="M37">
        <f t="shared" si="4"/>
        <v>0</v>
      </c>
      <c r="N37">
        <f t="shared" si="5"/>
        <v>0</v>
      </c>
      <c r="O37">
        <f t="shared" si="6"/>
        <v>0</v>
      </c>
      <c r="P37">
        <f t="shared" si="7"/>
        <v>1</v>
      </c>
      <c r="Q37">
        <f t="shared" si="8"/>
        <v>0</v>
      </c>
      <c r="R37">
        <f t="shared" si="9"/>
        <v>0</v>
      </c>
      <c r="S37">
        <f t="shared" si="10"/>
        <v>0</v>
      </c>
    </row>
    <row r="38" spans="1:19" x14ac:dyDescent="0.2">
      <c r="A38">
        <v>38</v>
      </c>
      <c r="B38" t="s">
        <v>45</v>
      </c>
      <c r="C38">
        <v>15</v>
      </c>
      <c r="D38">
        <v>8</v>
      </c>
      <c r="E38" t="s">
        <v>44</v>
      </c>
      <c r="F38">
        <v>0.6</v>
      </c>
      <c r="G38">
        <v>43</v>
      </c>
      <c r="H38">
        <v>0</v>
      </c>
      <c r="I38">
        <f t="shared" si="1"/>
        <v>0</v>
      </c>
      <c r="J38">
        <f t="shared" si="2"/>
        <v>1</v>
      </c>
      <c r="K38">
        <f t="shared" si="3"/>
        <v>1</v>
      </c>
      <c r="L38">
        <f t="shared" si="0"/>
        <v>0</v>
      </c>
      <c r="M38">
        <f t="shared" si="4"/>
        <v>0</v>
      </c>
      <c r="N38">
        <f t="shared" si="5"/>
        <v>0</v>
      </c>
      <c r="O38">
        <f t="shared" si="6"/>
        <v>0</v>
      </c>
      <c r="P38">
        <f t="shared" si="7"/>
        <v>0</v>
      </c>
      <c r="Q38">
        <f t="shared" si="8"/>
        <v>1</v>
      </c>
      <c r="R38">
        <f t="shared" si="9"/>
        <v>0</v>
      </c>
      <c r="S38">
        <f t="shared" si="10"/>
        <v>0</v>
      </c>
    </row>
    <row r="39" spans="1:19" x14ac:dyDescent="0.2">
      <c r="A39">
        <v>39</v>
      </c>
      <c r="B39" t="s">
        <v>47</v>
      </c>
      <c r="C39">
        <v>19.3</v>
      </c>
      <c r="D39">
        <v>9</v>
      </c>
      <c r="E39" t="s">
        <v>44</v>
      </c>
      <c r="F39">
        <v>0.2</v>
      </c>
      <c r="G39">
        <v>50</v>
      </c>
      <c r="H39">
        <v>0</v>
      </c>
      <c r="I39">
        <f t="shared" si="1"/>
        <v>0</v>
      </c>
      <c r="J39">
        <f t="shared" si="2"/>
        <v>0</v>
      </c>
      <c r="K39">
        <f t="shared" si="3"/>
        <v>1</v>
      </c>
      <c r="L39">
        <f t="shared" si="0"/>
        <v>0</v>
      </c>
      <c r="M39">
        <f t="shared" si="4"/>
        <v>1</v>
      </c>
      <c r="N39">
        <f t="shared" si="5"/>
        <v>0</v>
      </c>
      <c r="O39">
        <f t="shared" si="6"/>
        <v>0</v>
      </c>
      <c r="P39">
        <f t="shared" si="7"/>
        <v>0</v>
      </c>
      <c r="Q39">
        <f t="shared" si="8"/>
        <v>0</v>
      </c>
      <c r="R39">
        <f t="shared" si="9"/>
        <v>0</v>
      </c>
      <c r="S39">
        <f t="shared" si="10"/>
        <v>0</v>
      </c>
    </row>
    <row r="40" spans="1:19" x14ac:dyDescent="0.2">
      <c r="A40">
        <v>40</v>
      </c>
      <c r="B40" t="s">
        <v>41</v>
      </c>
      <c r="C40">
        <v>19</v>
      </c>
      <c r="D40">
        <v>9</v>
      </c>
      <c r="E40" t="s">
        <v>44</v>
      </c>
      <c r="F40">
        <v>0.8</v>
      </c>
      <c r="G40">
        <v>45</v>
      </c>
      <c r="H40">
        <v>0</v>
      </c>
      <c r="I40">
        <f t="shared" si="1"/>
        <v>1</v>
      </c>
      <c r="J40">
        <f t="shared" si="2"/>
        <v>0</v>
      </c>
      <c r="K40">
        <f t="shared" si="3"/>
        <v>1</v>
      </c>
      <c r="L40">
        <f t="shared" si="0"/>
        <v>0</v>
      </c>
      <c r="M40">
        <f t="shared" si="4"/>
        <v>0</v>
      </c>
      <c r="N40">
        <f t="shared" si="5"/>
        <v>0</v>
      </c>
      <c r="O40">
        <f t="shared" si="6"/>
        <v>0</v>
      </c>
      <c r="P40">
        <f t="shared" si="7"/>
        <v>0</v>
      </c>
      <c r="Q40">
        <f t="shared" si="8"/>
        <v>0</v>
      </c>
      <c r="R40">
        <f t="shared" si="9"/>
        <v>0</v>
      </c>
      <c r="S40">
        <f t="shared" si="10"/>
        <v>1</v>
      </c>
    </row>
    <row r="41" spans="1:19" x14ac:dyDescent="0.2">
      <c r="A41">
        <v>41</v>
      </c>
      <c r="B41" t="s">
        <v>41</v>
      </c>
      <c r="C41">
        <v>18</v>
      </c>
      <c r="D41">
        <v>8</v>
      </c>
      <c r="E41" t="s">
        <v>44</v>
      </c>
      <c r="F41">
        <v>0.7</v>
      </c>
      <c r="G41">
        <v>45</v>
      </c>
      <c r="H41">
        <v>0</v>
      </c>
      <c r="I41">
        <f t="shared" si="1"/>
        <v>1</v>
      </c>
      <c r="J41">
        <f t="shared" si="2"/>
        <v>0</v>
      </c>
      <c r="K41">
        <f t="shared" si="3"/>
        <v>1</v>
      </c>
      <c r="L41">
        <f t="shared" si="0"/>
        <v>0</v>
      </c>
      <c r="M41">
        <f t="shared" si="4"/>
        <v>0</v>
      </c>
      <c r="N41">
        <f t="shared" si="5"/>
        <v>0</v>
      </c>
      <c r="O41">
        <f t="shared" si="6"/>
        <v>0</v>
      </c>
      <c r="P41">
        <f t="shared" si="7"/>
        <v>0</v>
      </c>
      <c r="Q41">
        <f t="shared" si="8"/>
        <v>0</v>
      </c>
      <c r="R41">
        <f t="shared" si="9"/>
        <v>1</v>
      </c>
      <c r="S41">
        <f t="shared" si="10"/>
        <v>0</v>
      </c>
    </row>
    <row r="42" spans="1:19" x14ac:dyDescent="0.2">
      <c r="A42">
        <v>42</v>
      </c>
      <c r="B42" t="s">
        <v>41</v>
      </c>
      <c r="C42">
        <v>18</v>
      </c>
      <c r="D42">
        <v>9</v>
      </c>
      <c r="E42" t="s">
        <v>44</v>
      </c>
      <c r="F42">
        <v>0.8</v>
      </c>
      <c r="G42">
        <v>45</v>
      </c>
      <c r="H42">
        <v>0</v>
      </c>
      <c r="I42">
        <f t="shared" si="1"/>
        <v>1</v>
      </c>
      <c r="J42">
        <f t="shared" si="2"/>
        <v>0</v>
      </c>
      <c r="K42">
        <f t="shared" si="3"/>
        <v>1</v>
      </c>
      <c r="L42">
        <f t="shared" si="0"/>
        <v>0</v>
      </c>
      <c r="M42">
        <f t="shared" si="4"/>
        <v>0</v>
      </c>
      <c r="N42">
        <f t="shared" si="5"/>
        <v>0</v>
      </c>
      <c r="O42">
        <f t="shared" si="6"/>
        <v>0</v>
      </c>
      <c r="P42">
        <f t="shared" si="7"/>
        <v>0</v>
      </c>
      <c r="Q42">
        <f t="shared" si="8"/>
        <v>0</v>
      </c>
      <c r="R42">
        <f t="shared" si="9"/>
        <v>0</v>
      </c>
      <c r="S42">
        <f t="shared" si="10"/>
        <v>1</v>
      </c>
    </row>
    <row r="43" spans="1:19" x14ac:dyDescent="0.2">
      <c r="A43">
        <v>43</v>
      </c>
      <c r="B43" t="s">
        <v>41</v>
      </c>
      <c r="C43">
        <v>20</v>
      </c>
      <c r="D43">
        <v>9</v>
      </c>
      <c r="E43" t="s">
        <v>44</v>
      </c>
      <c r="F43">
        <v>0.4</v>
      </c>
      <c r="G43">
        <v>58</v>
      </c>
      <c r="H43">
        <v>0</v>
      </c>
      <c r="I43">
        <f t="shared" si="1"/>
        <v>1</v>
      </c>
      <c r="J43">
        <f t="shared" si="2"/>
        <v>0</v>
      </c>
      <c r="K43">
        <f t="shared" si="3"/>
        <v>1</v>
      </c>
      <c r="L43">
        <f t="shared" si="0"/>
        <v>0</v>
      </c>
      <c r="M43">
        <f t="shared" si="4"/>
        <v>0</v>
      </c>
      <c r="N43">
        <f t="shared" si="5"/>
        <v>0</v>
      </c>
      <c r="O43">
        <f t="shared" si="6"/>
        <v>1</v>
      </c>
      <c r="P43">
        <f t="shared" si="7"/>
        <v>0</v>
      </c>
      <c r="Q43">
        <f t="shared" si="8"/>
        <v>0</v>
      </c>
      <c r="R43">
        <f t="shared" si="9"/>
        <v>0</v>
      </c>
      <c r="S43">
        <f t="shared" si="10"/>
        <v>0</v>
      </c>
    </row>
    <row r="44" spans="1:19" x14ac:dyDescent="0.2">
      <c r="A44">
        <v>44</v>
      </c>
      <c r="B44" t="s">
        <v>45</v>
      </c>
      <c r="C44">
        <v>17</v>
      </c>
      <c r="D44">
        <v>8</v>
      </c>
      <c r="E44" t="s">
        <v>44</v>
      </c>
      <c r="F44">
        <v>0.9</v>
      </c>
      <c r="G44">
        <v>45</v>
      </c>
      <c r="H44">
        <v>0</v>
      </c>
      <c r="I44">
        <f t="shared" si="1"/>
        <v>0</v>
      </c>
      <c r="J44">
        <f t="shared" si="2"/>
        <v>1</v>
      </c>
      <c r="K44">
        <f t="shared" si="3"/>
        <v>1</v>
      </c>
      <c r="L44">
        <f t="shared" si="0"/>
        <v>0</v>
      </c>
      <c r="M44">
        <f t="shared" si="4"/>
        <v>0</v>
      </c>
      <c r="N44">
        <f t="shared" si="5"/>
        <v>0</v>
      </c>
      <c r="O44">
        <f t="shared" si="6"/>
        <v>0</v>
      </c>
      <c r="P44">
        <f t="shared" si="7"/>
        <v>0</v>
      </c>
      <c r="Q44">
        <f t="shared" si="8"/>
        <v>0</v>
      </c>
      <c r="R44">
        <f t="shared" si="9"/>
        <v>0</v>
      </c>
      <c r="S44">
        <f t="shared" si="10"/>
        <v>0</v>
      </c>
    </row>
    <row r="45" spans="1:19" x14ac:dyDescent="0.2">
      <c r="A45">
        <v>45</v>
      </c>
      <c r="B45" t="s">
        <v>47</v>
      </c>
      <c r="C45">
        <v>20</v>
      </c>
      <c r="D45">
        <v>9</v>
      </c>
      <c r="E45" t="s">
        <v>44</v>
      </c>
      <c r="F45">
        <v>0.6</v>
      </c>
      <c r="G45">
        <v>43</v>
      </c>
      <c r="H45">
        <v>0</v>
      </c>
      <c r="I45">
        <f t="shared" si="1"/>
        <v>0</v>
      </c>
      <c r="J45">
        <f t="shared" si="2"/>
        <v>0</v>
      </c>
      <c r="K45">
        <f t="shared" si="3"/>
        <v>1</v>
      </c>
      <c r="L45">
        <f t="shared" si="0"/>
        <v>0</v>
      </c>
      <c r="M45">
        <f t="shared" si="4"/>
        <v>0</v>
      </c>
      <c r="N45">
        <f t="shared" si="5"/>
        <v>0</v>
      </c>
      <c r="O45">
        <f t="shared" si="6"/>
        <v>0</v>
      </c>
      <c r="P45">
        <f t="shared" si="7"/>
        <v>0</v>
      </c>
      <c r="Q45">
        <f t="shared" si="8"/>
        <v>1</v>
      </c>
      <c r="R45">
        <f t="shared" si="9"/>
        <v>0</v>
      </c>
      <c r="S45">
        <f t="shared" si="10"/>
        <v>0</v>
      </c>
    </row>
    <row r="46" spans="1:19" x14ac:dyDescent="0.2">
      <c r="A46">
        <v>46</v>
      </c>
      <c r="B46" t="s">
        <v>41</v>
      </c>
      <c r="C46">
        <v>19</v>
      </c>
      <c r="D46">
        <v>8</v>
      </c>
      <c r="E46" t="s">
        <v>44</v>
      </c>
      <c r="F46">
        <v>0.6</v>
      </c>
      <c r="G46">
        <v>50</v>
      </c>
      <c r="H46">
        <v>0</v>
      </c>
      <c r="I46">
        <f t="shared" si="1"/>
        <v>1</v>
      </c>
      <c r="J46">
        <f t="shared" si="2"/>
        <v>0</v>
      </c>
      <c r="K46">
        <f t="shared" si="3"/>
        <v>1</v>
      </c>
      <c r="L46">
        <f t="shared" si="0"/>
        <v>0</v>
      </c>
      <c r="M46">
        <f t="shared" si="4"/>
        <v>0</v>
      </c>
      <c r="N46">
        <f t="shared" si="5"/>
        <v>0</v>
      </c>
      <c r="O46">
        <f t="shared" si="6"/>
        <v>0</v>
      </c>
      <c r="P46">
        <f t="shared" si="7"/>
        <v>0</v>
      </c>
      <c r="Q46">
        <f t="shared" si="8"/>
        <v>1</v>
      </c>
      <c r="R46">
        <f t="shared" si="9"/>
        <v>0</v>
      </c>
      <c r="S46">
        <f t="shared" si="10"/>
        <v>0</v>
      </c>
    </row>
    <row r="47" spans="1:19" x14ac:dyDescent="0.2">
      <c r="A47">
        <v>47</v>
      </c>
      <c r="B47" t="s">
        <v>45</v>
      </c>
      <c r="C47">
        <v>19</v>
      </c>
      <c r="D47">
        <v>9</v>
      </c>
      <c r="E47" t="s">
        <v>44</v>
      </c>
      <c r="F47">
        <v>0.5</v>
      </c>
      <c r="G47">
        <v>50</v>
      </c>
      <c r="H47">
        <v>0</v>
      </c>
      <c r="I47">
        <f t="shared" si="1"/>
        <v>0</v>
      </c>
      <c r="J47">
        <f t="shared" si="2"/>
        <v>1</v>
      </c>
      <c r="K47">
        <f t="shared" si="3"/>
        <v>1</v>
      </c>
      <c r="L47">
        <f t="shared" si="0"/>
        <v>0</v>
      </c>
      <c r="M47">
        <f t="shared" si="4"/>
        <v>0</v>
      </c>
      <c r="N47">
        <f t="shared" si="5"/>
        <v>0</v>
      </c>
      <c r="O47">
        <f t="shared" si="6"/>
        <v>0</v>
      </c>
      <c r="P47">
        <f t="shared" si="7"/>
        <v>1</v>
      </c>
      <c r="Q47">
        <f t="shared" si="8"/>
        <v>0</v>
      </c>
      <c r="R47">
        <f t="shared" si="9"/>
        <v>0</v>
      </c>
      <c r="S47">
        <f t="shared" si="10"/>
        <v>0</v>
      </c>
    </row>
    <row r="48" spans="1:19" x14ac:dyDescent="0.2">
      <c r="A48">
        <v>48</v>
      </c>
      <c r="B48" t="s">
        <v>41</v>
      </c>
      <c r="C48">
        <v>20</v>
      </c>
      <c r="D48">
        <v>9</v>
      </c>
      <c r="E48" t="s">
        <v>44</v>
      </c>
      <c r="F48">
        <v>0.9</v>
      </c>
      <c r="G48">
        <v>55</v>
      </c>
      <c r="H48">
        <v>0</v>
      </c>
      <c r="I48">
        <f t="shared" si="1"/>
        <v>1</v>
      </c>
      <c r="J48">
        <f t="shared" si="2"/>
        <v>0</v>
      </c>
      <c r="K48">
        <f t="shared" si="3"/>
        <v>1</v>
      </c>
      <c r="L48">
        <f t="shared" si="0"/>
        <v>0</v>
      </c>
      <c r="M48">
        <f t="shared" si="4"/>
        <v>0</v>
      </c>
      <c r="N48">
        <f t="shared" si="5"/>
        <v>0</v>
      </c>
      <c r="O48">
        <f t="shared" si="6"/>
        <v>0</v>
      </c>
      <c r="P48">
        <f t="shared" si="7"/>
        <v>0</v>
      </c>
      <c r="Q48">
        <f t="shared" si="8"/>
        <v>0</v>
      </c>
      <c r="R48">
        <f t="shared" si="9"/>
        <v>0</v>
      </c>
      <c r="S48">
        <f t="shared" si="10"/>
        <v>0</v>
      </c>
    </row>
    <row r="49" spans="1:19" x14ac:dyDescent="0.2">
      <c r="A49">
        <v>49</v>
      </c>
      <c r="B49" t="s">
        <v>47</v>
      </c>
      <c r="C49">
        <v>18</v>
      </c>
      <c r="D49">
        <v>6</v>
      </c>
      <c r="E49" t="s">
        <v>46</v>
      </c>
      <c r="F49">
        <v>0.9</v>
      </c>
      <c r="G49">
        <v>38</v>
      </c>
      <c r="H49">
        <v>0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0"/>
        <v>0</v>
      </c>
      <c r="M49">
        <f t="shared" si="4"/>
        <v>0</v>
      </c>
      <c r="N49">
        <f t="shared" si="5"/>
        <v>0</v>
      </c>
      <c r="O49">
        <f t="shared" si="6"/>
        <v>0</v>
      </c>
      <c r="P49">
        <f t="shared" si="7"/>
        <v>0</v>
      </c>
      <c r="Q49">
        <f t="shared" si="8"/>
        <v>0</v>
      </c>
      <c r="R49">
        <f t="shared" si="9"/>
        <v>0</v>
      </c>
      <c r="S49">
        <f t="shared" si="10"/>
        <v>0</v>
      </c>
    </row>
    <row r="50" spans="1:19" x14ac:dyDescent="0.2">
      <c r="A50">
        <v>50</v>
      </c>
      <c r="B50" t="s">
        <v>41</v>
      </c>
      <c r="C50">
        <v>17</v>
      </c>
      <c r="D50">
        <v>6</v>
      </c>
      <c r="E50" t="s">
        <v>44</v>
      </c>
      <c r="F50">
        <v>0.6</v>
      </c>
      <c r="G50">
        <v>40</v>
      </c>
      <c r="H50">
        <v>0</v>
      </c>
      <c r="I50">
        <f t="shared" si="1"/>
        <v>1</v>
      </c>
      <c r="J50">
        <f t="shared" si="2"/>
        <v>0</v>
      </c>
      <c r="K50">
        <f t="shared" si="3"/>
        <v>1</v>
      </c>
      <c r="L50">
        <f t="shared" si="0"/>
        <v>0</v>
      </c>
      <c r="M50">
        <f t="shared" si="4"/>
        <v>0</v>
      </c>
      <c r="N50">
        <f t="shared" si="5"/>
        <v>0</v>
      </c>
      <c r="O50">
        <f t="shared" si="6"/>
        <v>0</v>
      </c>
      <c r="P50">
        <f t="shared" si="7"/>
        <v>0</v>
      </c>
      <c r="Q50">
        <f t="shared" si="8"/>
        <v>1</v>
      </c>
      <c r="R50">
        <f t="shared" si="9"/>
        <v>0</v>
      </c>
      <c r="S50">
        <f t="shared" si="10"/>
        <v>0</v>
      </c>
    </row>
    <row r="51" spans="1:19" x14ac:dyDescent="0.2">
      <c r="A51">
        <v>51</v>
      </c>
      <c r="B51" t="s">
        <v>45</v>
      </c>
      <c r="C51">
        <v>19</v>
      </c>
      <c r="D51">
        <v>9</v>
      </c>
      <c r="E51" t="s">
        <v>44</v>
      </c>
      <c r="F51">
        <v>0.1</v>
      </c>
      <c r="G51">
        <v>52</v>
      </c>
      <c r="H51">
        <v>0</v>
      </c>
      <c r="I51">
        <f t="shared" si="1"/>
        <v>0</v>
      </c>
      <c r="J51">
        <f t="shared" si="2"/>
        <v>1</v>
      </c>
      <c r="K51">
        <f t="shared" si="3"/>
        <v>1</v>
      </c>
      <c r="L51">
        <f t="shared" si="0"/>
        <v>1</v>
      </c>
      <c r="M51">
        <f t="shared" si="4"/>
        <v>0</v>
      </c>
      <c r="N51">
        <f t="shared" si="5"/>
        <v>0</v>
      </c>
      <c r="O51">
        <f t="shared" si="6"/>
        <v>0</v>
      </c>
      <c r="P51">
        <f t="shared" si="7"/>
        <v>0</v>
      </c>
      <c r="Q51">
        <f t="shared" si="8"/>
        <v>0</v>
      </c>
      <c r="R51">
        <f t="shared" si="9"/>
        <v>0</v>
      </c>
      <c r="S51">
        <f t="shared" si="10"/>
        <v>0</v>
      </c>
    </row>
    <row r="52" spans="1:19" x14ac:dyDescent="0.2">
      <c r="A52">
        <v>52</v>
      </c>
      <c r="B52" t="s">
        <v>47</v>
      </c>
      <c r="C52">
        <v>17</v>
      </c>
      <c r="D52">
        <v>6</v>
      </c>
      <c r="E52" t="s">
        <v>44</v>
      </c>
      <c r="F52">
        <v>0.4</v>
      </c>
      <c r="G52">
        <v>39</v>
      </c>
      <c r="H52">
        <v>0</v>
      </c>
      <c r="I52">
        <f t="shared" si="1"/>
        <v>0</v>
      </c>
      <c r="J52">
        <f t="shared" si="2"/>
        <v>0</v>
      </c>
      <c r="K52">
        <f t="shared" si="3"/>
        <v>1</v>
      </c>
      <c r="L52">
        <f t="shared" si="0"/>
        <v>0</v>
      </c>
      <c r="M52">
        <f t="shared" si="4"/>
        <v>0</v>
      </c>
      <c r="N52">
        <f t="shared" si="5"/>
        <v>0</v>
      </c>
      <c r="O52">
        <f t="shared" si="6"/>
        <v>1</v>
      </c>
      <c r="P52">
        <f t="shared" si="7"/>
        <v>0</v>
      </c>
      <c r="Q52">
        <f t="shared" si="8"/>
        <v>0</v>
      </c>
      <c r="R52">
        <f t="shared" si="9"/>
        <v>0</v>
      </c>
      <c r="S52">
        <f t="shared" si="10"/>
        <v>0</v>
      </c>
    </row>
    <row r="53" spans="1:19" x14ac:dyDescent="0.2">
      <c r="A53">
        <v>53</v>
      </c>
      <c r="B53" t="s">
        <v>41</v>
      </c>
      <c r="C53">
        <v>16.5</v>
      </c>
      <c r="D53">
        <v>7</v>
      </c>
      <c r="E53" t="s">
        <v>44</v>
      </c>
      <c r="F53">
        <v>0.9</v>
      </c>
      <c r="G53">
        <v>40</v>
      </c>
      <c r="H53">
        <v>0</v>
      </c>
      <c r="I53">
        <f t="shared" si="1"/>
        <v>1</v>
      </c>
      <c r="J53">
        <f t="shared" si="2"/>
        <v>0</v>
      </c>
      <c r="K53">
        <f t="shared" si="3"/>
        <v>1</v>
      </c>
      <c r="L53">
        <f t="shared" si="0"/>
        <v>0</v>
      </c>
      <c r="M53">
        <f t="shared" si="4"/>
        <v>0</v>
      </c>
      <c r="N53">
        <f t="shared" si="5"/>
        <v>0</v>
      </c>
      <c r="O53">
        <f t="shared" si="6"/>
        <v>0</v>
      </c>
      <c r="P53">
        <f t="shared" si="7"/>
        <v>0</v>
      </c>
      <c r="Q53">
        <f t="shared" si="8"/>
        <v>0</v>
      </c>
      <c r="R53">
        <f t="shared" si="9"/>
        <v>0</v>
      </c>
      <c r="S53">
        <f t="shared" si="10"/>
        <v>0</v>
      </c>
    </row>
    <row r="54" spans="1:19" x14ac:dyDescent="0.2">
      <c r="A54">
        <v>54</v>
      </c>
      <c r="B54" t="s">
        <v>45</v>
      </c>
      <c r="C54">
        <v>19.600000000000001</v>
      </c>
      <c r="D54">
        <v>9.8000000000000007</v>
      </c>
      <c r="E54" t="s">
        <v>44</v>
      </c>
      <c r="F54">
        <v>0.4</v>
      </c>
      <c r="G54">
        <v>50</v>
      </c>
      <c r="H54">
        <v>0</v>
      </c>
      <c r="I54">
        <f t="shared" si="1"/>
        <v>0</v>
      </c>
      <c r="J54">
        <f t="shared" si="2"/>
        <v>1</v>
      </c>
      <c r="K54">
        <f t="shared" si="3"/>
        <v>1</v>
      </c>
      <c r="L54">
        <f t="shared" si="0"/>
        <v>0</v>
      </c>
      <c r="M54">
        <f t="shared" si="4"/>
        <v>0</v>
      </c>
      <c r="N54">
        <f t="shared" si="5"/>
        <v>0</v>
      </c>
      <c r="O54">
        <f t="shared" si="6"/>
        <v>1</v>
      </c>
      <c r="P54">
        <f t="shared" si="7"/>
        <v>0</v>
      </c>
      <c r="Q54">
        <f t="shared" si="8"/>
        <v>0</v>
      </c>
      <c r="R54">
        <f t="shared" si="9"/>
        <v>0</v>
      </c>
      <c r="S54">
        <f t="shared" si="10"/>
        <v>0</v>
      </c>
    </row>
    <row r="55" spans="1:19" x14ac:dyDescent="0.2">
      <c r="A55">
        <v>55</v>
      </c>
      <c r="B55" t="s">
        <v>47</v>
      </c>
      <c r="C55">
        <v>18</v>
      </c>
      <c r="D55">
        <v>6</v>
      </c>
      <c r="E55" t="s">
        <v>46</v>
      </c>
      <c r="F55">
        <v>0.8</v>
      </c>
      <c r="G55">
        <v>40</v>
      </c>
      <c r="H55">
        <v>0</v>
      </c>
      <c r="I55">
        <f t="shared" si="1"/>
        <v>0</v>
      </c>
      <c r="J55">
        <f t="shared" si="2"/>
        <v>0</v>
      </c>
      <c r="K55">
        <f t="shared" si="3"/>
        <v>0</v>
      </c>
      <c r="L55">
        <f t="shared" si="0"/>
        <v>0</v>
      </c>
      <c r="M55">
        <f t="shared" si="4"/>
        <v>0</v>
      </c>
      <c r="N55">
        <f t="shared" si="5"/>
        <v>0</v>
      </c>
      <c r="O55">
        <f t="shared" si="6"/>
        <v>0</v>
      </c>
      <c r="P55">
        <f t="shared" si="7"/>
        <v>0</v>
      </c>
      <c r="Q55">
        <f t="shared" si="8"/>
        <v>0</v>
      </c>
      <c r="R55">
        <f t="shared" si="9"/>
        <v>0</v>
      </c>
      <c r="S55">
        <f t="shared" si="10"/>
        <v>1</v>
      </c>
    </row>
    <row r="56" spans="1:19" x14ac:dyDescent="0.2">
      <c r="A56">
        <v>56</v>
      </c>
      <c r="B56" t="s">
        <v>41</v>
      </c>
      <c r="C56">
        <v>17.5</v>
      </c>
      <c r="D56">
        <v>9</v>
      </c>
      <c r="E56" t="s">
        <v>44</v>
      </c>
      <c r="F56">
        <v>0.8</v>
      </c>
      <c r="G56">
        <v>45</v>
      </c>
      <c r="H56">
        <v>0</v>
      </c>
      <c r="I56">
        <f t="shared" si="1"/>
        <v>1</v>
      </c>
      <c r="J56">
        <f t="shared" si="2"/>
        <v>0</v>
      </c>
      <c r="K56">
        <f t="shared" si="3"/>
        <v>1</v>
      </c>
      <c r="L56">
        <f t="shared" si="0"/>
        <v>0</v>
      </c>
      <c r="M56">
        <f t="shared" si="4"/>
        <v>0</v>
      </c>
      <c r="N56">
        <f t="shared" si="5"/>
        <v>0</v>
      </c>
      <c r="O56">
        <f t="shared" si="6"/>
        <v>0</v>
      </c>
      <c r="P56">
        <f t="shared" si="7"/>
        <v>0</v>
      </c>
      <c r="Q56">
        <f t="shared" si="8"/>
        <v>0</v>
      </c>
      <c r="R56">
        <f t="shared" si="9"/>
        <v>0</v>
      </c>
      <c r="S56">
        <f t="shared" si="10"/>
        <v>1</v>
      </c>
    </row>
    <row r="57" spans="1:19" x14ac:dyDescent="0.2">
      <c r="A57">
        <v>57</v>
      </c>
      <c r="B57" t="s">
        <v>41</v>
      </c>
      <c r="C57">
        <v>14</v>
      </c>
      <c r="D57">
        <v>10</v>
      </c>
      <c r="E57" t="s">
        <v>44</v>
      </c>
      <c r="F57">
        <v>0.7</v>
      </c>
      <c r="G57">
        <v>40</v>
      </c>
      <c r="H57">
        <v>0</v>
      </c>
      <c r="I57">
        <f t="shared" si="1"/>
        <v>1</v>
      </c>
      <c r="J57">
        <f t="shared" si="2"/>
        <v>0</v>
      </c>
      <c r="K57">
        <f t="shared" si="3"/>
        <v>1</v>
      </c>
      <c r="L57">
        <f t="shared" si="0"/>
        <v>0</v>
      </c>
      <c r="M57">
        <f t="shared" si="4"/>
        <v>0</v>
      </c>
      <c r="N57">
        <f t="shared" si="5"/>
        <v>0</v>
      </c>
      <c r="O57">
        <f t="shared" si="6"/>
        <v>0</v>
      </c>
      <c r="P57">
        <f t="shared" si="7"/>
        <v>0</v>
      </c>
      <c r="Q57">
        <f t="shared" si="8"/>
        <v>0</v>
      </c>
      <c r="R57">
        <f t="shared" si="9"/>
        <v>1</v>
      </c>
      <c r="S57">
        <f t="shared" si="10"/>
        <v>0</v>
      </c>
    </row>
    <row r="58" spans="1:19" x14ac:dyDescent="0.2">
      <c r="A58">
        <v>58</v>
      </c>
      <c r="B58" t="s">
        <v>41</v>
      </c>
      <c r="C58">
        <v>18</v>
      </c>
      <c r="D58">
        <v>6</v>
      </c>
      <c r="E58" t="s">
        <v>44</v>
      </c>
      <c r="F58">
        <v>0.7</v>
      </c>
      <c r="G58">
        <v>42</v>
      </c>
      <c r="H58">
        <v>0</v>
      </c>
      <c r="I58">
        <f t="shared" si="1"/>
        <v>1</v>
      </c>
      <c r="J58">
        <f t="shared" si="2"/>
        <v>0</v>
      </c>
      <c r="K58">
        <f t="shared" si="3"/>
        <v>1</v>
      </c>
      <c r="L58">
        <f t="shared" si="0"/>
        <v>0</v>
      </c>
      <c r="M58">
        <f t="shared" si="4"/>
        <v>0</v>
      </c>
      <c r="N58">
        <f t="shared" si="5"/>
        <v>0</v>
      </c>
      <c r="O58">
        <f t="shared" si="6"/>
        <v>0</v>
      </c>
      <c r="P58">
        <f t="shared" si="7"/>
        <v>0</v>
      </c>
      <c r="Q58">
        <f t="shared" si="8"/>
        <v>0</v>
      </c>
      <c r="R58">
        <f t="shared" si="9"/>
        <v>1</v>
      </c>
      <c r="S58">
        <f t="shared" si="10"/>
        <v>0</v>
      </c>
    </row>
    <row r="59" spans="1:19" x14ac:dyDescent="0.2">
      <c r="A59">
        <v>59</v>
      </c>
      <c r="B59" t="s">
        <v>45</v>
      </c>
      <c r="C59">
        <v>18</v>
      </c>
      <c r="D59">
        <v>6</v>
      </c>
      <c r="E59" t="s">
        <v>46</v>
      </c>
      <c r="F59">
        <v>0.4</v>
      </c>
      <c r="G59">
        <v>35</v>
      </c>
      <c r="H59">
        <v>0</v>
      </c>
      <c r="I59">
        <f t="shared" si="1"/>
        <v>0</v>
      </c>
      <c r="J59">
        <f t="shared" si="2"/>
        <v>1</v>
      </c>
      <c r="K59">
        <f t="shared" si="3"/>
        <v>0</v>
      </c>
      <c r="L59">
        <f t="shared" si="0"/>
        <v>0</v>
      </c>
      <c r="M59">
        <f t="shared" si="4"/>
        <v>0</v>
      </c>
      <c r="N59">
        <f t="shared" si="5"/>
        <v>0</v>
      </c>
      <c r="O59">
        <f t="shared" si="6"/>
        <v>1</v>
      </c>
      <c r="P59">
        <f t="shared" si="7"/>
        <v>0</v>
      </c>
      <c r="Q59">
        <f t="shared" si="8"/>
        <v>0</v>
      </c>
      <c r="R59">
        <f t="shared" si="9"/>
        <v>0</v>
      </c>
      <c r="S59">
        <f t="shared" si="10"/>
        <v>0</v>
      </c>
    </row>
    <row r="60" spans="1:19" x14ac:dyDescent="0.2">
      <c r="A60">
        <v>60</v>
      </c>
      <c r="B60" t="s">
        <v>47</v>
      </c>
      <c r="C60">
        <v>19.8</v>
      </c>
      <c r="D60">
        <v>9</v>
      </c>
      <c r="E60" t="s">
        <v>44</v>
      </c>
      <c r="F60">
        <v>0.6</v>
      </c>
      <c r="G60">
        <v>48</v>
      </c>
      <c r="H60">
        <v>0</v>
      </c>
      <c r="I60">
        <f t="shared" si="1"/>
        <v>0</v>
      </c>
      <c r="J60">
        <f t="shared" si="2"/>
        <v>0</v>
      </c>
      <c r="K60">
        <f t="shared" si="3"/>
        <v>1</v>
      </c>
      <c r="L60">
        <f t="shared" si="0"/>
        <v>0</v>
      </c>
      <c r="M60">
        <f t="shared" si="4"/>
        <v>0</v>
      </c>
      <c r="N60">
        <f t="shared" si="5"/>
        <v>0</v>
      </c>
      <c r="O60">
        <f t="shared" si="6"/>
        <v>0</v>
      </c>
      <c r="P60">
        <f t="shared" si="7"/>
        <v>0</v>
      </c>
      <c r="Q60">
        <f t="shared" si="8"/>
        <v>1</v>
      </c>
      <c r="R60">
        <f t="shared" si="9"/>
        <v>0</v>
      </c>
      <c r="S60">
        <f t="shared" si="10"/>
        <v>0</v>
      </c>
    </row>
    <row r="61" spans="1:19" x14ac:dyDescent="0.2">
      <c r="A61">
        <v>61</v>
      </c>
      <c r="B61" t="s">
        <v>45</v>
      </c>
      <c r="C61">
        <v>14</v>
      </c>
      <c r="D61">
        <v>5</v>
      </c>
      <c r="E61" t="s">
        <v>46</v>
      </c>
      <c r="F61">
        <v>0.6</v>
      </c>
      <c r="G61">
        <v>35</v>
      </c>
      <c r="H61">
        <v>0</v>
      </c>
      <c r="I61">
        <f t="shared" si="1"/>
        <v>0</v>
      </c>
      <c r="J61">
        <f t="shared" si="2"/>
        <v>1</v>
      </c>
      <c r="K61">
        <f t="shared" si="3"/>
        <v>0</v>
      </c>
      <c r="L61">
        <f t="shared" si="0"/>
        <v>0</v>
      </c>
      <c r="M61">
        <f t="shared" si="4"/>
        <v>0</v>
      </c>
      <c r="N61">
        <f t="shared" si="5"/>
        <v>0</v>
      </c>
      <c r="O61">
        <f t="shared" si="6"/>
        <v>0</v>
      </c>
      <c r="P61">
        <f t="shared" si="7"/>
        <v>0</v>
      </c>
      <c r="Q61">
        <f t="shared" si="8"/>
        <v>1</v>
      </c>
      <c r="R61">
        <f t="shared" si="9"/>
        <v>0</v>
      </c>
      <c r="S61">
        <f t="shared" si="10"/>
        <v>0</v>
      </c>
    </row>
    <row r="62" spans="1:19" x14ac:dyDescent="0.2">
      <c r="A62">
        <v>62</v>
      </c>
      <c r="B62" t="s">
        <v>47</v>
      </c>
      <c r="C62">
        <v>19.3</v>
      </c>
      <c r="D62">
        <v>9</v>
      </c>
      <c r="E62" t="s">
        <v>44</v>
      </c>
      <c r="F62">
        <v>0.6</v>
      </c>
      <c r="G62">
        <v>50</v>
      </c>
      <c r="H62">
        <v>0</v>
      </c>
      <c r="I62">
        <f t="shared" si="1"/>
        <v>0</v>
      </c>
      <c r="J62">
        <f t="shared" si="2"/>
        <v>0</v>
      </c>
      <c r="K62">
        <f t="shared" si="3"/>
        <v>1</v>
      </c>
      <c r="L62">
        <f t="shared" si="0"/>
        <v>0</v>
      </c>
      <c r="M62">
        <f t="shared" si="4"/>
        <v>0</v>
      </c>
      <c r="N62">
        <f t="shared" si="5"/>
        <v>0</v>
      </c>
      <c r="O62">
        <f t="shared" si="6"/>
        <v>0</v>
      </c>
      <c r="P62">
        <f t="shared" si="7"/>
        <v>0</v>
      </c>
      <c r="Q62">
        <f t="shared" si="8"/>
        <v>1</v>
      </c>
      <c r="R62">
        <f t="shared" si="9"/>
        <v>0</v>
      </c>
      <c r="S62">
        <f t="shared" si="10"/>
        <v>0</v>
      </c>
    </row>
    <row r="63" spans="1:19" x14ac:dyDescent="0.2">
      <c r="A63">
        <v>63</v>
      </c>
      <c r="B63" t="s">
        <v>41</v>
      </c>
      <c r="C63">
        <v>30</v>
      </c>
      <c r="D63">
        <v>9</v>
      </c>
      <c r="E63" t="s">
        <v>44</v>
      </c>
      <c r="F63">
        <v>0.6</v>
      </c>
      <c r="G63">
        <v>72</v>
      </c>
      <c r="H63">
        <v>1</v>
      </c>
      <c r="I63">
        <f t="shared" si="1"/>
        <v>1</v>
      </c>
      <c r="J63">
        <f t="shared" si="2"/>
        <v>0</v>
      </c>
      <c r="K63">
        <f t="shared" si="3"/>
        <v>1</v>
      </c>
      <c r="L63">
        <f t="shared" si="0"/>
        <v>0</v>
      </c>
      <c r="M63">
        <f t="shared" si="4"/>
        <v>0</v>
      </c>
      <c r="N63">
        <f t="shared" si="5"/>
        <v>0</v>
      </c>
      <c r="O63">
        <f t="shared" si="6"/>
        <v>0</v>
      </c>
      <c r="P63">
        <f t="shared" si="7"/>
        <v>0</v>
      </c>
      <c r="Q63">
        <f t="shared" si="8"/>
        <v>1</v>
      </c>
      <c r="R63">
        <f t="shared" si="9"/>
        <v>0</v>
      </c>
      <c r="S63">
        <f t="shared" si="10"/>
        <v>0</v>
      </c>
    </row>
    <row r="64" spans="1:19" x14ac:dyDescent="0.2">
      <c r="A64">
        <v>64</v>
      </c>
      <c r="B64" t="s">
        <v>51</v>
      </c>
      <c r="C64">
        <v>28.5</v>
      </c>
      <c r="D64">
        <v>7</v>
      </c>
      <c r="E64" t="s">
        <v>44</v>
      </c>
      <c r="F64">
        <v>0.3</v>
      </c>
      <c r="G64">
        <v>62</v>
      </c>
      <c r="H64">
        <v>1</v>
      </c>
      <c r="I64">
        <f t="shared" si="1"/>
        <v>0</v>
      </c>
      <c r="J64">
        <f t="shared" si="2"/>
        <v>0</v>
      </c>
      <c r="K64">
        <f t="shared" si="3"/>
        <v>1</v>
      </c>
      <c r="L64">
        <f t="shared" si="0"/>
        <v>0</v>
      </c>
      <c r="M64">
        <f t="shared" si="4"/>
        <v>0</v>
      </c>
      <c r="N64">
        <f t="shared" si="5"/>
        <v>1</v>
      </c>
      <c r="O64">
        <f t="shared" si="6"/>
        <v>0</v>
      </c>
      <c r="P64">
        <f t="shared" si="7"/>
        <v>0</v>
      </c>
      <c r="Q64">
        <f t="shared" si="8"/>
        <v>0</v>
      </c>
      <c r="R64">
        <f t="shared" si="9"/>
        <v>0</v>
      </c>
      <c r="S64">
        <f t="shared" si="10"/>
        <v>0</v>
      </c>
    </row>
    <row r="65" spans="1:19" x14ac:dyDescent="0.2">
      <c r="A65">
        <v>65</v>
      </c>
      <c r="B65" t="s">
        <v>47</v>
      </c>
      <c r="C65">
        <v>30</v>
      </c>
      <c r="D65">
        <v>9</v>
      </c>
      <c r="E65" t="s">
        <v>44</v>
      </c>
      <c r="F65">
        <v>0.3</v>
      </c>
      <c r="G65">
        <v>60</v>
      </c>
      <c r="H65">
        <v>1</v>
      </c>
      <c r="I65">
        <f t="shared" si="1"/>
        <v>0</v>
      </c>
      <c r="J65">
        <f t="shared" si="2"/>
        <v>0</v>
      </c>
      <c r="K65">
        <f t="shared" si="3"/>
        <v>1</v>
      </c>
      <c r="L65">
        <f t="shared" si="0"/>
        <v>0</v>
      </c>
      <c r="M65">
        <f t="shared" si="4"/>
        <v>0</v>
      </c>
      <c r="N65">
        <f t="shared" si="5"/>
        <v>1</v>
      </c>
      <c r="O65">
        <f t="shared" si="6"/>
        <v>0</v>
      </c>
      <c r="P65">
        <f t="shared" si="7"/>
        <v>0</v>
      </c>
      <c r="Q65">
        <f t="shared" si="8"/>
        <v>0</v>
      </c>
      <c r="R65">
        <f t="shared" si="9"/>
        <v>0</v>
      </c>
      <c r="S65">
        <f t="shared" si="10"/>
        <v>0</v>
      </c>
    </row>
    <row r="66" spans="1:19" x14ac:dyDescent="0.2">
      <c r="A66">
        <v>66</v>
      </c>
      <c r="B66" t="s">
        <v>52</v>
      </c>
      <c r="C66">
        <v>35</v>
      </c>
      <c r="D66">
        <v>11</v>
      </c>
      <c r="E66" t="s">
        <v>44</v>
      </c>
      <c r="F66">
        <v>0.9</v>
      </c>
      <c r="G66">
        <v>75</v>
      </c>
      <c r="H66">
        <v>1</v>
      </c>
      <c r="I66">
        <f t="shared" si="1"/>
        <v>0</v>
      </c>
      <c r="J66">
        <f t="shared" si="2"/>
        <v>0</v>
      </c>
      <c r="K66">
        <f t="shared" si="3"/>
        <v>1</v>
      </c>
      <c r="L66">
        <f t="shared" ref="L66:L103" si="11">IF(F66=0.1,1,0)</f>
        <v>0</v>
      </c>
      <c r="M66">
        <f t="shared" si="4"/>
        <v>0</v>
      </c>
      <c r="N66">
        <f t="shared" si="5"/>
        <v>0</v>
      </c>
      <c r="O66">
        <f t="shared" si="6"/>
        <v>0</v>
      </c>
      <c r="P66">
        <f t="shared" si="7"/>
        <v>0</v>
      </c>
      <c r="Q66">
        <f t="shared" si="8"/>
        <v>0</v>
      </c>
      <c r="R66">
        <f t="shared" si="9"/>
        <v>0</v>
      </c>
      <c r="S66">
        <f t="shared" si="10"/>
        <v>0</v>
      </c>
    </row>
    <row r="67" spans="1:19" x14ac:dyDescent="0.2">
      <c r="A67">
        <v>67</v>
      </c>
      <c r="B67" t="s">
        <v>47</v>
      </c>
      <c r="C67">
        <v>30</v>
      </c>
      <c r="D67">
        <v>10</v>
      </c>
      <c r="E67" t="s">
        <v>44</v>
      </c>
      <c r="F67">
        <v>0.9</v>
      </c>
      <c r="G67">
        <v>65</v>
      </c>
      <c r="H67">
        <v>1</v>
      </c>
      <c r="I67">
        <f t="shared" ref="I67:I130" si="12">IF(B67="Промеж.",1,0)</f>
        <v>0</v>
      </c>
      <c r="J67">
        <f t="shared" ref="J67:J130" si="13">IF(B67="Первый этаж",1,0)</f>
        <v>0</v>
      </c>
      <c r="K67">
        <f t="shared" ref="K67:K130" si="14">IF(E67="Есть балкон",1,0)</f>
        <v>1</v>
      </c>
      <c r="L67">
        <f t="shared" si="11"/>
        <v>0</v>
      </c>
      <c r="M67">
        <f t="shared" ref="M67:M130" si="15">IF($F67=0.2,1,0)</f>
        <v>0</v>
      </c>
      <c r="N67">
        <f t="shared" ref="N67:N130" si="16">IF($F67=0.3,1,0)</f>
        <v>0</v>
      </c>
      <c r="O67">
        <f t="shared" ref="O67:O130" si="17">IF($F67=0.4,1,0)</f>
        <v>0</v>
      </c>
      <c r="P67">
        <f t="shared" ref="P67:P130" si="18">IF($F67=0.5,1,0)</f>
        <v>0</v>
      </c>
      <c r="Q67">
        <f t="shared" ref="Q67:Q130" si="19">IF($F67=0.6,1,0)</f>
        <v>0</v>
      </c>
      <c r="R67">
        <f t="shared" ref="R67:R130" si="20">IF($F67=0.7,1,0)</f>
        <v>0</v>
      </c>
      <c r="S67">
        <f t="shared" ref="S67:S130" si="21">IF($F67=0.8,1,0)</f>
        <v>0</v>
      </c>
    </row>
    <row r="68" spans="1:19" x14ac:dyDescent="0.2">
      <c r="A68">
        <v>68</v>
      </c>
      <c r="B68" t="s">
        <v>51</v>
      </c>
      <c r="C68">
        <v>32</v>
      </c>
      <c r="D68">
        <v>9</v>
      </c>
      <c r="E68" t="s">
        <v>44</v>
      </c>
      <c r="F68">
        <v>0.4</v>
      </c>
      <c r="G68">
        <v>78</v>
      </c>
      <c r="H68">
        <v>1</v>
      </c>
      <c r="I68">
        <f t="shared" si="12"/>
        <v>0</v>
      </c>
      <c r="J68">
        <f t="shared" si="13"/>
        <v>0</v>
      </c>
      <c r="K68">
        <f t="shared" si="14"/>
        <v>1</v>
      </c>
      <c r="L68">
        <f t="shared" si="11"/>
        <v>0</v>
      </c>
      <c r="M68">
        <f t="shared" si="15"/>
        <v>0</v>
      </c>
      <c r="N68">
        <f t="shared" si="16"/>
        <v>0</v>
      </c>
      <c r="O68">
        <f t="shared" si="17"/>
        <v>1</v>
      </c>
      <c r="P68">
        <f t="shared" si="18"/>
        <v>0</v>
      </c>
      <c r="Q68">
        <f t="shared" si="19"/>
        <v>0</v>
      </c>
      <c r="R68">
        <f t="shared" si="20"/>
        <v>0</v>
      </c>
      <c r="S68">
        <f t="shared" si="21"/>
        <v>0</v>
      </c>
    </row>
    <row r="69" spans="1:19" x14ac:dyDescent="0.2">
      <c r="A69">
        <v>69</v>
      </c>
      <c r="B69" t="s">
        <v>47</v>
      </c>
      <c r="C69">
        <v>28</v>
      </c>
      <c r="D69">
        <v>9</v>
      </c>
      <c r="E69" t="s">
        <v>44</v>
      </c>
      <c r="F69">
        <v>0.8</v>
      </c>
      <c r="G69">
        <v>60</v>
      </c>
      <c r="H69">
        <v>1</v>
      </c>
      <c r="I69">
        <f t="shared" si="12"/>
        <v>0</v>
      </c>
      <c r="J69">
        <f t="shared" si="13"/>
        <v>0</v>
      </c>
      <c r="K69">
        <f t="shared" si="14"/>
        <v>1</v>
      </c>
      <c r="L69">
        <f t="shared" si="11"/>
        <v>0</v>
      </c>
      <c r="M69">
        <f t="shared" si="15"/>
        <v>0</v>
      </c>
      <c r="N69">
        <f t="shared" si="16"/>
        <v>0</v>
      </c>
      <c r="O69">
        <f t="shared" si="17"/>
        <v>0</v>
      </c>
      <c r="P69">
        <f t="shared" si="18"/>
        <v>0</v>
      </c>
      <c r="Q69">
        <f t="shared" si="19"/>
        <v>0</v>
      </c>
      <c r="R69">
        <f t="shared" si="20"/>
        <v>0</v>
      </c>
      <c r="S69">
        <f t="shared" si="21"/>
        <v>1</v>
      </c>
    </row>
    <row r="70" spans="1:19" x14ac:dyDescent="0.2">
      <c r="A70">
        <v>70</v>
      </c>
      <c r="B70" t="s">
        <v>52</v>
      </c>
      <c r="C70">
        <v>33</v>
      </c>
      <c r="D70">
        <v>9</v>
      </c>
      <c r="E70" t="s">
        <v>44</v>
      </c>
      <c r="F70">
        <v>0.6</v>
      </c>
      <c r="G70">
        <v>67</v>
      </c>
      <c r="H70">
        <v>1</v>
      </c>
      <c r="I70">
        <f t="shared" si="12"/>
        <v>0</v>
      </c>
      <c r="J70">
        <f t="shared" si="13"/>
        <v>0</v>
      </c>
      <c r="K70">
        <f t="shared" si="14"/>
        <v>1</v>
      </c>
      <c r="L70">
        <f t="shared" si="11"/>
        <v>0</v>
      </c>
      <c r="M70">
        <f t="shared" si="15"/>
        <v>0</v>
      </c>
      <c r="N70">
        <f t="shared" si="16"/>
        <v>0</v>
      </c>
      <c r="O70">
        <f t="shared" si="17"/>
        <v>0</v>
      </c>
      <c r="P70">
        <f t="shared" si="18"/>
        <v>0</v>
      </c>
      <c r="Q70">
        <f t="shared" si="19"/>
        <v>1</v>
      </c>
      <c r="R70">
        <f t="shared" si="20"/>
        <v>0</v>
      </c>
      <c r="S70">
        <f t="shared" si="21"/>
        <v>0</v>
      </c>
    </row>
    <row r="71" spans="1:19" x14ac:dyDescent="0.2">
      <c r="A71">
        <v>71</v>
      </c>
      <c r="B71" t="s">
        <v>47</v>
      </c>
      <c r="C71">
        <v>30</v>
      </c>
      <c r="D71">
        <v>9</v>
      </c>
      <c r="E71" t="s">
        <v>44</v>
      </c>
      <c r="F71">
        <v>0.3</v>
      </c>
      <c r="G71">
        <v>65</v>
      </c>
      <c r="H71">
        <v>1</v>
      </c>
      <c r="I71">
        <f t="shared" si="12"/>
        <v>0</v>
      </c>
      <c r="J71">
        <f t="shared" si="13"/>
        <v>0</v>
      </c>
      <c r="K71">
        <f t="shared" si="14"/>
        <v>1</v>
      </c>
      <c r="L71">
        <f t="shared" si="11"/>
        <v>0</v>
      </c>
      <c r="M71">
        <f t="shared" si="15"/>
        <v>0</v>
      </c>
      <c r="N71">
        <f t="shared" si="16"/>
        <v>1</v>
      </c>
      <c r="O71">
        <f t="shared" si="17"/>
        <v>0</v>
      </c>
      <c r="P71">
        <f t="shared" si="18"/>
        <v>0</v>
      </c>
      <c r="Q71">
        <f t="shared" si="19"/>
        <v>0</v>
      </c>
      <c r="R71">
        <f t="shared" si="20"/>
        <v>0</v>
      </c>
      <c r="S71">
        <f t="shared" si="21"/>
        <v>0</v>
      </c>
    </row>
    <row r="72" spans="1:19" x14ac:dyDescent="0.2">
      <c r="A72">
        <v>72</v>
      </c>
      <c r="B72" t="s">
        <v>41</v>
      </c>
      <c r="C72">
        <v>31</v>
      </c>
      <c r="D72">
        <v>8.5</v>
      </c>
      <c r="E72" t="s">
        <v>44</v>
      </c>
      <c r="F72">
        <v>0.9</v>
      </c>
      <c r="G72">
        <v>68</v>
      </c>
      <c r="H72">
        <v>1</v>
      </c>
      <c r="I72">
        <f t="shared" si="12"/>
        <v>1</v>
      </c>
      <c r="J72">
        <f t="shared" si="13"/>
        <v>0</v>
      </c>
      <c r="K72">
        <f t="shared" si="14"/>
        <v>1</v>
      </c>
      <c r="L72">
        <f t="shared" si="11"/>
        <v>0</v>
      </c>
      <c r="M72">
        <f t="shared" si="15"/>
        <v>0</v>
      </c>
      <c r="N72">
        <f t="shared" si="16"/>
        <v>0</v>
      </c>
      <c r="O72">
        <f t="shared" si="17"/>
        <v>0</v>
      </c>
      <c r="P72">
        <f t="shared" si="18"/>
        <v>0</v>
      </c>
      <c r="Q72">
        <f t="shared" si="19"/>
        <v>0</v>
      </c>
      <c r="R72">
        <f t="shared" si="20"/>
        <v>0</v>
      </c>
      <c r="S72">
        <f t="shared" si="21"/>
        <v>0</v>
      </c>
    </row>
    <row r="73" spans="1:19" x14ac:dyDescent="0.2">
      <c r="A73">
        <v>73</v>
      </c>
      <c r="B73" t="s">
        <v>41</v>
      </c>
      <c r="C73">
        <v>30</v>
      </c>
      <c r="D73">
        <v>11</v>
      </c>
      <c r="E73" t="s">
        <v>44</v>
      </c>
      <c r="F73">
        <v>0.9</v>
      </c>
      <c r="G73">
        <v>65</v>
      </c>
      <c r="H73">
        <v>1</v>
      </c>
      <c r="I73">
        <f t="shared" si="12"/>
        <v>1</v>
      </c>
      <c r="J73">
        <f t="shared" si="13"/>
        <v>0</v>
      </c>
      <c r="K73">
        <f t="shared" si="14"/>
        <v>1</v>
      </c>
      <c r="L73">
        <f t="shared" si="11"/>
        <v>0</v>
      </c>
      <c r="M73">
        <f t="shared" si="15"/>
        <v>0</v>
      </c>
      <c r="N73">
        <f t="shared" si="16"/>
        <v>0</v>
      </c>
      <c r="O73">
        <f t="shared" si="17"/>
        <v>0</v>
      </c>
      <c r="P73">
        <f t="shared" si="18"/>
        <v>0</v>
      </c>
      <c r="Q73">
        <f t="shared" si="19"/>
        <v>0</v>
      </c>
      <c r="R73">
        <f t="shared" si="20"/>
        <v>0</v>
      </c>
      <c r="S73">
        <f t="shared" si="21"/>
        <v>0</v>
      </c>
    </row>
    <row r="74" spans="1:19" x14ac:dyDescent="0.2">
      <c r="A74">
        <v>74</v>
      </c>
      <c r="B74" t="s">
        <v>47</v>
      </c>
      <c r="C74">
        <v>28</v>
      </c>
      <c r="D74">
        <v>9</v>
      </c>
      <c r="E74" t="s">
        <v>44</v>
      </c>
      <c r="F74">
        <v>0.7</v>
      </c>
      <c r="G74">
        <v>67</v>
      </c>
      <c r="H74">
        <v>1</v>
      </c>
      <c r="I74">
        <f t="shared" si="12"/>
        <v>0</v>
      </c>
      <c r="J74">
        <f t="shared" si="13"/>
        <v>0</v>
      </c>
      <c r="K74">
        <f t="shared" si="14"/>
        <v>1</v>
      </c>
      <c r="L74">
        <f t="shared" si="11"/>
        <v>0</v>
      </c>
      <c r="M74">
        <f t="shared" si="15"/>
        <v>0</v>
      </c>
      <c r="N74">
        <f t="shared" si="16"/>
        <v>0</v>
      </c>
      <c r="O74">
        <f t="shared" si="17"/>
        <v>0</v>
      </c>
      <c r="P74">
        <f t="shared" si="18"/>
        <v>0</v>
      </c>
      <c r="Q74">
        <f t="shared" si="19"/>
        <v>0</v>
      </c>
      <c r="R74">
        <f t="shared" si="20"/>
        <v>1</v>
      </c>
      <c r="S74">
        <f t="shared" si="21"/>
        <v>0</v>
      </c>
    </row>
    <row r="75" spans="1:19" x14ac:dyDescent="0.2">
      <c r="A75">
        <v>75</v>
      </c>
      <c r="B75" t="s">
        <v>51</v>
      </c>
      <c r="C75">
        <v>28</v>
      </c>
      <c r="D75">
        <v>9</v>
      </c>
      <c r="E75" t="s">
        <v>44</v>
      </c>
      <c r="F75">
        <v>0.6</v>
      </c>
      <c r="G75">
        <v>70</v>
      </c>
      <c r="H75">
        <v>1</v>
      </c>
      <c r="I75">
        <f t="shared" si="12"/>
        <v>0</v>
      </c>
      <c r="J75">
        <f t="shared" si="13"/>
        <v>0</v>
      </c>
      <c r="K75">
        <f t="shared" si="14"/>
        <v>1</v>
      </c>
      <c r="L75">
        <f t="shared" si="11"/>
        <v>0</v>
      </c>
      <c r="M75">
        <f t="shared" si="15"/>
        <v>0</v>
      </c>
      <c r="N75">
        <f t="shared" si="16"/>
        <v>0</v>
      </c>
      <c r="O75">
        <f t="shared" si="17"/>
        <v>0</v>
      </c>
      <c r="P75">
        <f t="shared" si="18"/>
        <v>0</v>
      </c>
      <c r="Q75">
        <f t="shared" si="19"/>
        <v>1</v>
      </c>
      <c r="R75">
        <f t="shared" si="20"/>
        <v>0</v>
      </c>
      <c r="S75">
        <f t="shared" si="21"/>
        <v>0</v>
      </c>
    </row>
    <row r="76" spans="1:19" x14ac:dyDescent="0.2">
      <c r="A76">
        <v>76</v>
      </c>
      <c r="B76" t="s">
        <v>41</v>
      </c>
      <c r="C76">
        <v>28</v>
      </c>
      <c r="D76">
        <v>9</v>
      </c>
      <c r="E76" t="s">
        <v>44</v>
      </c>
      <c r="F76">
        <v>0.4</v>
      </c>
      <c r="G76">
        <v>65</v>
      </c>
      <c r="H76">
        <v>1</v>
      </c>
      <c r="I76">
        <f t="shared" si="12"/>
        <v>1</v>
      </c>
      <c r="J76">
        <f t="shared" si="13"/>
        <v>0</v>
      </c>
      <c r="K76">
        <f t="shared" si="14"/>
        <v>1</v>
      </c>
      <c r="L76">
        <f t="shared" si="11"/>
        <v>0</v>
      </c>
      <c r="M76">
        <f t="shared" si="15"/>
        <v>0</v>
      </c>
      <c r="N76">
        <f t="shared" si="16"/>
        <v>0</v>
      </c>
      <c r="O76">
        <f t="shared" si="17"/>
        <v>1</v>
      </c>
      <c r="P76">
        <f t="shared" si="18"/>
        <v>0</v>
      </c>
      <c r="Q76">
        <f t="shared" si="19"/>
        <v>0</v>
      </c>
      <c r="R76">
        <f t="shared" si="20"/>
        <v>0</v>
      </c>
      <c r="S76">
        <f t="shared" si="21"/>
        <v>0</v>
      </c>
    </row>
    <row r="77" spans="1:19" x14ac:dyDescent="0.2">
      <c r="A77">
        <v>77</v>
      </c>
      <c r="B77" t="s">
        <v>47</v>
      </c>
      <c r="C77">
        <v>28</v>
      </c>
      <c r="D77">
        <v>9</v>
      </c>
      <c r="E77" t="s">
        <v>44</v>
      </c>
      <c r="F77">
        <v>0.6</v>
      </c>
      <c r="G77">
        <v>70</v>
      </c>
      <c r="H77">
        <v>1</v>
      </c>
      <c r="I77">
        <f t="shared" si="12"/>
        <v>0</v>
      </c>
      <c r="J77">
        <f t="shared" si="13"/>
        <v>0</v>
      </c>
      <c r="K77">
        <f t="shared" si="14"/>
        <v>1</v>
      </c>
      <c r="L77">
        <f t="shared" si="11"/>
        <v>0</v>
      </c>
      <c r="M77">
        <f t="shared" si="15"/>
        <v>0</v>
      </c>
      <c r="N77">
        <f t="shared" si="16"/>
        <v>0</v>
      </c>
      <c r="O77">
        <f t="shared" si="17"/>
        <v>0</v>
      </c>
      <c r="P77">
        <f t="shared" si="18"/>
        <v>0</v>
      </c>
      <c r="Q77">
        <f t="shared" si="19"/>
        <v>1</v>
      </c>
      <c r="R77">
        <f t="shared" si="20"/>
        <v>0</v>
      </c>
      <c r="S77">
        <f t="shared" si="21"/>
        <v>0</v>
      </c>
    </row>
    <row r="78" spans="1:19" x14ac:dyDescent="0.2">
      <c r="A78">
        <v>78</v>
      </c>
      <c r="B78" t="s">
        <v>52</v>
      </c>
      <c r="C78">
        <v>28</v>
      </c>
      <c r="D78">
        <v>10</v>
      </c>
      <c r="E78" t="s">
        <v>44</v>
      </c>
      <c r="F78">
        <v>0.7</v>
      </c>
      <c r="G78">
        <v>65</v>
      </c>
      <c r="H78">
        <v>1</v>
      </c>
      <c r="I78">
        <f t="shared" si="12"/>
        <v>0</v>
      </c>
      <c r="J78">
        <f t="shared" si="13"/>
        <v>0</v>
      </c>
      <c r="K78">
        <f t="shared" si="14"/>
        <v>1</v>
      </c>
      <c r="L78">
        <f t="shared" si="11"/>
        <v>0</v>
      </c>
      <c r="M78">
        <f t="shared" si="15"/>
        <v>0</v>
      </c>
      <c r="N78">
        <f t="shared" si="16"/>
        <v>0</v>
      </c>
      <c r="O78">
        <f t="shared" si="17"/>
        <v>0</v>
      </c>
      <c r="P78">
        <f t="shared" si="18"/>
        <v>0</v>
      </c>
      <c r="Q78">
        <f t="shared" si="19"/>
        <v>0</v>
      </c>
      <c r="R78">
        <f t="shared" si="20"/>
        <v>1</v>
      </c>
      <c r="S78">
        <f t="shared" si="21"/>
        <v>0</v>
      </c>
    </row>
    <row r="79" spans="1:19" x14ac:dyDescent="0.2">
      <c r="A79">
        <v>79</v>
      </c>
      <c r="B79" t="s">
        <v>47</v>
      </c>
      <c r="C79">
        <v>29.4</v>
      </c>
      <c r="D79">
        <v>9</v>
      </c>
      <c r="E79" t="s">
        <v>44</v>
      </c>
      <c r="F79">
        <v>0.6</v>
      </c>
      <c r="G79">
        <v>70</v>
      </c>
      <c r="H79">
        <v>1</v>
      </c>
      <c r="I79">
        <f t="shared" si="12"/>
        <v>0</v>
      </c>
      <c r="J79">
        <f t="shared" si="13"/>
        <v>0</v>
      </c>
      <c r="K79">
        <f t="shared" si="14"/>
        <v>1</v>
      </c>
      <c r="L79">
        <f t="shared" si="11"/>
        <v>0</v>
      </c>
      <c r="M79">
        <f t="shared" si="15"/>
        <v>0</v>
      </c>
      <c r="N79">
        <f t="shared" si="16"/>
        <v>0</v>
      </c>
      <c r="O79">
        <f t="shared" si="17"/>
        <v>0</v>
      </c>
      <c r="P79">
        <f t="shared" si="18"/>
        <v>0</v>
      </c>
      <c r="Q79">
        <f t="shared" si="19"/>
        <v>1</v>
      </c>
      <c r="R79">
        <f t="shared" si="20"/>
        <v>0</v>
      </c>
      <c r="S79">
        <f t="shared" si="21"/>
        <v>0</v>
      </c>
    </row>
    <row r="80" spans="1:19" x14ac:dyDescent="0.2">
      <c r="A80">
        <v>80</v>
      </c>
      <c r="B80" t="s">
        <v>51</v>
      </c>
      <c r="C80">
        <v>33.1</v>
      </c>
      <c r="D80">
        <v>8</v>
      </c>
      <c r="E80" t="s">
        <v>44</v>
      </c>
      <c r="F80">
        <v>0.7</v>
      </c>
      <c r="G80">
        <v>73</v>
      </c>
      <c r="H80">
        <v>1</v>
      </c>
      <c r="I80">
        <f t="shared" si="12"/>
        <v>0</v>
      </c>
      <c r="J80">
        <f t="shared" si="13"/>
        <v>0</v>
      </c>
      <c r="K80">
        <f t="shared" si="14"/>
        <v>1</v>
      </c>
      <c r="L80">
        <f t="shared" si="11"/>
        <v>0</v>
      </c>
      <c r="M80">
        <f t="shared" si="15"/>
        <v>0</v>
      </c>
      <c r="N80">
        <f t="shared" si="16"/>
        <v>0</v>
      </c>
      <c r="O80">
        <f t="shared" si="17"/>
        <v>0</v>
      </c>
      <c r="P80">
        <f t="shared" si="18"/>
        <v>0</v>
      </c>
      <c r="Q80">
        <f t="shared" si="19"/>
        <v>0</v>
      </c>
      <c r="R80">
        <f t="shared" si="20"/>
        <v>1</v>
      </c>
      <c r="S80">
        <f t="shared" si="21"/>
        <v>0</v>
      </c>
    </row>
    <row r="81" spans="1:19" x14ac:dyDescent="0.2">
      <c r="A81">
        <v>81</v>
      </c>
      <c r="B81" t="s">
        <v>47</v>
      </c>
      <c r="C81">
        <v>34</v>
      </c>
      <c r="D81">
        <v>9</v>
      </c>
      <c r="E81" t="s">
        <v>44</v>
      </c>
      <c r="F81">
        <v>0.8</v>
      </c>
      <c r="G81">
        <v>70</v>
      </c>
      <c r="H81">
        <v>1</v>
      </c>
      <c r="I81">
        <f t="shared" si="12"/>
        <v>0</v>
      </c>
      <c r="J81">
        <f t="shared" si="13"/>
        <v>0</v>
      </c>
      <c r="K81">
        <f t="shared" si="14"/>
        <v>1</v>
      </c>
      <c r="L81">
        <f t="shared" si="11"/>
        <v>0</v>
      </c>
      <c r="M81">
        <f t="shared" si="15"/>
        <v>0</v>
      </c>
      <c r="N81">
        <f t="shared" si="16"/>
        <v>0</v>
      </c>
      <c r="O81">
        <f t="shared" si="17"/>
        <v>0</v>
      </c>
      <c r="P81">
        <f t="shared" si="18"/>
        <v>0</v>
      </c>
      <c r="Q81">
        <f t="shared" si="19"/>
        <v>0</v>
      </c>
      <c r="R81">
        <f t="shared" si="20"/>
        <v>0</v>
      </c>
      <c r="S81">
        <f t="shared" si="21"/>
        <v>1</v>
      </c>
    </row>
    <row r="82" spans="1:19" x14ac:dyDescent="0.2">
      <c r="A82">
        <v>82</v>
      </c>
      <c r="B82" t="s">
        <v>51</v>
      </c>
      <c r="C82">
        <v>30</v>
      </c>
      <c r="D82">
        <v>7</v>
      </c>
      <c r="E82" t="s">
        <v>44</v>
      </c>
      <c r="F82">
        <v>0.9</v>
      </c>
      <c r="G82">
        <v>68</v>
      </c>
      <c r="H82">
        <v>1</v>
      </c>
      <c r="I82">
        <f t="shared" si="12"/>
        <v>0</v>
      </c>
      <c r="J82">
        <f t="shared" si="13"/>
        <v>0</v>
      </c>
      <c r="K82">
        <f t="shared" si="14"/>
        <v>1</v>
      </c>
      <c r="L82">
        <f t="shared" si="11"/>
        <v>0</v>
      </c>
      <c r="M82">
        <f t="shared" si="15"/>
        <v>0</v>
      </c>
      <c r="N82">
        <f t="shared" si="16"/>
        <v>0</v>
      </c>
      <c r="O82">
        <f t="shared" si="17"/>
        <v>0</v>
      </c>
      <c r="P82">
        <f t="shared" si="18"/>
        <v>0</v>
      </c>
      <c r="Q82">
        <f t="shared" si="19"/>
        <v>0</v>
      </c>
      <c r="R82">
        <f t="shared" si="20"/>
        <v>0</v>
      </c>
      <c r="S82">
        <f t="shared" si="21"/>
        <v>0</v>
      </c>
    </row>
    <row r="83" spans="1:19" x14ac:dyDescent="0.2">
      <c r="A83">
        <v>83</v>
      </c>
      <c r="B83" t="s">
        <v>47</v>
      </c>
      <c r="C83">
        <v>32</v>
      </c>
      <c r="D83">
        <v>7</v>
      </c>
      <c r="E83" t="s">
        <v>44</v>
      </c>
      <c r="F83">
        <v>0.4</v>
      </c>
      <c r="G83">
        <v>75</v>
      </c>
      <c r="H83">
        <v>1</v>
      </c>
      <c r="I83">
        <f t="shared" si="12"/>
        <v>0</v>
      </c>
      <c r="J83">
        <f t="shared" si="13"/>
        <v>0</v>
      </c>
      <c r="K83">
        <f t="shared" si="14"/>
        <v>1</v>
      </c>
      <c r="L83">
        <f t="shared" si="11"/>
        <v>0</v>
      </c>
      <c r="M83">
        <f t="shared" si="15"/>
        <v>0</v>
      </c>
      <c r="N83">
        <f t="shared" si="16"/>
        <v>0</v>
      </c>
      <c r="O83">
        <f t="shared" si="17"/>
        <v>1</v>
      </c>
      <c r="P83">
        <f t="shared" si="18"/>
        <v>0</v>
      </c>
      <c r="Q83">
        <f t="shared" si="19"/>
        <v>0</v>
      </c>
      <c r="R83">
        <f t="shared" si="20"/>
        <v>0</v>
      </c>
      <c r="S83">
        <f t="shared" si="21"/>
        <v>0</v>
      </c>
    </row>
    <row r="84" spans="1:19" x14ac:dyDescent="0.2">
      <c r="A84">
        <v>84</v>
      </c>
      <c r="B84" t="s">
        <v>52</v>
      </c>
      <c r="C84">
        <v>29</v>
      </c>
      <c r="D84">
        <v>9</v>
      </c>
      <c r="E84" t="s">
        <v>44</v>
      </c>
      <c r="F84">
        <v>0.5</v>
      </c>
      <c r="G84">
        <v>70</v>
      </c>
      <c r="H84">
        <v>1</v>
      </c>
      <c r="I84">
        <f t="shared" si="12"/>
        <v>0</v>
      </c>
      <c r="J84">
        <f t="shared" si="13"/>
        <v>0</v>
      </c>
      <c r="K84">
        <f t="shared" si="14"/>
        <v>1</v>
      </c>
      <c r="L84">
        <f t="shared" si="11"/>
        <v>0</v>
      </c>
      <c r="M84">
        <f t="shared" si="15"/>
        <v>0</v>
      </c>
      <c r="N84">
        <f t="shared" si="16"/>
        <v>0</v>
      </c>
      <c r="O84">
        <f t="shared" si="17"/>
        <v>0</v>
      </c>
      <c r="P84">
        <f t="shared" si="18"/>
        <v>1</v>
      </c>
      <c r="Q84">
        <f t="shared" si="19"/>
        <v>0</v>
      </c>
      <c r="R84">
        <f t="shared" si="20"/>
        <v>0</v>
      </c>
      <c r="S84">
        <f t="shared" si="21"/>
        <v>0</v>
      </c>
    </row>
    <row r="85" spans="1:19" x14ac:dyDescent="0.2">
      <c r="A85">
        <v>85</v>
      </c>
      <c r="B85" t="s">
        <v>47</v>
      </c>
      <c r="C85">
        <v>28</v>
      </c>
      <c r="D85">
        <v>6</v>
      </c>
      <c r="E85" t="s">
        <v>44</v>
      </c>
      <c r="F85">
        <v>0.9</v>
      </c>
      <c r="G85">
        <v>65</v>
      </c>
      <c r="H85">
        <v>1</v>
      </c>
      <c r="I85">
        <f t="shared" si="12"/>
        <v>0</v>
      </c>
      <c r="J85">
        <f t="shared" si="13"/>
        <v>0</v>
      </c>
      <c r="K85">
        <f t="shared" si="14"/>
        <v>1</v>
      </c>
      <c r="L85">
        <f t="shared" si="11"/>
        <v>0</v>
      </c>
      <c r="M85">
        <f t="shared" si="15"/>
        <v>0</v>
      </c>
      <c r="N85">
        <f t="shared" si="16"/>
        <v>0</v>
      </c>
      <c r="O85">
        <f t="shared" si="17"/>
        <v>0</v>
      </c>
      <c r="P85">
        <f t="shared" si="18"/>
        <v>0</v>
      </c>
      <c r="Q85">
        <f t="shared" si="19"/>
        <v>0</v>
      </c>
      <c r="R85">
        <f t="shared" si="20"/>
        <v>0</v>
      </c>
      <c r="S85">
        <f t="shared" si="21"/>
        <v>0</v>
      </c>
    </row>
    <row r="86" spans="1:19" x14ac:dyDescent="0.2">
      <c r="A86">
        <v>86</v>
      </c>
      <c r="B86" t="s">
        <v>41</v>
      </c>
      <c r="C86">
        <v>33</v>
      </c>
      <c r="D86">
        <v>6</v>
      </c>
      <c r="E86" t="s">
        <v>44</v>
      </c>
      <c r="F86">
        <v>0.7</v>
      </c>
      <c r="G86">
        <v>60</v>
      </c>
      <c r="H86">
        <v>1</v>
      </c>
      <c r="I86">
        <f t="shared" si="12"/>
        <v>1</v>
      </c>
      <c r="J86">
        <f t="shared" si="13"/>
        <v>0</v>
      </c>
      <c r="K86">
        <f t="shared" si="14"/>
        <v>1</v>
      </c>
      <c r="L86">
        <f t="shared" si="11"/>
        <v>0</v>
      </c>
      <c r="M86">
        <f t="shared" si="15"/>
        <v>0</v>
      </c>
      <c r="N86">
        <f t="shared" si="16"/>
        <v>0</v>
      </c>
      <c r="O86">
        <f t="shared" si="17"/>
        <v>0</v>
      </c>
      <c r="P86">
        <f t="shared" si="18"/>
        <v>0</v>
      </c>
      <c r="Q86">
        <f t="shared" si="19"/>
        <v>0</v>
      </c>
      <c r="R86">
        <f t="shared" si="20"/>
        <v>1</v>
      </c>
      <c r="S86">
        <f t="shared" si="21"/>
        <v>0</v>
      </c>
    </row>
    <row r="87" spans="1:19" x14ac:dyDescent="0.2">
      <c r="A87">
        <v>87</v>
      </c>
      <c r="B87" t="s">
        <v>47</v>
      </c>
      <c r="C87">
        <v>25</v>
      </c>
      <c r="D87">
        <v>6</v>
      </c>
      <c r="E87" t="s">
        <v>44</v>
      </c>
      <c r="F87">
        <v>0.7</v>
      </c>
      <c r="G87">
        <v>62</v>
      </c>
      <c r="H87">
        <v>1</v>
      </c>
      <c r="I87">
        <f t="shared" si="12"/>
        <v>0</v>
      </c>
      <c r="J87">
        <f t="shared" si="13"/>
        <v>0</v>
      </c>
      <c r="K87">
        <f t="shared" si="14"/>
        <v>1</v>
      </c>
      <c r="L87">
        <f t="shared" si="11"/>
        <v>0</v>
      </c>
      <c r="M87">
        <f t="shared" si="15"/>
        <v>0</v>
      </c>
      <c r="N87">
        <f t="shared" si="16"/>
        <v>0</v>
      </c>
      <c r="O87">
        <f t="shared" si="17"/>
        <v>0</v>
      </c>
      <c r="P87">
        <f t="shared" si="18"/>
        <v>0</v>
      </c>
      <c r="Q87">
        <f t="shared" si="19"/>
        <v>0</v>
      </c>
      <c r="R87">
        <f t="shared" si="20"/>
        <v>1</v>
      </c>
      <c r="S87">
        <f t="shared" si="21"/>
        <v>0</v>
      </c>
    </row>
    <row r="88" spans="1:19" x14ac:dyDescent="0.2">
      <c r="A88">
        <v>88</v>
      </c>
      <c r="B88" t="s">
        <v>51</v>
      </c>
      <c r="C88">
        <v>25</v>
      </c>
      <c r="D88">
        <v>6</v>
      </c>
      <c r="E88" t="s">
        <v>44</v>
      </c>
      <c r="F88">
        <v>0.6</v>
      </c>
      <c r="G88">
        <v>65</v>
      </c>
      <c r="H88">
        <v>1</v>
      </c>
      <c r="I88">
        <f t="shared" si="12"/>
        <v>0</v>
      </c>
      <c r="J88">
        <f t="shared" si="13"/>
        <v>0</v>
      </c>
      <c r="K88">
        <f t="shared" si="14"/>
        <v>1</v>
      </c>
      <c r="L88">
        <f t="shared" si="11"/>
        <v>0</v>
      </c>
      <c r="M88">
        <f t="shared" si="15"/>
        <v>0</v>
      </c>
      <c r="N88">
        <f t="shared" si="16"/>
        <v>0</v>
      </c>
      <c r="O88">
        <f t="shared" si="17"/>
        <v>0</v>
      </c>
      <c r="P88">
        <f t="shared" si="18"/>
        <v>0</v>
      </c>
      <c r="Q88">
        <f t="shared" si="19"/>
        <v>1</v>
      </c>
      <c r="R88">
        <f t="shared" si="20"/>
        <v>0</v>
      </c>
      <c r="S88">
        <f t="shared" si="21"/>
        <v>0</v>
      </c>
    </row>
    <row r="89" spans="1:19" x14ac:dyDescent="0.2">
      <c r="A89">
        <v>89</v>
      </c>
      <c r="B89" t="s">
        <v>47</v>
      </c>
      <c r="C89">
        <v>31</v>
      </c>
      <c r="D89">
        <v>6</v>
      </c>
      <c r="E89" t="s">
        <v>44</v>
      </c>
      <c r="F89">
        <v>0.8</v>
      </c>
      <c r="G89">
        <v>60</v>
      </c>
      <c r="H89">
        <v>1</v>
      </c>
      <c r="I89">
        <f t="shared" si="12"/>
        <v>0</v>
      </c>
      <c r="J89">
        <f t="shared" si="13"/>
        <v>0</v>
      </c>
      <c r="K89">
        <f t="shared" si="14"/>
        <v>1</v>
      </c>
      <c r="L89">
        <f t="shared" si="11"/>
        <v>0</v>
      </c>
      <c r="M89">
        <f t="shared" si="15"/>
        <v>0</v>
      </c>
      <c r="N89">
        <f t="shared" si="16"/>
        <v>0</v>
      </c>
      <c r="O89">
        <f t="shared" si="17"/>
        <v>0</v>
      </c>
      <c r="P89">
        <f t="shared" si="18"/>
        <v>0</v>
      </c>
      <c r="Q89">
        <f t="shared" si="19"/>
        <v>0</v>
      </c>
      <c r="R89">
        <f t="shared" si="20"/>
        <v>0</v>
      </c>
      <c r="S89">
        <f t="shared" si="21"/>
        <v>1</v>
      </c>
    </row>
    <row r="90" spans="1:19" x14ac:dyDescent="0.2">
      <c r="A90">
        <v>90</v>
      </c>
      <c r="B90" t="s">
        <v>52</v>
      </c>
      <c r="C90">
        <v>29.5</v>
      </c>
      <c r="D90">
        <v>6</v>
      </c>
      <c r="E90" t="s">
        <v>44</v>
      </c>
      <c r="F90">
        <v>0.8</v>
      </c>
      <c r="G90">
        <v>63</v>
      </c>
      <c r="H90">
        <v>1</v>
      </c>
      <c r="I90">
        <f t="shared" si="12"/>
        <v>0</v>
      </c>
      <c r="J90">
        <f t="shared" si="13"/>
        <v>0</v>
      </c>
      <c r="K90">
        <f t="shared" si="14"/>
        <v>1</v>
      </c>
      <c r="L90">
        <f t="shared" si="11"/>
        <v>0</v>
      </c>
      <c r="M90">
        <f t="shared" si="15"/>
        <v>0</v>
      </c>
      <c r="N90">
        <f t="shared" si="16"/>
        <v>0</v>
      </c>
      <c r="O90">
        <f t="shared" si="17"/>
        <v>0</v>
      </c>
      <c r="P90">
        <f t="shared" si="18"/>
        <v>0</v>
      </c>
      <c r="Q90">
        <f t="shared" si="19"/>
        <v>0</v>
      </c>
      <c r="R90">
        <f t="shared" si="20"/>
        <v>0</v>
      </c>
      <c r="S90">
        <f t="shared" si="21"/>
        <v>1</v>
      </c>
    </row>
    <row r="91" spans="1:19" x14ac:dyDescent="0.2">
      <c r="A91">
        <v>91</v>
      </c>
      <c r="B91" t="s">
        <v>47</v>
      </c>
      <c r="C91">
        <v>29.5</v>
      </c>
      <c r="D91">
        <v>6</v>
      </c>
      <c r="E91" t="s">
        <v>44</v>
      </c>
      <c r="F91">
        <v>0.7</v>
      </c>
      <c r="G91">
        <v>60</v>
      </c>
      <c r="H91">
        <v>1</v>
      </c>
      <c r="I91">
        <f t="shared" si="12"/>
        <v>0</v>
      </c>
      <c r="J91">
        <f t="shared" si="13"/>
        <v>0</v>
      </c>
      <c r="K91">
        <f t="shared" si="14"/>
        <v>1</v>
      </c>
      <c r="L91">
        <f t="shared" si="11"/>
        <v>0</v>
      </c>
      <c r="M91">
        <f t="shared" si="15"/>
        <v>0</v>
      </c>
      <c r="N91">
        <f t="shared" si="16"/>
        <v>0</v>
      </c>
      <c r="O91">
        <f t="shared" si="17"/>
        <v>0</v>
      </c>
      <c r="P91">
        <f t="shared" si="18"/>
        <v>0</v>
      </c>
      <c r="Q91">
        <f t="shared" si="19"/>
        <v>0</v>
      </c>
      <c r="R91">
        <f t="shared" si="20"/>
        <v>1</v>
      </c>
      <c r="S91">
        <f t="shared" si="21"/>
        <v>0</v>
      </c>
    </row>
    <row r="92" spans="1:19" x14ac:dyDescent="0.2">
      <c r="A92">
        <v>92</v>
      </c>
      <c r="B92" t="s">
        <v>41</v>
      </c>
      <c r="C92">
        <v>26</v>
      </c>
      <c r="D92">
        <v>6</v>
      </c>
      <c r="E92" t="s">
        <v>44</v>
      </c>
      <c r="F92">
        <v>0.7</v>
      </c>
      <c r="G92">
        <v>58</v>
      </c>
      <c r="H92">
        <v>1</v>
      </c>
      <c r="I92">
        <f t="shared" si="12"/>
        <v>1</v>
      </c>
      <c r="J92">
        <f t="shared" si="13"/>
        <v>0</v>
      </c>
      <c r="K92">
        <f t="shared" si="14"/>
        <v>1</v>
      </c>
      <c r="L92">
        <f t="shared" si="11"/>
        <v>0</v>
      </c>
      <c r="M92">
        <f t="shared" si="15"/>
        <v>0</v>
      </c>
      <c r="N92">
        <f t="shared" si="16"/>
        <v>0</v>
      </c>
      <c r="O92">
        <f t="shared" si="17"/>
        <v>0</v>
      </c>
      <c r="P92">
        <f t="shared" si="18"/>
        <v>0</v>
      </c>
      <c r="Q92">
        <f t="shared" si="19"/>
        <v>0</v>
      </c>
      <c r="R92">
        <f t="shared" si="20"/>
        <v>1</v>
      </c>
      <c r="S92">
        <f t="shared" si="21"/>
        <v>0</v>
      </c>
    </row>
    <row r="93" spans="1:19" x14ac:dyDescent="0.2">
      <c r="A93">
        <v>93</v>
      </c>
      <c r="B93" t="s">
        <v>47</v>
      </c>
      <c r="C93">
        <v>32</v>
      </c>
      <c r="D93">
        <v>6</v>
      </c>
      <c r="E93" t="s">
        <v>44</v>
      </c>
      <c r="F93">
        <v>0.7</v>
      </c>
      <c r="G93">
        <v>60</v>
      </c>
      <c r="H93">
        <v>1</v>
      </c>
      <c r="I93">
        <f t="shared" si="12"/>
        <v>0</v>
      </c>
      <c r="J93">
        <f t="shared" si="13"/>
        <v>0</v>
      </c>
      <c r="K93">
        <f t="shared" si="14"/>
        <v>1</v>
      </c>
      <c r="L93">
        <f t="shared" si="11"/>
        <v>0</v>
      </c>
      <c r="M93">
        <f t="shared" si="15"/>
        <v>0</v>
      </c>
      <c r="N93">
        <f t="shared" si="16"/>
        <v>0</v>
      </c>
      <c r="O93">
        <f t="shared" si="17"/>
        <v>0</v>
      </c>
      <c r="P93">
        <f t="shared" si="18"/>
        <v>0</v>
      </c>
      <c r="Q93">
        <f t="shared" si="19"/>
        <v>0</v>
      </c>
      <c r="R93">
        <f t="shared" si="20"/>
        <v>1</v>
      </c>
      <c r="S93">
        <f t="shared" si="21"/>
        <v>0</v>
      </c>
    </row>
    <row r="94" spans="1:19" x14ac:dyDescent="0.2">
      <c r="A94">
        <v>94</v>
      </c>
      <c r="B94" t="s">
        <v>52</v>
      </c>
      <c r="C94">
        <v>30</v>
      </c>
      <c r="D94">
        <v>6.5</v>
      </c>
      <c r="E94" t="s">
        <v>44</v>
      </c>
      <c r="F94">
        <v>0.6</v>
      </c>
      <c r="G94">
        <v>65</v>
      </c>
      <c r="H94">
        <v>1</v>
      </c>
      <c r="I94">
        <f t="shared" si="12"/>
        <v>0</v>
      </c>
      <c r="J94">
        <f t="shared" si="13"/>
        <v>0</v>
      </c>
      <c r="K94">
        <f t="shared" si="14"/>
        <v>1</v>
      </c>
      <c r="L94">
        <f t="shared" si="11"/>
        <v>0</v>
      </c>
      <c r="M94">
        <f t="shared" si="15"/>
        <v>0</v>
      </c>
      <c r="N94">
        <f t="shared" si="16"/>
        <v>0</v>
      </c>
      <c r="O94">
        <f t="shared" si="17"/>
        <v>0</v>
      </c>
      <c r="P94">
        <f t="shared" si="18"/>
        <v>0</v>
      </c>
      <c r="Q94">
        <f t="shared" si="19"/>
        <v>1</v>
      </c>
      <c r="R94">
        <f t="shared" si="20"/>
        <v>0</v>
      </c>
      <c r="S94">
        <f t="shared" si="21"/>
        <v>0</v>
      </c>
    </row>
    <row r="95" spans="1:19" x14ac:dyDescent="0.2">
      <c r="A95">
        <v>95</v>
      </c>
      <c r="B95" t="s">
        <v>47</v>
      </c>
      <c r="C95">
        <v>28.8</v>
      </c>
      <c r="D95">
        <v>6</v>
      </c>
      <c r="E95" t="s">
        <v>46</v>
      </c>
      <c r="F95">
        <v>0.5</v>
      </c>
      <c r="G95">
        <v>60</v>
      </c>
      <c r="H95">
        <v>1</v>
      </c>
      <c r="I95">
        <f t="shared" si="12"/>
        <v>0</v>
      </c>
      <c r="J95">
        <f t="shared" si="13"/>
        <v>0</v>
      </c>
      <c r="K95">
        <f t="shared" si="14"/>
        <v>0</v>
      </c>
      <c r="L95">
        <f t="shared" si="11"/>
        <v>0</v>
      </c>
      <c r="M95">
        <f t="shared" si="15"/>
        <v>0</v>
      </c>
      <c r="N95">
        <f t="shared" si="16"/>
        <v>0</v>
      </c>
      <c r="O95">
        <f t="shared" si="17"/>
        <v>0</v>
      </c>
      <c r="P95">
        <f t="shared" si="18"/>
        <v>1</v>
      </c>
      <c r="Q95">
        <f t="shared" si="19"/>
        <v>0</v>
      </c>
      <c r="R95">
        <f t="shared" si="20"/>
        <v>0</v>
      </c>
      <c r="S95">
        <f t="shared" si="21"/>
        <v>0</v>
      </c>
    </row>
    <row r="96" spans="1:19" x14ac:dyDescent="0.2">
      <c r="A96">
        <v>96</v>
      </c>
      <c r="B96" t="s">
        <v>51</v>
      </c>
      <c r="C96">
        <v>26</v>
      </c>
      <c r="D96">
        <v>8</v>
      </c>
      <c r="E96" t="s">
        <v>44</v>
      </c>
      <c r="F96">
        <v>0.6</v>
      </c>
      <c r="G96">
        <v>60</v>
      </c>
      <c r="H96">
        <v>1</v>
      </c>
      <c r="I96">
        <f t="shared" si="12"/>
        <v>0</v>
      </c>
      <c r="J96">
        <f t="shared" si="13"/>
        <v>0</v>
      </c>
      <c r="K96">
        <f t="shared" si="14"/>
        <v>1</v>
      </c>
      <c r="L96">
        <f t="shared" si="11"/>
        <v>0</v>
      </c>
      <c r="M96">
        <f t="shared" si="15"/>
        <v>0</v>
      </c>
      <c r="N96">
        <f t="shared" si="16"/>
        <v>0</v>
      </c>
      <c r="O96">
        <f t="shared" si="17"/>
        <v>0</v>
      </c>
      <c r="P96">
        <f t="shared" si="18"/>
        <v>0</v>
      </c>
      <c r="Q96">
        <f t="shared" si="19"/>
        <v>1</v>
      </c>
      <c r="R96">
        <f t="shared" si="20"/>
        <v>0</v>
      </c>
      <c r="S96">
        <f t="shared" si="21"/>
        <v>0</v>
      </c>
    </row>
    <row r="97" spans="1:19" x14ac:dyDescent="0.2">
      <c r="A97">
        <v>97</v>
      </c>
      <c r="B97" t="s">
        <v>47</v>
      </c>
      <c r="C97">
        <v>31</v>
      </c>
      <c r="D97">
        <v>6</v>
      </c>
      <c r="E97" t="s">
        <v>44</v>
      </c>
      <c r="F97">
        <v>0.4</v>
      </c>
      <c r="G97">
        <v>65</v>
      </c>
      <c r="H97">
        <v>1</v>
      </c>
      <c r="I97">
        <f t="shared" si="12"/>
        <v>0</v>
      </c>
      <c r="J97">
        <f t="shared" si="13"/>
        <v>0</v>
      </c>
      <c r="K97">
        <f t="shared" si="14"/>
        <v>1</v>
      </c>
      <c r="L97">
        <f t="shared" si="11"/>
        <v>0</v>
      </c>
      <c r="M97">
        <f t="shared" si="15"/>
        <v>0</v>
      </c>
      <c r="N97">
        <f t="shared" si="16"/>
        <v>0</v>
      </c>
      <c r="O97">
        <f t="shared" si="17"/>
        <v>1</v>
      </c>
      <c r="P97">
        <f t="shared" si="18"/>
        <v>0</v>
      </c>
      <c r="Q97">
        <f t="shared" si="19"/>
        <v>0</v>
      </c>
      <c r="R97">
        <f t="shared" si="20"/>
        <v>0</v>
      </c>
      <c r="S97">
        <f t="shared" si="21"/>
        <v>0</v>
      </c>
    </row>
    <row r="98" spans="1:19" x14ac:dyDescent="0.2">
      <c r="A98">
        <v>98</v>
      </c>
      <c r="B98" t="s">
        <v>51</v>
      </c>
      <c r="C98">
        <v>30</v>
      </c>
      <c r="D98">
        <v>6</v>
      </c>
      <c r="E98" t="s">
        <v>44</v>
      </c>
      <c r="F98">
        <v>0.6</v>
      </c>
      <c r="G98">
        <v>58</v>
      </c>
      <c r="H98">
        <v>1</v>
      </c>
      <c r="I98">
        <f t="shared" si="12"/>
        <v>0</v>
      </c>
      <c r="J98">
        <f t="shared" si="13"/>
        <v>0</v>
      </c>
      <c r="K98">
        <f t="shared" si="14"/>
        <v>1</v>
      </c>
      <c r="L98">
        <f t="shared" si="11"/>
        <v>0</v>
      </c>
      <c r="M98">
        <f t="shared" si="15"/>
        <v>0</v>
      </c>
      <c r="N98">
        <f t="shared" si="16"/>
        <v>0</v>
      </c>
      <c r="O98">
        <f t="shared" si="17"/>
        <v>0</v>
      </c>
      <c r="P98">
        <f t="shared" si="18"/>
        <v>0</v>
      </c>
      <c r="Q98">
        <f t="shared" si="19"/>
        <v>1</v>
      </c>
      <c r="R98">
        <f t="shared" si="20"/>
        <v>0</v>
      </c>
      <c r="S98">
        <f t="shared" si="21"/>
        <v>0</v>
      </c>
    </row>
    <row r="99" spans="1:19" x14ac:dyDescent="0.2">
      <c r="A99">
        <v>99</v>
      </c>
      <c r="B99" t="s">
        <v>41</v>
      </c>
      <c r="C99">
        <v>26.4</v>
      </c>
      <c r="D99">
        <v>6</v>
      </c>
      <c r="E99" t="s">
        <v>44</v>
      </c>
      <c r="F99">
        <v>0.3</v>
      </c>
      <c r="G99">
        <v>58</v>
      </c>
      <c r="H99">
        <v>1</v>
      </c>
      <c r="I99">
        <f t="shared" si="12"/>
        <v>1</v>
      </c>
      <c r="J99">
        <f t="shared" si="13"/>
        <v>0</v>
      </c>
      <c r="K99">
        <f t="shared" si="14"/>
        <v>1</v>
      </c>
      <c r="L99">
        <f t="shared" si="11"/>
        <v>0</v>
      </c>
      <c r="M99">
        <f t="shared" si="15"/>
        <v>0</v>
      </c>
      <c r="N99">
        <f t="shared" si="16"/>
        <v>1</v>
      </c>
      <c r="O99">
        <f t="shared" si="17"/>
        <v>0</v>
      </c>
      <c r="P99">
        <f t="shared" si="18"/>
        <v>0</v>
      </c>
      <c r="Q99">
        <f t="shared" si="19"/>
        <v>0</v>
      </c>
      <c r="R99">
        <f t="shared" si="20"/>
        <v>0</v>
      </c>
      <c r="S99">
        <f t="shared" si="21"/>
        <v>0</v>
      </c>
    </row>
    <row r="100" spans="1:19" x14ac:dyDescent="0.2">
      <c r="A100">
        <v>100</v>
      </c>
      <c r="B100" t="s">
        <v>47</v>
      </c>
      <c r="C100">
        <v>31</v>
      </c>
      <c r="D100">
        <v>6</v>
      </c>
      <c r="E100" t="s">
        <v>44</v>
      </c>
      <c r="F100">
        <v>0.8</v>
      </c>
      <c r="G100">
        <v>55</v>
      </c>
      <c r="H100">
        <v>1</v>
      </c>
      <c r="I100">
        <f t="shared" si="12"/>
        <v>0</v>
      </c>
      <c r="J100">
        <f t="shared" si="13"/>
        <v>0</v>
      </c>
      <c r="K100">
        <f t="shared" si="14"/>
        <v>1</v>
      </c>
      <c r="L100">
        <f t="shared" si="11"/>
        <v>0</v>
      </c>
      <c r="M100">
        <f t="shared" si="15"/>
        <v>0</v>
      </c>
      <c r="N100">
        <f t="shared" si="16"/>
        <v>0</v>
      </c>
      <c r="O100">
        <f t="shared" si="17"/>
        <v>0</v>
      </c>
      <c r="P100">
        <f t="shared" si="18"/>
        <v>0</v>
      </c>
      <c r="Q100">
        <f t="shared" si="19"/>
        <v>0</v>
      </c>
      <c r="R100">
        <f t="shared" si="20"/>
        <v>0</v>
      </c>
      <c r="S100">
        <f t="shared" si="21"/>
        <v>1</v>
      </c>
    </row>
    <row r="101" spans="1:19" x14ac:dyDescent="0.2">
      <c r="A101">
        <v>101</v>
      </c>
      <c r="B101" t="s">
        <v>41</v>
      </c>
      <c r="C101">
        <v>30</v>
      </c>
      <c r="D101">
        <v>6</v>
      </c>
      <c r="E101" t="s">
        <v>44</v>
      </c>
      <c r="F101">
        <v>0.8</v>
      </c>
      <c r="G101">
        <v>55</v>
      </c>
      <c r="H101">
        <v>1</v>
      </c>
      <c r="I101">
        <f t="shared" si="12"/>
        <v>1</v>
      </c>
      <c r="J101">
        <f t="shared" si="13"/>
        <v>0</v>
      </c>
      <c r="K101">
        <f t="shared" si="14"/>
        <v>1</v>
      </c>
      <c r="L101">
        <f t="shared" si="11"/>
        <v>0</v>
      </c>
      <c r="M101">
        <f t="shared" si="15"/>
        <v>0</v>
      </c>
      <c r="N101">
        <f t="shared" si="16"/>
        <v>0</v>
      </c>
      <c r="O101">
        <f t="shared" si="17"/>
        <v>0</v>
      </c>
      <c r="P101">
        <f t="shared" si="18"/>
        <v>0</v>
      </c>
      <c r="Q101">
        <f t="shared" si="19"/>
        <v>0</v>
      </c>
      <c r="R101">
        <f t="shared" si="20"/>
        <v>0</v>
      </c>
      <c r="S101">
        <f t="shared" si="21"/>
        <v>1</v>
      </c>
    </row>
    <row r="102" spans="1:19" x14ac:dyDescent="0.2">
      <c r="A102">
        <v>102</v>
      </c>
      <c r="B102" t="s">
        <v>52</v>
      </c>
      <c r="C102">
        <v>31</v>
      </c>
      <c r="D102">
        <v>9</v>
      </c>
      <c r="E102" t="s">
        <v>44</v>
      </c>
      <c r="F102">
        <v>0.3</v>
      </c>
      <c r="G102">
        <v>79</v>
      </c>
      <c r="H102">
        <v>1</v>
      </c>
      <c r="I102">
        <f t="shared" si="12"/>
        <v>0</v>
      </c>
      <c r="J102">
        <f t="shared" si="13"/>
        <v>0</v>
      </c>
      <c r="K102">
        <f t="shared" si="14"/>
        <v>1</v>
      </c>
      <c r="L102">
        <f t="shared" si="11"/>
        <v>0</v>
      </c>
      <c r="M102">
        <f t="shared" si="15"/>
        <v>0</v>
      </c>
      <c r="N102">
        <f t="shared" si="16"/>
        <v>1</v>
      </c>
      <c r="O102">
        <f t="shared" si="17"/>
        <v>0</v>
      </c>
      <c r="P102">
        <f t="shared" si="18"/>
        <v>0</v>
      </c>
      <c r="Q102">
        <f t="shared" si="19"/>
        <v>0</v>
      </c>
      <c r="R102">
        <f t="shared" si="20"/>
        <v>0</v>
      </c>
      <c r="S102">
        <f t="shared" si="21"/>
        <v>0</v>
      </c>
    </row>
    <row r="103" spans="1:19" x14ac:dyDescent="0.2">
      <c r="A103">
        <v>103</v>
      </c>
      <c r="B103" t="s">
        <v>41</v>
      </c>
      <c r="C103">
        <v>30</v>
      </c>
      <c r="D103">
        <v>8</v>
      </c>
      <c r="E103" t="s">
        <v>44</v>
      </c>
      <c r="F103">
        <v>0.7</v>
      </c>
      <c r="G103">
        <v>60</v>
      </c>
      <c r="H103">
        <v>1</v>
      </c>
      <c r="I103">
        <f t="shared" si="12"/>
        <v>1</v>
      </c>
      <c r="J103">
        <f t="shared" si="13"/>
        <v>0</v>
      </c>
      <c r="K103">
        <f t="shared" si="14"/>
        <v>1</v>
      </c>
      <c r="L103">
        <f t="shared" si="11"/>
        <v>0</v>
      </c>
      <c r="M103">
        <f t="shared" si="15"/>
        <v>0</v>
      </c>
      <c r="N103">
        <f t="shared" si="16"/>
        <v>0</v>
      </c>
      <c r="O103">
        <f t="shared" si="17"/>
        <v>0</v>
      </c>
      <c r="P103">
        <f t="shared" si="18"/>
        <v>0</v>
      </c>
      <c r="Q103">
        <f t="shared" si="19"/>
        <v>0</v>
      </c>
      <c r="R103">
        <f t="shared" si="20"/>
        <v>1</v>
      </c>
      <c r="S103">
        <f t="shared" si="21"/>
        <v>0</v>
      </c>
    </row>
    <row r="104" spans="1:19" x14ac:dyDescent="0.2">
      <c r="A104">
        <v>104</v>
      </c>
      <c r="B104" t="s">
        <v>47</v>
      </c>
      <c r="C104">
        <v>28</v>
      </c>
      <c r="D104">
        <v>7</v>
      </c>
      <c r="E104" t="s">
        <v>44</v>
      </c>
      <c r="F104">
        <v>0.1</v>
      </c>
      <c r="G104">
        <v>68</v>
      </c>
      <c r="H104">
        <v>1</v>
      </c>
      <c r="I104">
        <f t="shared" si="12"/>
        <v>0</v>
      </c>
      <c r="J104">
        <f t="shared" si="13"/>
        <v>0</v>
      </c>
      <c r="K104">
        <f t="shared" si="14"/>
        <v>1</v>
      </c>
      <c r="L104">
        <f>IF(F104=0.1,1,0)</f>
        <v>1</v>
      </c>
      <c r="M104">
        <f t="shared" si="15"/>
        <v>0</v>
      </c>
      <c r="N104">
        <f t="shared" si="16"/>
        <v>0</v>
      </c>
      <c r="O104">
        <f t="shared" si="17"/>
        <v>0</v>
      </c>
      <c r="P104">
        <f t="shared" si="18"/>
        <v>0</v>
      </c>
      <c r="Q104">
        <f t="shared" si="19"/>
        <v>0</v>
      </c>
      <c r="R104">
        <f t="shared" si="20"/>
        <v>0</v>
      </c>
      <c r="S104">
        <f t="shared" si="21"/>
        <v>0</v>
      </c>
    </row>
    <row r="105" spans="1:19" x14ac:dyDescent="0.2">
      <c r="A105">
        <v>105</v>
      </c>
      <c r="B105" t="s">
        <v>41</v>
      </c>
      <c r="C105">
        <v>30</v>
      </c>
      <c r="D105">
        <v>6</v>
      </c>
      <c r="E105" t="s">
        <v>44</v>
      </c>
      <c r="F105">
        <v>0.7</v>
      </c>
      <c r="G105">
        <v>63</v>
      </c>
      <c r="H105">
        <v>1</v>
      </c>
      <c r="I105">
        <f t="shared" si="12"/>
        <v>1</v>
      </c>
      <c r="J105">
        <f t="shared" si="13"/>
        <v>0</v>
      </c>
      <c r="K105">
        <f t="shared" si="14"/>
        <v>1</v>
      </c>
      <c r="L105">
        <f t="shared" ref="L105:L145" si="22">IF(F105=0.1,1,0)</f>
        <v>0</v>
      </c>
      <c r="M105">
        <f t="shared" si="15"/>
        <v>0</v>
      </c>
      <c r="N105">
        <f t="shared" si="16"/>
        <v>0</v>
      </c>
      <c r="O105">
        <f t="shared" si="17"/>
        <v>0</v>
      </c>
      <c r="P105">
        <f t="shared" si="18"/>
        <v>0</v>
      </c>
      <c r="Q105">
        <f t="shared" si="19"/>
        <v>0</v>
      </c>
      <c r="R105">
        <f t="shared" si="20"/>
        <v>1</v>
      </c>
      <c r="S105">
        <f t="shared" si="21"/>
        <v>0</v>
      </c>
    </row>
    <row r="106" spans="1:19" x14ac:dyDescent="0.2">
      <c r="A106">
        <v>106</v>
      </c>
      <c r="B106" t="s">
        <v>52</v>
      </c>
      <c r="C106">
        <v>25</v>
      </c>
      <c r="D106">
        <v>6</v>
      </c>
      <c r="E106" t="s">
        <v>44</v>
      </c>
      <c r="F106">
        <v>0.8</v>
      </c>
      <c r="G106">
        <v>60</v>
      </c>
      <c r="H106">
        <v>1</v>
      </c>
      <c r="I106">
        <f t="shared" si="12"/>
        <v>0</v>
      </c>
      <c r="J106">
        <f t="shared" si="13"/>
        <v>0</v>
      </c>
      <c r="K106">
        <f t="shared" si="14"/>
        <v>1</v>
      </c>
      <c r="L106">
        <f t="shared" si="22"/>
        <v>0</v>
      </c>
      <c r="M106">
        <f t="shared" si="15"/>
        <v>0</v>
      </c>
      <c r="N106">
        <f t="shared" si="16"/>
        <v>0</v>
      </c>
      <c r="O106">
        <f t="shared" si="17"/>
        <v>0</v>
      </c>
      <c r="P106">
        <f t="shared" si="18"/>
        <v>0</v>
      </c>
      <c r="Q106">
        <f t="shared" si="19"/>
        <v>0</v>
      </c>
      <c r="R106">
        <f t="shared" si="20"/>
        <v>0</v>
      </c>
      <c r="S106">
        <f t="shared" si="21"/>
        <v>1</v>
      </c>
    </row>
    <row r="107" spans="1:19" x14ac:dyDescent="0.2">
      <c r="A107">
        <v>107</v>
      </c>
      <c r="B107" t="s">
        <v>41</v>
      </c>
      <c r="C107">
        <v>28</v>
      </c>
      <c r="D107">
        <v>6</v>
      </c>
      <c r="E107" t="s">
        <v>46</v>
      </c>
      <c r="F107">
        <v>0.2</v>
      </c>
      <c r="G107">
        <v>66</v>
      </c>
      <c r="H107">
        <v>1</v>
      </c>
      <c r="I107">
        <f t="shared" si="12"/>
        <v>1</v>
      </c>
      <c r="J107">
        <f t="shared" si="13"/>
        <v>0</v>
      </c>
      <c r="K107">
        <f t="shared" si="14"/>
        <v>0</v>
      </c>
      <c r="L107">
        <f t="shared" si="22"/>
        <v>0</v>
      </c>
      <c r="M107">
        <f t="shared" si="15"/>
        <v>1</v>
      </c>
      <c r="N107">
        <f t="shared" si="16"/>
        <v>0</v>
      </c>
      <c r="O107">
        <f t="shared" si="17"/>
        <v>0</v>
      </c>
      <c r="P107">
        <f t="shared" si="18"/>
        <v>0</v>
      </c>
      <c r="Q107">
        <f t="shared" si="19"/>
        <v>0</v>
      </c>
      <c r="R107">
        <f t="shared" si="20"/>
        <v>0</v>
      </c>
      <c r="S107">
        <f t="shared" si="21"/>
        <v>0</v>
      </c>
    </row>
    <row r="108" spans="1:19" x14ac:dyDescent="0.2">
      <c r="A108">
        <v>108</v>
      </c>
      <c r="B108" t="s">
        <v>41</v>
      </c>
      <c r="C108">
        <v>30</v>
      </c>
      <c r="D108">
        <v>8</v>
      </c>
      <c r="E108" t="s">
        <v>44</v>
      </c>
      <c r="F108">
        <v>0.7</v>
      </c>
      <c r="G108">
        <v>62</v>
      </c>
      <c r="H108">
        <v>1</v>
      </c>
      <c r="I108">
        <f t="shared" si="12"/>
        <v>1</v>
      </c>
      <c r="J108">
        <f t="shared" si="13"/>
        <v>0</v>
      </c>
      <c r="K108">
        <f t="shared" si="14"/>
        <v>1</v>
      </c>
      <c r="L108">
        <f t="shared" si="22"/>
        <v>0</v>
      </c>
      <c r="M108">
        <f t="shared" si="15"/>
        <v>0</v>
      </c>
      <c r="N108">
        <f t="shared" si="16"/>
        <v>0</v>
      </c>
      <c r="O108">
        <f t="shared" si="17"/>
        <v>0</v>
      </c>
      <c r="P108">
        <f t="shared" si="18"/>
        <v>0</v>
      </c>
      <c r="Q108">
        <f t="shared" si="19"/>
        <v>0</v>
      </c>
      <c r="R108">
        <f t="shared" si="20"/>
        <v>1</v>
      </c>
      <c r="S108">
        <f t="shared" si="21"/>
        <v>0</v>
      </c>
    </row>
    <row r="109" spans="1:19" x14ac:dyDescent="0.2">
      <c r="A109">
        <v>109</v>
      </c>
      <c r="B109" t="s">
        <v>47</v>
      </c>
      <c r="C109">
        <v>28</v>
      </c>
      <c r="D109">
        <v>8</v>
      </c>
      <c r="E109" t="s">
        <v>44</v>
      </c>
      <c r="F109">
        <v>0.9</v>
      </c>
      <c r="G109">
        <v>65</v>
      </c>
      <c r="H109">
        <v>1</v>
      </c>
      <c r="I109">
        <f t="shared" si="12"/>
        <v>0</v>
      </c>
      <c r="J109">
        <f t="shared" si="13"/>
        <v>0</v>
      </c>
      <c r="K109">
        <f t="shared" si="14"/>
        <v>1</v>
      </c>
      <c r="L109">
        <f t="shared" si="22"/>
        <v>0</v>
      </c>
      <c r="M109">
        <f t="shared" si="15"/>
        <v>0</v>
      </c>
      <c r="N109">
        <f t="shared" si="16"/>
        <v>0</v>
      </c>
      <c r="O109">
        <f t="shared" si="17"/>
        <v>0</v>
      </c>
      <c r="P109">
        <f t="shared" si="18"/>
        <v>0</v>
      </c>
      <c r="Q109">
        <f t="shared" si="19"/>
        <v>0</v>
      </c>
      <c r="R109">
        <f t="shared" si="20"/>
        <v>0</v>
      </c>
      <c r="S109">
        <f t="shared" si="21"/>
        <v>0</v>
      </c>
    </row>
    <row r="110" spans="1:19" x14ac:dyDescent="0.2">
      <c r="A110">
        <v>110</v>
      </c>
      <c r="B110" t="s">
        <v>51</v>
      </c>
      <c r="C110">
        <v>22</v>
      </c>
      <c r="D110">
        <v>9</v>
      </c>
      <c r="E110" t="s">
        <v>44</v>
      </c>
      <c r="F110">
        <v>0.5</v>
      </c>
      <c r="G110">
        <v>62</v>
      </c>
      <c r="H110">
        <v>1</v>
      </c>
      <c r="I110">
        <f t="shared" si="12"/>
        <v>0</v>
      </c>
      <c r="J110">
        <f t="shared" si="13"/>
        <v>0</v>
      </c>
      <c r="K110">
        <f t="shared" si="14"/>
        <v>1</v>
      </c>
      <c r="L110">
        <f t="shared" si="22"/>
        <v>0</v>
      </c>
      <c r="M110">
        <f t="shared" si="15"/>
        <v>0</v>
      </c>
      <c r="N110">
        <f t="shared" si="16"/>
        <v>0</v>
      </c>
      <c r="O110">
        <f t="shared" si="17"/>
        <v>0</v>
      </c>
      <c r="P110">
        <f t="shared" si="18"/>
        <v>1</v>
      </c>
      <c r="Q110">
        <f t="shared" si="19"/>
        <v>0</v>
      </c>
      <c r="R110">
        <f t="shared" si="20"/>
        <v>0</v>
      </c>
      <c r="S110">
        <f t="shared" si="21"/>
        <v>0</v>
      </c>
    </row>
    <row r="111" spans="1:19" x14ac:dyDescent="0.2">
      <c r="A111">
        <v>111</v>
      </c>
      <c r="B111" t="s">
        <v>41</v>
      </c>
      <c r="C111">
        <v>30</v>
      </c>
      <c r="D111">
        <v>6</v>
      </c>
      <c r="E111" t="s">
        <v>44</v>
      </c>
      <c r="F111">
        <v>0.8</v>
      </c>
      <c r="G111">
        <v>59</v>
      </c>
      <c r="H111">
        <v>1</v>
      </c>
      <c r="I111">
        <f t="shared" si="12"/>
        <v>1</v>
      </c>
      <c r="J111">
        <f t="shared" si="13"/>
        <v>0</v>
      </c>
      <c r="K111">
        <f t="shared" si="14"/>
        <v>1</v>
      </c>
      <c r="L111">
        <f t="shared" si="22"/>
        <v>0</v>
      </c>
      <c r="M111">
        <f t="shared" si="15"/>
        <v>0</v>
      </c>
      <c r="N111">
        <f t="shared" si="16"/>
        <v>0</v>
      </c>
      <c r="O111">
        <f t="shared" si="17"/>
        <v>0</v>
      </c>
      <c r="P111">
        <f t="shared" si="18"/>
        <v>0</v>
      </c>
      <c r="Q111">
        <f t="shared" si="19"/>
        <v>0</v>
      </c>
      <c r="R111">
        <f t="shared" si="20"/>
        <v>0</v>
      </c>
      <c r="S111">
        <f t="shared" si="21"/>
        <v>1</v>
      </c>
    </row>
    <row r="112" spans="1:19" x14ac:dyDescent="0.2">
      <c r="A112">
        <v>112</v>
      </c>
      <c r="B112" t="s">
        <v>41</v>
      </c>
      <c r="C112">
        <v>31</v>
      </c>
      <c r="D112">
        <v>6</v>
      </c>
      <c r="E112" t="s">
        <v>46</v>
      </c>
      <c r="F112">
        <v>0.6</v>
      </c>
      <c r="G112">
        <v>60</v>
      </c>
      <c r="H112">
        <v>1</v>
      </c>
      <c r="I112">
        <f t="shared" si="12"/>
        <v>1</v>
      </c>
      <c r="J112">
        <f t="shared" si="13"/>
        <v>0</v>
      </c>
      <c r="K112">
        <f t="shared" si="14"/>
        <v>0</v>
      </c>
      <c r="L112">
        <f t="shared" si="22"/>
        <v>0</v>
      </c>
      <c r="M112">
        <f t="shared" si="15"/>
        <v>0</v>
      </c>
      <c r="N112">
        <f t="shared" si="16"/>
        <v>0</v>
      </c>
      <c r="O112">
        <f t="shared" si="17"/>
        <v>0</v>
      </c>
      <c r="P112">
        <f t="shared" si="18"/>
        <v>0</v>
      </c>
      <c r="Q112">
        <f t="shared" si="19"/>
        <v>1</v>
      </c>
      <c r="R112">
        <f t="shared" si="20"/>
        <v>0</v>
      </c>
      <c r="S112">
        <f t="shared" si="21"/>
        <v>0</v>
      </c>
    </row>
    <row r="113" spans="1:19" x14ac:dyDescent="0.2">
      <c r="A113">
        <v>113</v>
      </c>
      <c r="B113" t="s">
        <v>47</v>
      </c>
      <c r="C113">
        <v>33.1</v>
      </c>
      <c r="D113">
        <v>8</v>
      </c>
      <c r="E113" t="s">
        <v>44</v>
      </c>
      <c r="F113">
        <v>0.7</v>
      </c>
      <c r="G113">
        <v>70</v>
      </c>
      <c r="H113">
        <v>1</v>
      </c>
      <c r="I113">
        <f t="shared" si="12"/>
        <v>0</v>
      </c>
      <c r="J113">
        <f t="shared" si="13"/>
        <v>0</v>
      </c>
      <c r="K113">
        <f t="shared" si="14"/>
        <v>1</v>
      </c>
      <c r="L113">
        <f t="shared" si="22"/>
        <v>0</v>
      </c>
      <c r="M113">
        <f t="shared" si="15"/>
        <v>0</v>
      </c>
      <c r="N113">
        <f t="shared" si="16"/>
        <v>0</v>
      </c>
      <c r="O113">
        <f t="shared" si="17"/>
        <v>0</v>
      </c>
      <c r="P113">
        <f t="shared" si="18"/>
        <v>0</v>
      </c>
      <c r="Q113">
        <f t="shared" si="19"/>
        <v>0</v>
      </c>
      <c r="R113">
        <f t="shared" si="20"/>
        <v>1</v>
      </c>
      <c r="S113">
        <f t="shared" si="21"/>
        <v>0</v>
      </c>
    </row>
    <row r="114" spans="1:19" x14ac:dyDescent="0.2">
      <c r="A114">
        <v>114</v>
      </c>
      <c r="B114" t="s">
        <v>41</v>
      </c>
      <c r="C114">
        <v>30</v>
      </c>
      <c r="D114">
        <v>8</v>
      </c>
      <c r="E114" t="s">
        <v>44</v>
      </c>
      <c r="F114">
        <v>0.9</v>
      </c>
      <c r="G114">
        <v>58</v>
      </c>
      <c r="H114">
        <v>1</v>
      </c>
      <c r="I114">
        <f t="shared" si="12"/>
        <v>1</v>
      </c>
      <c r="J114">
        <f t="shared" si="13"/>
        <v>0</v>
      </c>
      <c r="K114">
        <f t="shared" si="14"/>
        <v>1</v>
      </c>
      <c r="L114">
        <f t="shared" si="22"/>
        <v>0</v>
      </c>
      <c r="M114">
        <f t="shared" si="15"/>
        <v>0</v>
      </c>
      <c r="N114">
        <f t="shared" si="16"/>
        <v>0</v>
      </c>
      <c r="O114">
        <f t="shared" si="17"/>
        <v>0</v>
      </c>
      <c r="P114">
        <f t="shared" si="18"/>
        <v>0</v>
      </c>
      <c r="Q114">
        <f t="shared" si="19"/>
        <v>0</v>
      </c>
      <c r="R114">
        <f t="shared" si="20"/>
        <v>0</v>
      </c>
      <c r="S114">
        <f t="shared" si="21"/>
        <v>0</v>
      </c>
    </row>
    <row r="115" spans="1:19" x14ac:dyDescent="0.2">
      <c r="A115">
        <v>115</v>
      </c>
      <c r="B115" t="s">
        <v>52</v>
      </c>
      <c r="C115">
        <v>30</v>
      </c>
      <c r="D115">
        <v>6</v>
      </c>
      <c r="E115" t="s">
        <v>44</v>
      </c>
      <c r="F115">
        <v>0.6</v>
      </c>
      <c r="G115">
        <v>60</v>
      </c>
      <c r="H115">
        <v>1</v>
      </c>
      <c r="I115">
        <f t="shared" si="12"/>
        <v>0</v>
      </c>
      <c r="J115">
        <f t="shared" si="13"/>
        <v>0</v>
      </c>
      <c r="K115">
        <f t="shared" si="14"/>
        <v>1</v>
      </c>
      <c r="L115">
        <f t="shared" si="22"/>
        <v>0</v>
      </c>
      <c r="M115">
        <f t="shared" si="15"/>
        <v>0</v>
      </c>
      <c r="N115">
        <f t="shared" si="16"/>
        <v>0</v>
      </c>
      <c r="O115">
        <f t="shared" si="17"/>
        <v>0</v>
      </c>
      <c r="P115">
        <f t="shared" si="18"/>
        <v>0</v>
      </c>
      <c r="Q115">
        <f t="shared" si="19"/>
        <v>1</v>
      </c>
      <c r="R115">
        <f t="shared" si="20"/>
        <v>0</v>
      </c>
      <c r="S115">
        <f t="shared" si="21"/>
        <v>0</v>
      </c>
    </row>
    <row r="116" spans="1:19" x14ac:dyDescent="0.2">
      <c r="A116">
        <v>116</v>
      </c>
      <c r="B116" t="s">
        <v>41</v>
      </c>
      <c r="C116">
        <v>26</v>
      </c>
      <c r="D116">
        <v>6</v>
      </c>
      <c r="E116" t="s">
        <v>44</v>
      </c>
      <c r="F116">
        <v>0.4</v>
      </c>
      <c r="G116">
        <v>62</v>
      </c>
      <c r="H116">
        <v>1</v>
      </c>
      <c r="I116">
        <f t="shared" si="12"/>
        <v>1</v>
      </c>
      <c r="J116">
        <f t="shared" si="13"/>
        <v>0</v>
      </c>
      <c r="K116">
        <f t="shared" si="14"/>
        <v>1</v>
      </c>
      <c r="L116">
        <f t="shared" si="22"/>
        <v>0</v>
      </c>
      <c r="M116">
        <f t="shared" si="15"/>
        <v>0</v>
      </c>
      <c r="N116">
        <f t="shared" si="16"/>
        <v>0</v>
      </c>
      <c r="O116">
        <f t="shared" si="17"/>
        <v>1</v>
      </c>
      <c r="P116">
        <f t="shared" si="18"/>
        <v>0</v>
      </c>
      <c r="Q116">
        <f t="shared" si="19"/>
        <v>0</v>
      </c>
      <c r="R116">
        <f t="shared" si="20"/>
        <v>0</v>
      </c>
      <c r="S116">
        <f t="shared" si="21"/>
        <v>0</v>
      </c>
    </row>
    <row r="117" spans="1:19" x14ac:dyDescent="0.2">
      <c r="A117">
        <v>117</v>
      </c>
      <c r="B117" t="s">
        <v>41</v>
      </c>
      <c r="C117">
        <v>31</v>
      </c>
      <c r="D117">
        <v>8.5</v>
      </c>
      <c r="E117" t="s">
        <v>44</v>
      </c>
      <c r="F117">
        <v>0.9</v>
      </c>
      <c r="G117">
        <v>68</v>
      </c>
      <c r="H117">
        <v>1</v>
      </c>
      <c r="I117">
        <f t="shared" si="12"/>
        <v>1</v>
      </c>
      <c r="J117">
        <f t="shared" si="13"/>
        <v>0</v>
      </c>
      <c r="K117">
        <f t="shared" si="14"/>
        <v>1</v>
      </c>
      <c r="L117">
        <f t="shared" si="22"/>
        <v>0</v>
      </c>
      <c r="M117">
        <f t="shared" si="15"/>
        <v>0</v>
      </c>
      <c r="N117">
        <f t="shared" si="16"/>
        <v>0</v>
      </c>
      <c r="O117">
        <f t="shared" si="17"/>
        <v>0</v>
      </c>
      <c r="P117">
        <f t="shared" si="18"/>
        <v>0</v>
      </c>
      <c r="Q117">
        <f t="shared" si="19"/>
        <v>0</v>
      </c>
      <c r="R117">
        <f t="shared" si="20"/>
        <v>0</v>
      </c>
      <c r="S117">
        <f t="shared" si="21"/>
        <v>0</v>
      </c>
    </row>
    <row r="118" spans="1:19" x14ac:dyDescent="0.2">
      <c r="A118">
        <v>118</v>
      </c>
      <c r="B118" t="s">
        <v>47</v>
      </c>
      <c r="C118">
        <v>30</v>
      </c>
      <c r="D118">
        <v>11</v>
      </c>
      <c r="E118" t="s">
        <v>44</v>
      </c>
      <c r="F118">
        <v>0.8</v>
      </c>
      <c r="G118">
        <v>72</v>
      </c>
      <c r="H118">
        <v>1</v>
      </c>
      <c r="I118">
        <f t="shared" si="12"/>
        <v>0</v>
      </c>
      <c r="J118">
        <f t="shared" si="13"/>
        <v>0</v>
      </c>
      <c r="K118">
        <f t="shared" si="14"/>
        <v>1</v>
      </c>
      <c r="L118">
        <f t="shared" si="22"/>
        <v>0</v>
      </c>
      <c r="M118">
        <f t="shared" si="15"/>
        <v>0</v>
      </c>
      <c r="N118">
        <f t="shared" si="16"/>
        <v>0</v>
      </c>
      <c r="O118">
        <f t="shared" si="17"/>
        <v>0</v>
      </c>
      <c r="P118">
        <f t="shared" si="18"/>
        <v>0</v>
      </c>
      <c r="Q118">
        <f t="shared" si="19"/>
        <v>0</v>
      </c>
      <c r="R118">
        <f t="shared" si="20"/>
        <v>0</v>
      </c>
      <c r="S118">
        <f t="shared" si="21"/>
        <v>1</v>
      </c>
    </row>
    <row r="119" spans="1:19" x14ac:dyDescent="0.2">
      <c r="A119">
        <v>119</v>
      </c>
      <c r="B119" t="s">
        <v>41</v>
      </c>
      <c r="C119">
        <v>28</v>
      </c>
      <c r="D119">
        <v>9</v>
      </c>
      <c r="E119" t="s">
        <v>44</v>
      </c>
      <c r="F119">
        <v>0.5</v>
      </c>
      <c r="G119">
        <v>65</v>
      </c>
      <c r="H119">
        <v>1</v>
      </c>
      <c r="I119">
        <f t="shared" si="12"/>
        <v>1</v>
      </c>
      <c r="J119">
        <f t="shared" si="13"/>
        <v>0</v>
      </c>
      <c r="K119">
        <f t="shared" si="14"/>
        <v>1</v>
      </c>
      <c r="L119">
        <f t="shared" si="22"/>
        <v>0</v>
      </c>
      <c r="M119">
        <f t="shared" si="15"/>
        <v>0</v>
      </c>
      <c r="N119">
        <f t="shared" si="16"/>
        <v>0</v>
      </c>
      <c r="O119">
        <f t="shared" si="17"/>
        <v>0</v>
      </c>
      <c r="P119">
        <f t="shared" si="18"/>
        <v>1</v>
      </c>
      <c r="Q119">
        <f t="shared" si="19"/>
        <v>0</v>
      </c>
      <c r="R119">
        <f t="shared" si="20"/>
        <v>0</v>
      </c>
      <c r="S119">
        <f t="shared" si="21"/>
        <v>0</v>
      </c>
    </row>
    <row r="120" spans="1:19" x14ac:dyDescent="0.2">
      <c r="A120">
        <v>120</v>
      </c>
      <c r="B120" t="s">
        <v>52</v>
      </c>
      <c r="C120">
        <v>30</v>
      </c>
      <c r="D120">
        <v>6</v>
      </c>
      <c r="E120" t="s">
        <v>44</v>
      </c>
      <c r="F120">
        <v>0.8</v>
      </c>
      <c r="G120">
        <v>63</v>
      </c>
      <c r="H120">
        <v>1</v>
      </c>
      <c r="I120">
        <f t="shared" si="12"/>
        <v>0</v>
      </c>
      <c r="J120">
        <f t="shared" si="13"/>
        <v>0</v>
      </c>
      <c r="K120">
        <f t="shared" si="14"/>
        <v>1</v>
      </c>
      <c r="L120">
        <f t="shared" si="22"/>
        <v>0</v>
      </c>
      <c r="M120">
        <f t="shared" si="15"/>
        <v>0</v>
      </c>
      <c r="N120">
        <f t="shared" si="16"/>
        <v>0</v>
      </c>
      <c r="O120">
        <f t="shared" si="17"/>
        <v>0</v>
      </c>
      <c r="P120">
        <f t="shared" si="18"/>
        <v>0</v>
      </c>
      <c r="Q120">
        <f t="shared" si="19"/>
        <v>0</v>
      </c>
      <c r="R120">
        <f t="shared" si="20"/>
        <v>0</v>
      </c>
      <c r="S120">
        <f t="shared" si="21"/>
        <v>1</v>
      </c>
    </row>
    <row r="121" spans="1:19" x14ac:dyDescent="0.2">
      <c r="A121">
        <v>121</v>
      </c>
      <c r="B121" t="s">
        <v>47</v>
      </c>
      <c r="C121">
        <v>25</v>
      </c>
      <c r="D121">
        <v>6</v>
      </c>
      <c r="E121" t="s">
        <v>44</v>
      </c>
      <c r="F121">
        <v>0.7</v>
      </c>
      <c r="G121">
        <v>60</v>
      </c>
      <c r="H121">
        <v>1</v>
      </c>
      <c r="I121">
        <f t="shared" si="12"/>
        <v>0</v>
      </c>
      <c r="J121">
        <f t="shared" si="13"/>
        <v>0</v>
      </c>
      <c r="K121">
        <f t="shared" si="14"/>
        <v>1</v>
      </c>
      <c r="L121">
        <f t="shared" si="22"/>
        <v>0</v>
      </c>
      <c r="M121">
        <f t="shared" si="15"/>
        <v>0</v>
      </c>
      <c r="N121">
        <f t="shared" si="16"/>
        <v>0</v>
      </c>
      <c r="O121">
        <f t="shared" si="17"/>
        <v>0</v>
      </c>
      <c r="P121">
        <f t="shared" si="18"/>
        <v>0</v>
      </c>
      <c r="Q121">
        <f t="shared" si="19"/>
        <v>0</v>
      </c>
      <c r="R121">
        <f t="shared" si="20"/>
        <v>1</v>
      </c>
      <c r="S121">
        <f t="shared" si="21"/>
        <v>0</v>
      </c>
    </row>
    <row r="122" spans="1:19" x14ac:dyDescent="0.2">
      <c r="A122">
        <v>122</v>
      </c>
      <c r="B122" t="s">
        <v>51</v>
      </c>
      <c r="C122">
        <v>33</v>
      </c>
      <c r="D122">
        <v>8</v>
      </c>
      <c r="E122" t="s">
        <v>44</v>
      </c>
      <c r="F122">
        <v>0.6</v>
      </c>
      <c r="G122">
        <v>73</v>
      </c>
      <c r="H122">
        <v>1</v>
      </c>
      <c r="I122">
        <f t="shared" si="12"/>
        <v>0</v>
      </c>
      <c r="J122">
        <f t="shared" si="13"/>
        <v>0</v>
      </c>
      <c r="K122">
        <f t="shared" si="14"/>
        <v>1</v>
      </c>
      <c r="L122">
        <f t="shared" si="22"/>
        <v>0</v>
      </c>
      <c r="M122">
        <f t="shared" si="15"/>
        <v>0</v>
      </c>
      <c r="N122">
        <f t="shared" si="16"/>
        <v>0</v>
      </c>
      <c r="O122">
        <f t="shared" si="17"/>
        <v>0</v>
      </c>
      <c r="P122">
        <f t="shared" si="18"/>
        <v>0</v>
      </c>
      <c r="Q122">
        <f t="shared" si="19"/>
        <v>1</v>
      </c>
      <c r="R122">
        <f t="shared" si="20"/>
        <v>0</v>
      </c>
      <c r="S122">
        <f t="shared" si="21"/>
        <v>0</v>
      </c>
    </row>
    <row r="123" spans="1:19" x14ac:dyDescent="0.2">
      <c r="A123">
        <v>123</v>
      </c>
      <c r="B123" t="s">
        <v>47</v>
      </c>
      <c r="C123">
        <v>30</v>
      </c>
      <c r="D123">
        <v>9</v>
      </c>
      <c r="E123" t="s">
        <v>44</v>
      </c>
      <c r="F123">
        <v>0.4</v>
      </c>
      <c r="G123">
        <v>65</v>
      </c>
      <c r="H123">
        <v>1</v>
      </c>
      <c r="I123">
        <f t="shared" si="12"/>
        <v>0</v>
      </c>
      <c r="J123">
        <f t="shared" si="13"/>
        <v>0</v>
      </c>
      <c r="K123">
        <f t="shared" si="14"/>
        <v>1</v>
      </c>
      <c r="L123">
        <f t="shared" si="22"/>
        <v>0</v>
      </c>
      <c r="M123">
        <f t="shared" si="15"/>
        <v>0</v>
      </c>
      <c r="N123">
        <f t="shared" si="16"/>
        <v>0</v>
      </c>
      <c r="O123">
        <f t="shared" si="17"/>
        <v>1</v>
      </c>
      <c r="P123">
        <f t="shared" si="18"/>
        <v>0</v>
      </c>
      <c r="Q123">
        <f t="shared" si="19"/>
        <v>0</v>
      </c>
      <c r="R123">
        <f t="shared" si="20"/>
        <v>0</v>
      </c>
      <c r="S123">
        <f t="shared" si="21"/>
        <v>0</v>
      </c>
    </row>
    <row r="124" spans="1:19" x14ac:dyDescent="0.2">
      <c r="A124">
        <v>124</v>
      </c>
      <c r="B124" t="s">
        <v>41</v>
      </c>
      <c r="C124">
        <v>30.4</v>
      </c>
      <c r="D124">
        <v>8</v>
      </c>
      <c r="E124" t="s">
        <v>44</v>
      </c>
      <c r="F124">
        <v>0.3</v>
      </c>
      <c r="G124">
        <v>70</v>
      </c>
      <c r="H124">
        <v>1</v>
      </c>
      <c r="I124">
        <f t="shared" si="12"/>
        <v>1</v>
      </c>
      <c r="J124">
        <f t="shared" si="13"/>
        <v>0</v>
      </c>
      <c r="K124">
        <f t="shared" si="14"/>
        <v>1</v>
      </c>
      <c r="L124">
        <f t="shared" si="22"/>
        <v>0</v>
      </c>
      <c r="M124">
        <f t="shared" si="15"/>
        <v>0</v>
      </c>
      <c r="N124">
        <f t="shared" si="16"/>
        <v>1</v>
      </c>
      <c r="O124">
        <f t="shared" si="17"/>
        <v>0</v>
      </c>
      <c r="P124">
        <f t="shared" si="18"/>
        <v>0</v>
      </c>
      <c r="Q124">
        <f t="shared" si="19"/>
        <v>0</v>
      </c>
      <c r="R124">
        <f t="shared" si="20"/>
        <v>0</v>
      </c>
      <c r="S124">
        <f t="shared" si="21"/>
        <v>0</v>
      </c>
    </row>
    <row r="125" spans="1:19" x14ac:dyDescent="0.2">
      <c r="A125">
        <v>125</v>
      </c>
      <c r="B125" t="s">
        <v>52</v>
      </c>
      <c r="C125">
        <v>29.5</v>
      </c>
      <c r="D125">
        <v>6</v>
      </c>
      <c r="E125" t="s">
        <v>44</v>
      </c>
      <c r="F125">
        <v>0.7</v>
      </c>
      <c r="G125">
        <v>65</v>
      </c>
      <c r="H125">
        <v>1</v>
      </c>
      <c r="I125">
        <f t="shared" si="12"/>
        <v>0</v>
      </c>
      <c r="J125">
        <f t="shared" si="13"/>
        <v>0</v>
      </c>
      <c r="K125">
        <f t="shared" si="14"/>
        <v>1</v>
      </c>
      <c r="L125">
        <f t="shared" si="22"/>
        <v>0</v>
      </c>
      <c r="M125">
        <f t="shared" si="15"/>
        <v>0</v>
      </c>
      <c r="N125">
        <f t="shared" si="16"/>
        <v>0</v>
      </c>
      <c r="O125">
        <f t="shared" si="17"/>
        <v>0</v>
      </c>
      <c r="P125">
        <f t="shared" si="18"/>
        <v>0</v>
      </c>
      <c r="Q125">
        <f t="shared" si="19"/>
        <v>0</v>
      </c>
      <c r="R125">
        <f t="shared" si="20"/>
        <v>1</v>
      </c>
      <c r="S125">
        <f t="shared" si="21"/>
        <v>0</v>
      </c>
    </row>
    <row r="126" spans="1:19" x14ac:dyDescent="0.2">
      <c r="A126">
        <v>126</v>
      </c>
      <c r="B126" t="s">
        <v>47</v>
      </c>
      <c r="C126">
        <v>29.4</v>
      </c>
      <c r="D126">
        <v>9</v>
      </c>
      <c r="E126" t="s">
        <v>46</v>
      </c>
      <c r="F126">
        <v>0.5</v>
      </c>
      <c r="G126">
        <v>70</v>
      </c>
      <c r="H126">
        <v>1</v>
      </c>
      <c r="I126">
        <f t="shared" si="12"/>
        <v>0</v>
      </c>
      <c r="J126">
        <f t="shared" si="13"/>
        <v>0</v>
      </c>
      <c r="K126">
        <f t="shared" si="14"/>
        <v>0</v>
      </c>
      <c r="L126">
        <f t="shared" si="22"/>
        <v>0</v>
      </c>
      <c r="M126">
        <f t="shared" si="15"/>
        <v>0</v>
      </c>
      <c r="N126">
        <f t="shared" si="16"/>
        <v>0</v>
      </c>
      <c r="O126">
        <f t="shared" si="17"/>
        <v>0</v>
      </c>
      <c r="P126">
        <f t="shared" si="18"/>
        <v>1</v>
      </c>
      <c r="Q126">
        <f t="shared" si="19"/>
        <v>0</v>
      </c>
      <c r="R126">
        <f t="shared" si="20"/>
        <v>0</v>
      </c>
      <c r="S126">
        <f t="shared" si="21"/>
        <v>0</v>
      </c>
    </row>
    <row r="127" spans="1:19" x14ac:dyDescent="0.2">
      <c r="A127">
        <v>127</v>
      </c>
      <c r="B127" t="s">
        <v>51</v>
      </c>
      <c r="C127">
        <v>33</v>
      </c>
      <c r="D127">
        <v>8</v>
      </c>
      <c r="E127" t="s">
        <v>44</v>
      </c>
      <c r="F127">
        <v>0.2</v>
      </c>
      <c r="G127">
        <v>65</v>
      </c>
      <c r="H127">
        <v>1</v>
      </c>
      <c r="I127">
        <f t="shared" si="12"/>
        <v>0</v>
      </c>
      <c r="J127">
        <f t="shared" si="13"/>
        <v>0</v>
      </c>
      <c r="K127">
        <f t="shared" si="14"/>
        <v>1</v>
      </c>
      <c r="L127">
        <f t="shared" si="22"/>
        <v>0</v>
      </c>
      <c r="M127">
        <f t="shared" si="15"/>
        <v>1</v>
      </c>
      <c r="N127">
        <f t="shared" si="16"/>
        <v>0</v>
      </c>
      <c r="O127">
        <f t="shared" si="17"/>
        <v>0</v>
      </c>
      <c r="P127">
        <f t="shared" si="18"/>
        <v>0</v>
      </c>
      <c r="Q127">
        <f t="shared" si="19"/>
        <v>0</v>
      </c>
      <c r="R127">
        <f t="shared" si="20"/>
        <v>0</v>
      </c>
      <c r="S127">
        <f t="shared" si="21"/>
        <v>0</v>
      </c>
    </row>
    <row r="128" spans="1:19" x14ac:dyDescent="0.2">
      <c r="A128">
        <v>128</v>
      </c>
      <c r="B128" t="s">
        <v>47</v>
      </c>
      <c r="C128">
        <v>28</v>
      </c>
      <c r="D128">
        <v>9</v>
      </c>
      <c r="E128" t="s">
        <v>44</v>
      </c>
      <c r="F128">
        <v>0.6</v>
      </c>
      <c r="G128">
        <v>70</v>
      </c>
      <c r="H128">
        <v>1</v>
      </c>
      <c r="I128">
        <f t="shared" si="12"/>
        <v>0</v>
      </c>
      <c r="J128">
        <f t="shared" si="13"/>
        <v>0</v>
      </c>
      <c r="K128">
        <f t="shared" si="14"/>
        <v>1</v>
      </c>
      <c r="L128">
        <f t="shared" si="22"/>
        <v>0</v>
      </c>
      <c r="M128">
        <f t="shared" si="15"/>
        <v>0</v>
      </c>
      <c r="N128">
        <f t="shared" si="16"/>
        <v>0</v>
      </c>
      <c r="O128">
        <f t="shared" si="17"/>
        <v>0</v>
      </c>
      <c r="P128">
        <f t="shared" si="18"/>
        <v>0</v>
      </c>
      <c r="Q128">
        <f t="shared" si="19"/>
        <v>1</v>
      </c>
      <c r="R128">
        <f t="shared" si="20"/>
        <v>0</v>
      </c>
      <c r="S128">
        <f t="shared" si="21"/>
        <v>0</v>
      </c>
    </row>
    <row r="129" spans="1:19" x14ac:dyDescent="0.2">
      <c r="A129">
        <v>129</v>
      </c>
      <c r="B129" t="s">
        <v>51</v>
      </c>
      <c r="C129">
        <v>26</v>
      </c>
      <c r="D129">
        <v>8</v>
      </c>
      <c r="E129" t="s">
        <v>46</v>
      </c>
      <c r="F129">
        <v>0.8</v>
      </c>
      <c r="G129">
        <v>58</v>
      </c>
      <c r="H129">
        <v>1</v>
      </c>
      <c r="I129">
        <f t="shared" si="12"/>
        <v>0</v>
      </c>
      <c r="J129">
        <f t="shared" si="13"/>
        <v>0</v>
      </c>
      <c r="K129">
        <f t="shared" si="14"/>
        <v>0</v>
      </c>
      <c r="L129">
        <f t="shared" si="22"/>
        <v>0</v>
      </c>
      <c r="M129">
        <f t="shared" si="15"/>
        <v>0</v>
      </c>
      <c r="N129">
        <f t="shared" si="16"/>
        <v>0</v>
      </c>
      <c r="O129">
        <f t="shared" si="17"/>
        <v>0</v>
      </c>
      <c r="P129">
        <f t="shared" si="18"/>
        <v>0</v>
      </c>
      <c r="Q129">
        <f t="shared" si="19"/>
        <v>0</v>
      </c>
      <c r="R129">
        <f t="shared" si="20"/>
        <v>0</v>
      </c>
      <c r="S129">
        <f t="shared" si="21"/>
        <v>1</v>
      </c>
    </row>
    <row r="130" spans="1:19" x14ac:dyDescent="0.2">
      <c r="A130">
        <v>130</v>
      </c>
      <c r="B130" t="s">
        <v>47</v>
      </c>
      <c r="C130">
        <v>29</v>
      </c>
      <c r="D130">
        <v>9</v>
      </c>
      <c r="E130" t="s">
        <v>44</v>
      </c>
      <c r="F130">
        <v>0.6</v>
      </c>
      <c r="G130">
        <v>65</v>
      </c>
      <c r="H130">
        <v>1</v>
      </c>
      <c r="I130">
        <f t="shared" si="12"/>
        <v>0</v>
      </c>
      <c r="J130">
        <f t="shared" si="13"/>
        <v>0</v>
      </c>
      <c r="K130">
        <f t="shared" si="14"/>
        <v>1</v>
      </c>
      <c r="L130">
        <f t="shared" si="22"/>
        <v>0</v>
      </c>
      <c r="M130">
        <f t="shared" si="15"/>
        <v>0</v>
      </c>
      <c r="N130">
        <f t="shared" si="16"/>
        <v>0</v>
      </c>
      <c r="O130">
        <f t="shared" si="17"/>
        <v>0</v>
      </c>
      <c r="P130">
        <f t="shared" si="18"/>
        <v>0</v>
      </c>
      <c r="Q130">
        <f t="shared" si="19"/>
        <v>1</v>
      </c>
      <c r="R130">
        <f t="shared" si="20"/>
        <v>0</v>
      </c>
      <c r="S130">
        <f t="shared" si="21"/>
        <v>0</v>
      </c>
    </row>
    <row r="131" spans="1:19" x14ac:dyDescent="0.2">
      <c r="A131">
        <v>131</v>
      </c>
      <c r="B131" t="s">
        <v>41</v>
      </c>
      <c r="C131">
        <v>28</v>
      </c>
      <c r="D131">
        <v>7</v>
      </c>
      <c r="E131" t="s">
        <v>46</v>
      </c>
      <c r="F131">
        <v>0.2</v>
      </c>
      <c r="G131">
        <v>66</v>
      </c>
      <c r="H131">
        <v>1</v>
      </c>
      <c r="I131">
        <f t="shared" ref="I131:I145" si="23">IF(B131="Промеж.",1,0)</f>
        <v>1</v>
      </c>
      <c r="J131">
        <f t="shared" ref="J131:J145" si="24">IF(B131="Первый этаж",1,0)</f>
        <v>0</v>
      </c>
      <c r="K131">
        <f t="shared" ref="K131:K145" si="25">IF(E131="Есть балкон",1,0)</f>
        <v>0</v>
      </c>
      <c r="L131">
        <f t="shared" si="22"/>
        <v>0</v>
      </c>
      <c r="M131">
        <f t="shared" ref="M131:M145" si="26">IF($F131=0.2,1,0)</f>
        <v>1</v>
      </c>
      <c r="N131">
        <f t="shared" ref="N131:N145" si="27">IF($F131=0.3,1,0)</f>
        <v>0</v>
      </c>
      <c r="O131">
        <f t="shared" ref="O131:O138" si="28">IF($F131=0.4,1,0)</f>
        <v>0</v>
      </c>
      <c r="P131">
        <f t="shared" ref="P131:P145" si="29">IF($F131=0.5,1,0)</f>
        <v>0</v>
      </c>
      <c r="Q131">
        <f t="shared" ref="Q131:Q145" si="30">IF($F131=0.6,1,0)</f>
        <v>0</v>
      </c>
      <c r="R131">
        <f t="shared" ref="R131:R144" si="31">IF($F131=0.7,1,0)</f>
        <v>0</v>
      </c>
      <c r="S131">
        <f t="shared" ref="S131:S145" si="32">IF($F131=0.8,1,0)</f>
        <v>0</v>
      </c>
    </row>
    <row r="132" spans="1:19" x14ac:dyDescent="0.2">
      <c r="A132">
        <v>132</v>
      </c>
      <c r="B132" t="s">
        <v>52</v>
      </c>
      <c r="C132">
        <v>24.8</v>
      </c>
      <c r="D132">
        <v>6</v>
      </c>
      <c r="E132" t="s">
        <v>46</v>
      </c>
      <c r="F132">
        <v>0.2</v>
      </c>
      <c r="G132">
        <v>65</v>
      </c>
      <c r="H132">
        <v>1</v>
      </c>
      <c r="I132">
        <f t="shared" si="23"/>
        <v>0</v>
      </c>
      <c r="J132">
        <f t="shared" si="24"/>
        <v>0</v>
      </c>
      <c r="K132">
        <f t="shared" si="25"/>
        <v>0</v>
      </c>
      <c r="L132">
        <f t="shared" si="22"/>
        <v>0</v>
      </c>
      <c r="M132">
        <f t="shared" si="26"/>
        <v>1</v>
      </c>
      <c r="N132">
        <f t="shared" si="27"/>
        <v>0</v>
      </c>
      <c r="O132">
        <f t="shared" si="28"/>
        <v>0</v>
      </c>
      <c r="P132">
        <f t="shared" si="29"/>
        <v>0</v>
      </c>
      <c r="Q132">
        <f t="shared" si="30"/>
        <v>0</v>
      </c>
      <c r="R132">
        <f t="shared" si="31"/>
        <v>0</v>
      </c>
      <c r="S132">
        <f t="shared" si="32"/>
        <v>0</v>
      </c>
    </row>
    <row r="133" spans="1:19" x14ac:dyDescent="0.2">
      <c r="A133">
        <v>133</v>
      </c>
      <c r="B133" t="s">
        <v>47</v>
      </c>
      <c r="C133">
        <v>28.3</v>
      </c>
      <c r="D133">
        <v>6</v>
      </c>
      <c r="E133" t="s">
        <v>46</v>
      </c>
      <c r="F133">
        <v>0.8</v>
      </c>
      <c r="G133">
        <v>60</v>
      </c>
      <c r="H133">
        <v>1</v>
      </c>
      <c r="I133">
        <f t="shared" si="23"/>
        <v>0</v>
      </c>
      <c r="J133">
        <f t="shared" si="24"/>
        <v>0</v>
      </c>
      <c r="K133">
        <f t="shared" si="25"/>
        <v>0</v>
      </c>
      <c r="L133">
        <f t="shared" si="22"/>
        <v>0</v>
      </c>
      <c r="M133">
        <f t="shared" si="26"/>
        <v>0</v>
      </c>
      <c r="N133">
        <f t="shared" si="27"/>
        <v>0</v>
      </c>
      <c r="O133">
        <f t="shared" si="28"/>
        <v>0</v>
      </c>
      <c r="P133">
        <f t="shared" si="29"/>
        <v>0</v>
      </c>
      <c r="Q133">
        <f t="shared" si="30"/>
        <v>0</v>
      </c>
      <c r="R133">
        <f t="shared" si="31"/>
        <v>0</v>
      </c>
      <c r="S133">
        <f t="shared" si="32"/>
        <v>1</v>
      </c>
    </row>
    <row r="134" spans="1:19" x14ac:dyDescent="0.2">
      <c r="A134">
        <v>134</v>
      </c>
      <c r="B134" t="s">
        <v>52</v>
      </c>
      <c r="C134">
        <v>30</v>
      </c>
      <c r="D134">
        <v>6</v>
      </c>
      <c r="E134" t="s">
        <v>44</v>
      </c>
      <c r="F134">
        <v>0.3</v>
      </c>
      <c r="G134">
        <v>68</v>
      </c>
      <c r="H134">
        <v>1</v>
      </c>
      <c r="I134">
        <f t="shared" si="23"/>
        <v>0</v>
      </c>
      <c r="J134">
        <f t="shared" si="24"/>
        <v>0</v>
      </c>
      <c r="K134">
        <f t="shared" si="25"/>
        <v>1</v>
      </c>
      <c r="L134">
        <f t="shared" si="22"/>
        <v>0</v>
      </c>
      <c r="M134">
        <f t="shared" si="26"/>
        <v>0</v>
      </c>
      <c r="N134">
        <f t="shared" si="27"/>
        <v>1</v>
      </c>
      <c r="O134">
        <f t="shared" si="28"/>
        <v>0</v>
      </c>
      <c r="P134">
        <f t="shared" si="29"/>
        <v>0</v>
      </c>
      <c r="Q134">
        <f t="shared" si="30"/>
        <v>0</v>
      </c>
      <c r="R134">
        <f t="shared" si="31"/>
        <v>0</v>
      </c>
      <c r="S134">
        <f t="shared" si="32"/>
        <v>0</v>
      </c>
    </row>
    <row r="135" spans="1:19" x14ac:dyDescent="0.2">
      <c r="A135">
        <v>135</v>
      </c>
      <c r="B135" t="s">
        <v>41</v>
      </c>
      <c r="C135">
        <v>31</v>
      </c>
      <c r="D135">
        <v>6</v>
      </c>
      <c r="E135" t="s">
        <v>46</v>
      </c>
      <c r="F135">
        <v>0.7</v>
      </c>
      <c r="G135">
        <v>59</v>
      </c>
      <c r="H135">
        <v>1</v>
      </c>
      <c r="I135">
        <f t="shared" si="23"/>
        <v>1</v>
      </c>
      <c r="J135">
        <f t="shared" si="24"/>
        <v>0</v>
      </c>
      <c r="K135">
        <f t="shared" si="25"/>
        <v>0</v>
      </c>
      <c r="L135">
        <f t="shared" si="22"/>
        <v>0</v>
      </c>
      <c r="M135">
        <f t="shared" si="26"/>
        <v>0</v>
      </c>
      <c r="N135">
        <f t="shared" si="27"/>
        <v>0</v>
      </c>
      <c r="O135">
        <f t="shared" si="28"/>
        <v>0</v>
      </c>
      <c r="P135">
        <f t="shared" si="29"/>
        <v>0</v>
      </c>
      <c r="Q135">
        <f t="shared" si="30"/>
        <v>0</v>
      </c>
      <c r="R135">
        <f t="shared" si="31"/>
        <v>1</v>
      </c>
      <c r="S135">
        <f t="shared" si="32"/>
        <v>0</v>
      </c>
    </row>
    <row r="136" spans="1:19" x14ac:dyDescent="0.2">
      <c r="A136">
        <v>136</v>
      </c>
      <c r="B136" t="s">
        <v>47</v>
      </c>
      <c r="C136">
        <v>28</v>
      </c>
      <c r="D136">
        <v>6</v>
      </c>
      <c r="E136" t="s">
        <v>46</v>
      </c>
      <c r="F136">
        <v>0.2</v>
      </c>
      <c r="G136">
        <v>66</v>
      </c>
      <c r="H136">
        <v>1</v>
      </c>
      <c r="I136">
        <f t="shared" si="23"/>
        <v>0</v>
      </c>
      <c r="J136">
        <f t="shared" si="24"/>
        <v>0</v>
      </c>
      <c r="K136">
        <f t="shared" si="25"/>
        <v>0</v>
      </c>
      <c r="L136">
        <f t="shared" si="22"/>
        <v>0</v>
      </c>
      <c r="M136">
        <f t="shared" si="26"/>
        <v>1</v>
      </c>
      <c r="N136">
        <f t="shared" si="27"/>
        <v>0</v>
      </c>
      <c r="O136">
        <f t="shared" si="28"/>
        <v>0</v>
      </c>
      <c r="P136">
        <f t="shared" si="29"/>
        <v>0</v>
      </c>
      <c r="Q136">
        <f t="shared" si="30"/>
        <v>0</v>
      </c>
      <c r="R136">
        <f t="shared" si="31"/>
        <v>0</v>
      </c>
      <c r="S136">
        <f t="shared" si="32"/>
        <v>0</v>
      </c>
    </row>
    <row r="137" spans="1:19" x14ac:dyDescent="0.2">
      <c r="A137">
        <v>137</v>
      </c>
      <c r="B137" t="s">
        <v>41</v>
      </c>
      <c r="C137">
        <v>30</v>
      </c>
      <c r="D137">
        <v>6</v>
      </c>
      <c r="E137" t="s">
        <v>44</v>
      </c>
      <c r="F137">
        <v>0.7</v>
      </c>
      <c r="G137">
        <v>63</v>
      </c>
      <c r="H137">
        <v>1</v>
      </c>
      <c r="I137">
        <f t="shared" si="23"/>
        <v>1</v>
      </c>
      <c r="J137">
        <f t="shared" si="24"/>
        <v>0</v>
      </c>
      <c r="K137">
        <f t="shared" si="25"/>
        <v>1</v>
      </c>
      <c r="L137">
        <f t="shared" si="22"/>
        <v>0</v>
      </c>
      <c r="M137">
        <f t="shared" si="26"/>
        <v>0</v>
      </c>
      <c r="N137">
        <f t="shared" si="27"/>
        <v>0</v>
      </c>
      <c r="O137">
        <f t="shared" si="28"/>
        <v>0</v>
      </c>
      <c r="P137">
        <f t="shared" si="29"/>
        <v>0</v>
      </c>
      <c r="Q137">
        <f t="shared" si="30"/>
        <v>0</v>
      </c>
      <c r="R137">
        <f t="shared" si="31"/>
        <v>1</v>
      </c>
      <c r="S137">
        <f t="shared" si="32"/>
        <v>0</v>
      </c>
    </row>
    <row r="138" spans="1:19" x14ac:dyDescent="0.2">
      <c r="A138">
        <v>138</v>
      </c>
      <c r="B138" t="s">
        <v>52</v>
      </c>
      <c r="C138">
        <v>26</v>
      </c>
      <c r="D138">
        <v>8</v>
      </c>
      <c r="E138" t="s">
        <v>46</v>
      </c>
      <c r="F138">
        <v>0.8</v>
      </c>
      <c r="G138">
        <v>58</v>
      </c>
      <c r="H138">
        <v>1</v>
      </c>
      <c r="I138">
        <f t="shared" si="23"/>
        <v>0</v>
      </c>
      <c r="J138">
        <f t="shared" si="24"/>
        <v>0</v>
      </c>
      <c r="K138">
        <f t="shared" si="25"/>
        <v>0</v>
      </c>
      <c r="L138">
        <f t="shared" si="22"/>
        <v>0</v>
      </c>
      <c r="M138">
        <f t="shared" si="26"/>
        <v>0</v>
      </c>
      <c r="N138">
        <f t="shared" si="27"/>
        <v>0</v>
      </c>
      <c r="O138">
        <f t="shared" si="28"/>
        <v>0</v>
      </c>
      <c r="P138">
        <f t="shared" si="29"/>
        <v>0</v>
      </c>
      <c r="Q138">
        <f t="shared" si="30"/>
        <v>0</v>
      </c>
      <c r="R138">
        <f t="shared" si="31"/>
        <v>0</v>
      </c>
      <c r="S138">
        <f t="shared" si="32"/>
        <v>1</v>
      </c>
    </row>
    <row r="139" spans="1:19" x14ac:dyDescent="0.2">
      <c r="A139">
        <v>139</v>
      </c>
      <c r="B139" t="s">
        <v>41</v>
      </c>
      <c r="C139">
        <v>30</v>
      </c>
      <c r="D139">
        <v>6</v>
      </c>
      <c r="E139" t="s">
        <v>44</v>
      </c>
      <c r="F139">
        <v>0.7</v>
      </c>
      <c r="G139">
        <v>59</v>
      </c>
      <c r="H139">
        <v>1</v>
      </c>
      <c r="I139">
        <f t="shared" si="23"/>
        <v>1</v>
      </c>
      <c r="J139">
        <f t="shared" si="24"/>
        <v>0</v>
      </c>
      <c r="K139">
        <f t="shared" si="25"/>
        <v>1</v>
      </c>
      <c r="L139">
        <f t="shared" si="22"/>
        <v>0</v>
      </c>
      <c r="M139">
        <f t="shared" si="26"/>
        <v>0</v>
      </c>
      <c r="N139">
        <f t="shared" si="27"/>
        <v>0</v>
      </c>
      <c r="O139">
        <f t="shared" ref="O139:O145" si="33">IF($F139=0.4,1,0)</f>
        <v>0</v>
      </c>
      <c r="P139">
        <f t="shared" si="29"/>
        <v>0</v>
      </c>
      <c r="Q139">
        <f t="shared" si="30"/>
        <v>0</v>
      </c>
      <c r="R139">
        <f t="shared" si="31"/>
        <v>1</v>
      </c>
      <c r="S139">
        <f t="shared" si="32"/>
        <v>0</v>
      </c>
    </row>
    <row r="140" spans="1:19" x14ac:dyDescent="0.2">
      <c r="A140">
        <v>140</v>
      </c>
      <c r="B140" t="s">
        <v>47</v>
      </c>
      <c r="C140">
        <v>29</v>
      </c>
      <c r="D140">
        <v>8.5</v>
      </c>
      <c r="E140" t="s">
        <v>44</v>
      </c>
      <c r="F140">
        <v>0.6</v>
      </c>
      <c r="G140">
        <v>70</v>
      </c>
      <c r="H140">
        <v>1</v>
      </c>
      <c r="I140">
        <f t="shared" si="23"/>
        <v>0</v>
      </c>
      <c r="J140">
        <f t="shared" si="24"/>
        <v>0</v>
      </c>
      <c r="K140">
        <f t="shared" si="25"/>
        <v>1</v>
      </c>
      <c r="L140">
        <f t="shared" si="22"/>
        <v>0</v>
      </c>
      <c r="M140">
        <f t="shared" si="26"/>
        <v>0</v>
      </c>
      <c r="N140">
        <f t="shared" si="27"/>
        <v>0</v>
      </c>
      <c r="O140">
        <f t="shared" si="33"/>
        <v>0</v>
      </c>
      <c r="P140">
        <f t="shared" si="29"/>
        <v>0</v>
      </c>
      <c r="Q140">
        <f t="shared" si="30"/>
        <v>1</v>
      </c>
      <c r="R140">
        <f t="shared" si="31"/>
        <v>0</v>
      </c>
      <c r="S140">
        <f t="shared" si="32"/>
        <v>0</v>
      </c>
    </row>
    <row r="141" spans="1:19" x14ac:dyDescent="0.2">
      <c r="A141">
        <v>141</v>
      </c>
      <c r="B141" t="s">
        <v>45</v>
      </c>
      <c r="C141">
        <v>36</v>
      </c>
      <c r="D141">
        <v>6.8</v>
      </c>
      <c r="E141" t="s">
        <v>44</v>
      </c>
      <c r="F141">
        <v>0.4</v>
      </c>
      <c r="G141">
        <v>72</v>
      </c>
      <c r="H141">
        <v>1</v>
      </c>
      <c r="I141">
        <f t="shared" si="23"/>
        <v>0</v>
      </c>
      <c r="J141">
        <f t="shared" si="24"/>
        <v>1</v>
      </c>
      <c r="K141">
        <f t="shared" si="25"/>
        <v>1</v>
      </c>
      <c r="L141">
        <f t="shared" si="22"/>
        <v>0</v>
      </c>
      <c r="M141">
        <f t="shared" si="26"/>
        <v>0</v>
      </c>
      <c r="N141">
        <f t="shared" si="27"/>
        <v>0</v>
      </c>
      <c r="O141">
        <f t="shared" si="33"/>
        <v>1</v>
      </c>
      <c r="P141">
        <f t="shared" si="29"/>
        <v>0</v>
      </c>
      <c r="Q141">
        <f t="shared" si="30"/>
        <v>0</v>
      </c>
      <c r="R141">
        <f t="shared" si="31"/>
        <v>0</v>
      </c>
      <c r="S141">
        <f t="shared" si="32"/>
        <v>0</v>
      </c>
    </row>
    <row r="142" spans="1:19" x14ac:dyDescent="0.2">
      <c r="A142">
        <v>142</v>
      </c>
      <c r="B142" t="s">
        <v>47</v>
      </c>
      <c r="C142">
        <v>29</v>
      </c>
      <c r="D142">
        <v>6</v>
      </c>
      <c r="E142" t="s">
        <v>44</v>
      </c>
      <c r="F142">
        <v>0.7</v>
      </c>
      <c r="G142">
        <v>58</v>
      </c>
      <c r="H142">
        <v>1</v>
      </c>
      <c r="I142">
        <f t="shared" si="23"/>
        <v>0</v>
      </c>
      <c r="J142">
        <f t="shared" si="24"/>
        <v>0</v>
      </c>
      <c r="K142">
        <f t="shared" si="25"/>
        <v>1</v>
      </c>
      <c r="L142">
        <f t="shared" si="22"/>
        <v>0</v>
      </c>
      <c r="M142">
        <f t="shared" si="26"/>
        <v>0</v>
      </c>
      <c r="N142">
        <f t="shared" si="27"/>
        <v>0</v>
      </c>
      <c r="O142">
        <f t="shared" si="33"/>
        <v>0</v>
      </c>
      <c r="P142">
        <f t="shared" si="29"/>
        <v>0</v>
      </c>
      <c r="Q142">
        <f t="shared" si="30"/>
        <v>0</v>
      </c>
      <c r="R142">
        <f t="shared" si="31"/>
        <v>1</v>
      </c>
      <c r="S142">
        <f t="shared" si="32"/>
        <v>0</v>
      </c>
    </row>
    <row r="143" spans="1:19" x14ac:dyDescent="0.2">
      <c r="A143">
        <v>143</v>
      </c>
      <c r="B143" t="s">
        <v>45</v>
      </c>
      <c r="C143">
        <v>28</v>
      </c>
      <c r="D143">
        <v>5</v>
      </c>
      <c r="E143" t="s">
        <v>44</v>
      </c>
      <c r="F143">
        <v>0.7</v>
      </c>
      <c r="G143">
        <v>57</v>
      </c>
      <c r="H143">
        <v>1</v>
      </c>
      <c r="I143">
        <f t="shared" si="23"/>
        <v>0</v>
      </c>
      <c r="J143">
        <f t="shared" si="24"/>
        <v>1</v>
      </c>
      <c r="K143">
        <f t="shared" si="25"/>
        <v>1</v>
      </c>
      <c r="L143">
        <f t="shared" si="22"/>
        <v>0</v>
      </c>
      <c r="M143">
        <f t="shared" si="26"/>
        <v>0</v>
      </c>
      <c r="N143">
        <f t="shared" si="27"/>
        <v>0</v>
      </c>
      <c r="O143">
        <f t="shared" si="33"/>
        <v>0</v>
      </c>
      <c r="P143">
        <f t="shared" si="29"/>
        <v>0</v>
      </c>
      <c r="Q143">
        <f t="shared" si="30"/>
        <v>0</v>
      </c>
      <c r="R143">
        <f t="shared" si="31"/>
        <v>1</v>
      </c>
      <c r="S143">
        <f t="shared" si="32"/>
        <v>0</v>
      </c>
    </row>
    <row r="144" spans="1:19" x14ac:dyDescent="0.2">
      <c r="A144">
        <v>144</v>
      </c>
      <c r="B144" t="s">
        <v>47</v>
      </c>
      <c r="C144">
        <v>30</v>
      </c>
      <c r="D144">
        <v>8.5</v>
      </c>
      <c r="E144" t="s">
        <v>44</v>
      </c>
      <c r="F144">
        <v>0.5</v>
      </c>
      <c r="G144">
        <v>68</v>
      </c>
      <c r="H144">
        <v>1</v>
      </c>
      <c r="I144">
        <f t="shared" si="23"/>
        <v>0</v>
      </c>
      <c r="J144">
        <f t="shared" si="24"/>
        <v>0</v>
      </c>
      <c r="K144">
        <f t="shared" si="25"/>
        <v>1</v>
      </c>
      <c r="L144">
        <f t="shared" si="22"/>
        <v>0</v>
      </c>
      <c r="M144">
        <f t="shared" si="26"/>
        <v>0</v>
      </c>
      <c r="N144">
        <f t="shared" si="27"/>
        <v>0</v>
      </c>
      <c r="O144">
        <f t="shared" si="33"/>
        <v>0</v>
      </c>
      <c r="P144">
        <f t="shared" si="29"/>
        <v>1</v>
      </c>
      <c r="Q144">
        <f t="shared" si="30"/>
        <v>0</v>
      </c>
      <c r="R144">
        <f t="shared" si="31"/>
        <v>0</v>
      </c>
      <c r="S144">
        <f t="shared" si="32"/>
        <v>0</v>
      </c>
    </row>
    <row r="145" spans="1:19" x14ac:dyDescent="0.2">
      <c r="A145">
        <v>145</v>
      </c>
      <c r="B145" t="s">
        <v>45</v>
      </c>
      <c r="C145">
        <v>30</v>
      </c>
      <c r="D145">
        <v>8.5</v>
      </c>
      <c r="E145" t="s">
        <v>44</v>
      </c>
      <c r="F145">
        <v>0.2</v>
      </c>
      <c r="G145">
        <v>72</v>
      </c>
      <c r="H145">
        <v>1</v>
      </c>
      <c r="I145">
        <f t="shared" si="23"/>
        <v>0</v>
      </c>
      <c r="J145">
        <f t="shared" si="24"/>
        <v>1</v>
      </c>
      <c r="K145">
        <f t="shared" si="25"/>
        <v>1</v>
      </c>
      <c r="L145">
        <f t="shared" si="22"/>
        <v>0</v>
      </c>
      <c r="M145">
        <f t="shared" si="26"/>
        <v>1</v>
      </c>
      <c r="N145">
        <f t="shared" si="27"/>
        <v>0</v>
      </c>
      <c r="O145">
        <f t="shared" si="33"/>
        <v>0</v>
      </c>
      <c r="P145">
        <f t="shared" si="29"/>
        <v>0</v>
      </c>
      <c r="Q145">
        <f t="shared" si="30"/>
        <v>0</v>
      </c>
      <c r="R145">
        <f>IF($F145=0.7,1,0)</f>
        <v>0</v>
      </c>
      <c r="S145">
        <f t="shared" si="32"/>
        <v>0</v>
      </c>
    </row>
    <row r="146" spans="1:19" x14ac:dyDescent="0.2">
      <c r="H146">
        <f t="shared" ref="H146:S146" si="34">SUM(H2:H145)</f>
        <v>83</v>
      </c>
      <c r="I146">
        <f t="shared" si="34"/>
        <v>50</v>
      </c>
      <c r="J146">
        <f t="shared" si="34"/>
        <v>19</v>
      </c>
      <c r="K146">
        <f t="shared" si="34"/>
        <v>119</v>
      </c>
      <c r="L146">
        <f t="shared" si="34"/>
        <v>3</v>
      </c>
      <c r="M146">
        <f t="shared" si="34"/>
        <v>7</v>
      </c>
      <c r="N146">
        <f t="shared" si="34"/>
        <v>8</v>
      </c>
      <c r="O146">
        <f t="shared" si="34"/>
        <v>18</v>
      </c>
      <c r="P146">
        <f t="shared" si="34"/>
        <v>17</v>
      </c>
      <c r="Q146">
        <f t="shared" si="34"/>
        <v>29</v>
      </c>
      <c r="R146">
        <f t="shared" si="34"/>
        <v>27</v>
      </c>
      <c r="S146">
        <f t="shared" si="34"/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127FE-AAB8-5A43-9B84-659B149E28CE}">
  <dimension ref="A1:I33"/>
  <sheetViews>
    <sheetView tabSelected="1" topLeftCell="A14" zoomScale="179" workbookViewId="0">
      <selection activeCell="A18" sqref="A18"/>
    </sheetView>
  </sheetViews>
  <sheetFormatPr baseColWidth="10" defaultRowHeight="16" x14ac:dyDescent="0.2"/>
  <cols>
    <col min="2" max="2" width="12.6640625" customWidth="1"/>
    <col min="7" max="7" width="7.6640625" customWidth="1"/>
    <col min="8" max="8" width="13.83203125" customWidth="1"/>
  </cols>
  <sheetData>
    <row r="1" spans="1:9" x14ac:dyDescent="0.2">
      <c r="A1" t="s">
        <v>76</v>
      </c>
    </row>
    <row r="2" spans="1:9" x14ac:dyDescent="0.2">
      <c r="A2" t="s">
        <v>77</v>
      </c>
      <c r="B2" s="12">
        <v>1118.7570000000001</v>
      </c>
      <c r="C2" t="s">
        <v>85</v>
      </c>
      <c r="D2" s="13">
        <v>904.54100000000005</v>
      </c>
      <c r="E2" s="14" t="s">
        <v>81</v>
      </c>
      <c r="F2">
        <v>50</v>
      </c>
      <c r="H2" t="s">
        <v>104</v>
      </c>
      <c r="I2">
        <f>B5-D2-B4</f>
        <v>4147.1389999999992</v>
      </c>
    </row>
    <row r="3" spans="1:9" x14ac:dyDescent="0.2">
      <c r="A3" t="s">
        <v>78</v>
      </c>
      <c r="B3" s="12">
        <v>13374.81</v>
      </c>
      <c r="C3" t="s">
        <v>86</v>
      </c>
      <c r="D3" s="13">
        <v>165.18799999999999</v>
      </c>
      <c r="E3" s="14" t="s">
        <v>82</v>
      </c>
      <c r="F3">
        <v>19</v>
      </c>
      <c r="H3" t="s">
        <v>105</v>
      </c>
      <c r="I3">
        <f>B5-D3-B3</f>
        <v>2931.601999999999</v>
      </c>
    </row>
    <row r="4" spans="1:9" x14ac:dyDescent="0.2">
      <c r="A4" t="s">
        <v>79</v>
      </c>
      <c r="B4" s="12">
        <v>11419.92</v>
      </c>
      <c r="C4" t="s">
        <v>87</v>
      </c>
      <c r="D4" s="13">
        <v>7535.7110000000002</v>
      </c>
      <c r="E4" s="14" t="s">
        <v>83</v>
      </c>
      <c r="F4">
        <v>76</v>
      </c>
      <c r="H4" t="s">
        <v>106</v>
      </c>
      <c r="I4">
        <f>B5-B2-D4</f>
        <v>7817.1319999999987</v>
      </c>
    </row>
    <row r="5" spans="1:9" x14ac:dyDescent="0.2">
      <c r="A5" t="s">
        <v>89</v>
      </c>
      <c r="B5" s="12">
        <v>16471.599999999999</v>
      </c>
    </row>
    <row r="7" spans="1:9" x14ac:dyDescent="0.2">
      <c r="A7" t="s">
        <v>98</v>
      </c>
      <c r="B7">
        <f>((B5-D2-B4)/(2+1))/((D2+B4)/(F2+F3+F4-2*2-2))</f>
        <v>15.59100829372308</v>
      </c>
      <c r="C7" t="s">
        <v>101</v>
      </c>
      <c r="D7">
        <f>FINV(0.05,3,F2+F3+F4-6)</f>
        <v>2.6697262371093209</v>
      </c>
    </row>
    <row r="8" spans="1:9" x14ac:dyDescent="0.2">
      <c r="A8" t="s">
        <v>99</v>
      </c>
      <c r="B8">
        <f>((B5-D3-B3)/(2+1))/((D3+B3)/(F2+F4+F3-2*2-2))</f>
        <v>10.031825164720601</v>
      </c>
      <c r="C8" t="s">
        <v>102</v>
      </c>
      <c r="D8">
        <f>FINV(0.05,3,F2+F4+F3-6)</f>
        <v>2.6697262371093209</v>
      </c>
    </row>
    <row r="9" spans="1:9" x14ac:dyDescent="0.2">
      <c r="A9" t="s">
        <v>100</v>
      </c>
      <c r="B9">
        <f>((B5-B2-D4)/(2+1))/((B2+D4)/(F3+F4+F2-2*2-2))</f>
        <v>41.85049649113806</v>
      </c>
      <c r="C9" t="s">
        <v>103</v>
      </c>
      <c r="D9">
        <f>FINV(0.05,3,F3+F4+F2-6)</f>
        <v>2.6697262371093209</v>
      </c>
    </row>
    <row r="11" spans="1:9" x14ac:dyDescent="0.2">
      <c r="A11" t="s">
        <v>88</v>
      </c>
    </row>
    <row r="12" spans="1:9" x14ac:dyDescent="0.2">
      <c r="A12" t="s">
        <v>89</v>
      </c>
      <c r="B12" s="12">
        <v>16471.599999999999</v>
      </c>
      <c r="C12" t="s">
        <v>85</v>
      </c>
      <c r="D12" s="12">
        <v>2263.69</v>
      </c>
      <c r="E12" t="s">
        <v>81</v>
      </c>
      <c r="F12">
        <v>119</v>
      </c>
      <c r="H12" t="s">
        <v>90</v>
      </c>
      <c r="I12">
        <f>B12-(D12+D13)</f>
        <v>11131.386999999999</v>
      </c>
    </row>
    <row r="13" spans="1:9" x14ac:dyDescent="0.2">
      <c r="C13" t="s">
        <v>86</v>
      </c>
      <c r="D13" s="12">
        <v>3076.5230000000001</v>
      </c>
      <c r="E13" t="s">
        <v>82</v>
      </c>
      <c r="F13">
        <v>26</v>
      </c>
    </row>
    <row r="15" spans="1:9" x14ac:dyDescent="0.2">
      <c r="A15" t="s">
        <v>80</v>
      </c>
      <c r="B15">
        <f>((B12-D12-D13)/(2+1))/((D12+D13)/(F12+F13-2*2-2))</f>
        <v>96.579343245921706</v>
      </c>
      <c r="C15" t="s">
        <v>84</v>
      </c>
      <c r="D15">
        <f>FINV(0.05,3,F12+F13-6)</f>
        <v>2.6697262371093209</v>
      </c>
    </row>
    <row r="18" spans="1:9" x14ac:dyDescent="0.2">
      <c r="A18" t="s">
        <v>91</v>
      </c>
    </row>
    <row r="19" spans="1:9" x14ac:dyDescent="0.2">
      <c r="A19" t="s">
        <v>107</v>
      </c>
      <c r="B19" s="12">
        <v>5200.415</v>
      </c>
      <c r="C19" t="s">
        <v>92</v>
      </c>
      <c r="D19" s="12">
        <v>1441.4190000000001</v>
      </c>
      <c r="E19" s="14" t="s">
        <v>95</v>
      </c>
      <c r="F19">
        <v>17</v>
      </c>
      <c r="H19" t="s">
        <v>116</v>
      </c>
      <c r="I19">
        <f>B$22-D19-B19</f>
        <v>9829.7659999999996</v>
      </c>
    </row>
    <row r="20" spans="1:9" x14ac:dyDescent="0.2">
      <c r="A20" t="s">
        <v>108</v>
      </c>
      <c r="B20" s="12">
        <v>4015.6329999999998</v>
      </c>
      <c r="C20" t="s">
        <v>93</v>
      </c>
      <c r="D20" s="12">
        <v>666.54700000000003</v>
      </c>
      <c r="E20" s="14" t="s">
        <v>96</v>
      </c>
      <c r="F20">
        <v>29</v>
      </c>
      <c r="H20" t="s">
        <v>117</v>
      </c>
      <c r="I20">
        <f>B$22-D20-B20</f>
        <v>11789.419999999998</v>
      </c>
    </row>
    <row r="21" spans="1:9" x14ac:dyDescent="0.2">
      <c r="A21" t="s">
        <v>109</v>
      </c>
      <c r="B21" s="12">
        <v>1097.5899999999999</v>
      </c>
      <c r="C21" t="s">
        <v>94</v>
      </c>
      <c r="D21" s="12">
        <v>355.447</v>
      </c>
      <c r="E21" s="14" t="s">
        <v>97</v>
      </c>
      <c r="F21">
        <v>27</v>
      </c>
      <c r="H21" t="s">
        <v>118</v>
      </c>
      <c r="I21">
        <f>B$22-D21-B21</f>
        <v>15018.562999999998</v>
      </c>
    </row>
    <row r="22" spans="1:9" x14ac:dyDescent="0.2">
      <c r="A22" t="s">
        <v>89</v>
      </c>
      <c r="B22" s="12">
        <v>16471.599999999999</v>
      </c>
    </row>
    <row r="24" spans="1:9" x14ac:dyDescent="0.2">
      <c r="A24" t="s">
        <v>110</v>
      </c>
      <c r="B24">
        <f>((B$22-D19-B19)/(2+1))/((D19+B19)/(145-2*2-2))</f>
        <v>68.57229865526098</v>
      </c>
      <c r="C24" t="s">
        <v>113</v>
      </c>
      <c r="D24">
        <f>FINV(0.05,3,145-6)</f>
        <v>2.6697262371093209</v>
      </c>
    </row>
    <row r="25" spans="1:9" x14ac:dyDescent="0.2">
      <c r="A25" t="s">
        <v>111</v>
      </c>
      <c r="B25">
        <f t="shared" ref="B25:B26" si="0">((B$22-D20-B20)/(2+1))/((D20+B20)/(145-2*2-2))</f>
        <v>116.66427319467995</v>
      </c>
      <c r="C25" t="s">
        <v>114</v>
      </c>
      <c r="D25">
        <f t="shared" ref="D25:D26" si="1">FINV(0.05,3,145-6)</f>
        <v>2.6697262371093209</v>
      </c>
    </row>
    <row r="26" spans="1:9" x14ac:dyDescent="0.2">
      <c r="A26" t="s">
        <v>112</v>
      </c>
      <c r="B26">
        <f>((B$22-D21-B21)/(2+1))/((D21+B21)/(145-2*2-2))</f>
        <v>478.90045860268293</v>
      </c>
      <c r="C26" t="s">
        <v>115</v>
      </c>
      <c r="D26">
        <f t="shared" si="1"/>
        <v>2.6697262371093209</v>
      </c>
    </row>
    <row r="29" spans="1:9" x14ac:dyDescent="0.2">
      <c r="A29" t="s">
        <v>59</v>
      </c>
    </row>
    <row r="30" spans="1:9" x14ac:dyDescent="0.2">
      <c r="A30" t="s">
        <v>89</v>
      </c>
      <c r="B30" s="12">
        <v>16471.599999999999</v>
      </c>
      <c r="C30" t="s">
        <v>85</v>
      </c>
      <c r="D30" s="12">
        <v>1407.431</v>
      </c>
      <c r="E30" t="s">
        <v>81</v>
      </c>
      <c r="F30">
        <v>83</v>
      </c>
      <c r="H30" t="s">
        <v>90</v>
      </c>
      <c r="I30">
        <f>B30-(D30+D31)</f>
        <v>14011.024999999998</v>
      </c>
    </row>
    <row r="31" spans="1:9" x14ac:dyDescent="0.2">
      <c r="C31" t="s">
        <v>86</v>
      </c>
      <c r="D31" s="12">
        <v>1053.144</v>
      </c>
      <c r="E31" t="s">
        <v>82</v>
      </c>
      <c r="F31">
        <v>62</v>
      </c>
    </row>
    <row r="33" spans="1:4" x14ac:dyDescent="0.2">
      <c r="A33" t="s">
        <v>80</v>
      </c>
      <c r="B33">
        <f>((B30-D30-D31)/(2+1))/((D30+D31)/(F30+F31-2*2-2))</f>
        <v>263.8316213351215</v>
      </c>
      <c r="C33" t="s">
        <v>84</v>
      </c>
      <c r="D33">
        <f>FINV(0.05,3,F30+F31-6)</f>
        <v>2.6697262371093209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D28F-BF9A-A347-86B6-9645DAA65E9E}">
  <dimension ref="A1:L62"/>
  <sheetViews>
    <sheetView topLeftCell="A41" workbookViewId="0">
      <selection activeCell="B63" sqref="B63:L146"/>
    </sheetView>
  </sheetViews>
  <sheetFormatPr baseColWidth="10" defaultRowHeight="16" x14ac:dyDescent="0.2"/>
  <cols>
    <col min="2" max="2" width="20.5" customWidth="1"/>
    <col min="3" max="3" width="21.1640625" customWidth="1"/>
    <col min="4" max="4" width="16.1640625" customWidth="1"/>
    <col min="8" max="8" width="15.5" customWidth="1"/>
    <col min="9" max="9" width="11.6640625" customWidth="1"/>
    <col min="11" max="11" width="8.83203125"/>
  </cols>
  <sheetData>
    <row r="1" spans="1:12" x14ac:dyDescent="0.2">
      <c r="A1" t="s">
        <v>53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59</v>
      </c>
    </row>
    <row r="2" spans="1:12" x14ac:dyDescent="0.2">
      <c r="A2">
        <v>1</v>
      </c>
      <c r="B2" t="s">
        <v>40</v>
      </c>
      <c r="C2" t="s">
        <v>41</v>
      </c>
      <c r="D2" t="s">
        <v>42</v>
      </c>
      <c r="E2">
        <v>18.5</v>
      </c>
      <c r="F2">
        <v>33</v>
      </c>
      <c r="G2">
        <v>7.5</v>
      </c>
      <c r="H2" t="s">
        <v>43</v>
      </c>
      <c r="I2" t="s">
        <v>44</v>
      </c>
      <c r="J2">
        <v>0.6</v>
      </c>
      <c r="K2">
        <v>52</v>
      </c>
      <c r="L2">
        <v>0</v>
      </c>
    </row>
    <row r="3" spans="1:12" x14ac:dyDescent="0.2">
      <c r="A3">
        <v>2</v>
      </c>
      <c r="B3" t="s">
        <v>40</v>
      </c>
      <c r="C3" t="s">
        <v>45</v>
      </c>
      <c r="D3" t="s">
        <v>42</v>
      </c>
      <c r="E3">
        <v>19</v>
      </c>
      <c r="F3">
        <v>38</v>
      </c>
      <c r="G3">
        <v>9</v>
      </c>
      <c r="H3" t="s">
        <v>43</v>
      </c>
      <c r="I3" t="s">
        <v>44</v>
      </c>
      <c r="J3">
        <v>0.5</v>
      </c>
      <c r="K3">
        <v>50</v>
      </c>
      <c r="L3">
        <v>0</v>
      </c>
    </row>
    <row r="4" spans="1:12" x14ac:dyDescent="0.2">
      <c r="A4">
        <v>3</v>
      </c>
      <c r="B4" t="s">
        <v>40</v>
      </c>
      <c r="C4" t="s">
        <v>41</v>
      </c>
      <c r="D4" t="s">
        <v>42</v>
      </c>
      <c r="E4">
        <v>20</v>
      </c>
      <c r="F4">
        <v>37</v>
      </c>
      <c r="G4">
        <v>9</v>
      </c>
      <c r="H4" t="s">
        <v>43</v>
      </c>
      <c r="I4" t="s">
        <v>46</v>
      </c>
      <c r="J4">
        <v>0.6</v>
      </c>
      <c r="K4">
        <v>44</v>
      </c>
      <c r="L4">
        <v>0</v>
      </c>
    </row>
    <row r="5" spans="1:12" x14ac:dyDescent="0.2">
      <c r="A5">
        <v>4</v>
      </c>
      <c r="B5" t="s">
        <v>40</v>
      </c>
      <c r="C5" t="s">
        <v>45</v>
      </c>
      <c r="D5" t="s">
        <v>42</v>
      </c>
      <c r="E5">
        <v>19.8</v>
      </c>
      <c r="F5">
        <v>38</v>
      </c>
      <c r="G5">
        <v>9</v>
      </c>
      <c r="H5" t="s">
        <v>43</v>
      </c>
      <c r="I5" t="s">
        <v>46</v>
      </c>
      <c r="J5">
        <v>0.4</v>
      </c>
      <c r="K5">
        <v>50</v>
      </c>
      <c r="L5">
        <v>0</v>
      </c>
    </row>
    <row r="6" spans="1:12" x14ac:dyDescent="0.2">
      <c r="A6">
        <v>5</v>
      </c>
      <c r="B6" t="s">
        <v>40</v>
      </c>
      <c r="C6" t="s">
        <v>47</v>
      </c>
      <c r="D6" t="s">
        <v>42</v>
      </c>
      <c r="E6">
        <v>19</v>
      </c>
      <c r="F6">
        <v>38</v>
      </c>
      <c r="G6">
        <v>9</v>
      </c>
      <c r="H6" t="s">
        <v>43</v>
      </c>
      <c r="I6" t="s">
        <v>46</v>
      </c>
      <c r="J6">
        <v>0.5</v>
      </c>
      <c r="K6">
        <v>50</v>
      </c>
      <c r="L6">
        <v>0</v>
      </c>
    </row>
    <row r="7" spans="1:12" x14ac:dyDescent="0.2">
      <c r="A7">
        <v>6</v>
      </c>
      <c r="B7" t="s">
        <v>40</v>
      </c>
      <c r="C7" t="s">
        <v>45</v>
      </c>
      <c r="D7" t="s">
        <v>48</v>
      </c>
      <c r="E7">
        <v>16.600000000000001</v>
      </c>
      <c r="F7">
        <v>32</v>
      </c>
      <c r="G7">
        <v>8</v>
      </c>
      <c r="H7" t="s">
        <v>49</v>
      </c>
      <c r="I7" t="s">
        <v>46</v>
      </c>
      <c r="J7">
        <v>0.7</v>
      </c>
      <c r="K7">
        <v>45</v>
      </c>
      <c r="L7">
        <v>0</v>
      </c>
    </row>
    <row r="8" spans="1:12" x14ac:dyDescent="0.2">
      <c r="A8">
        <v>7</v>
      </c>
      <c r="B8" t="s">
        <v>50</v>
      </c>
      <c r="C8" t="s">
        <v>47</v>
      </c>
      <c r="D8" t="s">
        <v>48</v>
      </c>
      <c r="E8">
        <v>17</v>
      </c>
      <c r="F8">
        <v>32</v>
      </c>
      <c r="G8">
        <v>6</v>
      </c>
      <c r="H8" t="s">
        <v>43</v>
      </c>
      <c r="I8" t="s">
        <v>46</v>
      </c>
      <c r="J8">
        <v>0.1</v>
      </c>
      <c r="K8">
        <v>45</v>
      </c>
      <c r="L8">
        <v>0</v>
      </c>
    </row>
    <row r="9" spans="1:12" x14ac:dyDescent="0.2">
      <c r="A9">
        <v>8</v>
      </c>
      <c r="B9" t="s">
        <v>50</v>
      </c>
      <c r="C9" t="s">
        <v>45</v>
      </c>
      <c r="D9" t="s">
        <v>42</v>
      </c>
      <c r="E9">
        <v>18</v>
      </c>
      <c r="F9">
        <v>31</v>
      </c>
      <c r="G9">
        <v>6</v>
      </c>
      <c r="H9" t="s">
        <v>49</v>
      </c>
      <c r="I9" t="s">
        <v>44</v>
      </c>
      <c r="J9">
        <v>0.3</v>
      </c>
      <c r="K9">
        <v>40</v>
      </c>
      <c r="L9">
        <v>0</v>
      </c>
    </row>
    <row r="10" spans="1:12" x14ac:dyDescent="0.2">
      <c r="A10">
        <v>9</v>
      </c>
      <c r="B10" t="s">
        <v>40</v>
      </c>
      <c r="C10" t="s">
        <v>41</v>
      </c>
      <c r="D10" t="s">
        <v>42</v>
      </c>
      <c r="E10">
        <v>17.5</v>
      </c>
      <c r="F10">
        <v>34</v>
      </c>
      <c r="G10">
        <v>9</v>
      </c>
      <c r="H10" t="s">
        <v>43</v>
      </c>
      <c r="I10" t="s">
        <v>44</v>
      </c>
      <c r="J10">
        <v>0.8</v>
      </c>
      <c r="K10">
        <v>45</v>
      </c>
      <c r="L10">
        <v>0</v>
      </c>
    </row>
    <row r="11" spans="1:12" x14ac:dyDescent="0.2">
      <c r="A11">
        <v>10</v>
      </c>
      <c r="B11" t="s">
        <v>40</v>
      </c>
      <c r="C11" t="s">
        <v>47</v>
      </c>
      <c r="D11" t="s">
        <v>42</v>
      </c>
      <c r="E11">
        <v>19.600000000000001</v>
      </c>
      <c r="F11">
        <v>39</v>
      </c>
      <c r="G11">
        <v>10</v>
      </c>
      <c r="H11" t="s">
        <v>43</v>
      </c>
      <c r="I11" t="s">
        <v>44</v>
      </c>
      <c r="J11">
        <v>0.4</v>
      </c>
      <c r="K11">
        <v>49</v>
      </c>
      <c r="L11">
        <v>0</v>
      </c>
    </row>
    <row r="12" spans="1:12" x14ac:dyDescent="0.2">
      <c r="A12">
        <v>11</v>
      </c>
      <c r="B12" t="s">
        <v>40</v>
      </c>
      <c r="C12" t="s">
        <v>41</v>
      </c>
      <c r="D12" t="s">
        <v>42</v>
      </c>
      <c r="E12">
        <v>19.8</v>
      </c>
      <c r="F12">
        <v>37</v>
      </c>
      <c r="G12">
        <v>11</v>
      </c>
      <c r="H12" t="s">
        <v>43</v>
      </c>
      <c r="I12" t="s">
        <v>44</v>
      </c>
      <c r="J12">
        <v>0.6</v>
      </c>
      <c r="K12">
        <v>44</v>
      </c>
      <c r="L12">
        <v>0</v>
      </c>
    </row>
    <row r="13" spans="1:12" x14ac:dyDescent="0.2">
      <c r="A13">
        <v>12</v>
      </c>
      <c r="B13" t="s">
        <v>40</v>
      </c>
      <c r="C13" t="s">
        <v>47</v>
      </c>
      <c r="D13" t="s">
        <v>42</v>
      </c>
      <c r="E13">
        <v>19.8</v>
      </c>
      <c r="F13">
        <v>38</v>
      </c>
      <c r="G13">
        <v>9</v>
      </c>
      <c r="H13" t="s">
        <v>43</v>
      </c>
      <c r="I13" t="s">
        <v>44</v>
      </c>
      <c r="J13">
        <v>0.4</v>
      </c>
      <c r="K13">
        <v>50</v>
      </c>
      <c r="L13">
        <v>0</v>
      </c>
    </row>
    <row r="14" spans="1:12" x14ac:dyDescent="0.2">
      <c r="A14">
        <v>13</v>
      </c>
      <c r="B14" t="s">
        <v>40</v>
      </c>
      <c r="C14" t="s">
        <v>45</v>
      </c>
      <c r="D14" t="s">
        <v>42</v>
      </c>
      <c r="E14">
        <v>19</v>
      </c>
      <c r="F14">
        <v>38</v>
      </c>
      <c r="G14">
        <v>9</v>
      </c>
      <c r="H14" t="s">
        <v>43</v>
      </c>
      <c r="I14" t="s">
        <v>44</v>
      </c>
      <c r="J14">
        <v>0.5</v>
      </c>
      <c r="K14">
        <v>47</v>
      </c>
      <c r="L14">
        <v>0</v>
      </c>
    </row>
    <row r="15" spans="1:12" x14ac:dyDescent="0.2">
      <c r="A15">
        <v>14</v>
      </c>
      <c r="B15" t="s">
        <v>40</v>
      </c>
      <c r="C15" t="s">
        <v>41</v>
      </c>
      <c r="D15" t="s">
        <v>42</v>
      </c>
      <c r="E15">
        <v>19</v>
      </c>
      <c r="F15">
        <v>38</v>
      </c>
      <c r="G15">
        <v>9</v>
      </c>
      <c r="H15" t="s">
        <v>43</v>
      </c>
      <c r="I15" t="s">
        <v>44</v>
      </c>
      <c r="J15">
        <v>0.7</v>
      </c>
      <c r="K15">
        <v>48</v>
      </c>
      <c r="L15">
        <v>0</v>
      </c>
    </row>
    <row r="16" spans="1:12" x14ac:dyDescent="0.2">
      <c r="A16">
        <v>15</v>
      </c>
      <c r="B16" t="s">
        <v>40</v>
      </c>
      <c r="C16" t="s">
        <v>41</v>
      </c>
      <c r="D16" t="s">
        <v>42</v>
      </c>
      <c r="E16">
        <v>19.3</v>
      </c>
      <c r="F16">
        <v>43</v>
      </c>
      <c r="G16">
        <v>9</v>
      </c>
      <c r="H16" t="s">
        <v>43</v>
      </c>
      <c r="I16" t="s">
        <v>44</v>
      </c>
      <c r="J16">
        <v>0.6</v>
      </c>
      <c r="K16">
        <v>50</v>
      </c>
      <c r="L16">
        <v>0</v>
      </c>
    </row>
    <row r="17" spans="1:12" x14ac:dyDescent="0.2">
      <c r="A17">
        <v>16</v>
      </c>
      <c r="B17" t="s">
        <v>40</v>
      </c>
      <c r="C17" t="s">
        <v>47</v>
      </c>
      <c r="D17" t="s">
        <v>42</v>
      </c>
      <c r="E17">
        <v>19</v>
      </c>
      <c r="F17">
        <v>37</v>
      </c>
      <c r="G17">
        <v>9</v>
      </c>
      <c r="H17" t="s">
        <v>43</v>
      </c>
      <c r="I17" t="s">
        <v>44</v>
      </c>
      <c r="J17">
        <v>0.5</v>
      </c>
      <c r="K17">
        <v>42</v>
      </c>
      <c r="L17">
        <v>0</v>
      </c>
    </row>
    <row r="18" spans="1:12" x14ac:dyDescent="0.2">
      <c r="A18">
        <v>17</v>
      </c>
      <c r="B18" t="s">
        <v>40</v>
      </c>
      <c r="C18" t="s">
        <v>41</v>
      </c>
      <c r="D18" t="s">
        <v>42</v>
      </c>
      <c r="E18">
        <v>20</v>
      </c>
      <c r="F18">
        <v>37</v>
      </c>
      <c r="G18">
        <v>9</v>
      </c>
      <c r="H18" t="s">
        <v>43</v>
      </c>
      <c r="I18" t="s">
        <v>44</v>
      </c>
      <c r="J18">
        <v>0.6</v>
      </c>
      <c r="K18">
        <v>44</v>
      </c>
      <c r="L18">
        <v>0</v>
      </c>
    </row>
    <row r="19" spans="1:12" x14ac:dyDescent="0.2">
      <c r="A19">
        <v>18</v>
      </c>
      <c r="B19" t="s">
        <v>40</v>
      </c>
      <c r="C19" t="s">
        <v>41</v>
      </c>
      <c r="D19" t="s">
        <v>42</v>
      </c>
      <c r="E19">
        <v>20</v>
      </c>
      <c r="F19">
        <v>38</v>
      </c>
      <c r="G19">
        <v>9</v>
      </c>
      <c r="H19" t="s">
        <v>43</v>
      </c>
      <c r="I19" t="s">
        <v>44</v>
      </c>
      <c r="J19">
        <v>0.9</v>
      </c>
      <c r="K19">
        <v>55</v>
      </c>
      <c r="L19">
        <v>0</v>
      </c>
    </row>
    <row r="20" spans="1:12" x14ac:dyDescent="0.2">
      <c r="A20">
        <v>19</v>
      </c>
      <c r="B20" t="s">
        <v>40</v>
      </c>
      <c r="C20" t="s">
        <v>45</v>
      </c>
      <c r="D20" t="s">
        <v>42</v>
      </c>
      <c r="E20">
        <v>19.3</v>
      </c>
      <c r="F20">
        <v>43</v>
      </c>
      <c r="G20">
        <v>9</v>
      </c>
      <c r="H20" t="s">
        <v>49</v>
      </c>
      <c r="I20" t="s">
        <v>44</v>
      </c>
      <c r="J20">
        <v>0.7</v>
      </c>
      <c r="K20">
        <v>50</v>
      </c>
      <c r="L20">
        <v>0</v>
      </c>
    </row>
    <row r="21" spans="1:12" x14ac:dyDescent="0.2">
      <c r="A21">
        <v>20</v>
      </c>
      <c r="B21" t="s">
        <v>50</v>
      </c>
      <c r="C21" t="s">
        <v>47</v>
      </c>
      <c r="D21" t="s">
        <v>48</v>
      </c>
      <c r="E21">
        <v>18</v>
      </c>
      <c r="F21">
        <v>31</v>
      </c>
      <c r="G21">
        <v>6</v>
      </c>
      <c r="H21" t="s">
        <v>49</v>
      </c>
      <c r="I21" t="s">
        <v>44</v>
      </c>
      <c r="J21">
        <v>0.4</v>
      </c>
      <c r="K21">
        <v>42</v>
      </c>
      <c r="L21">
        <v>0</v>
      </c>
    </row>
    <row r="22" spans="1:12" x14ac:dyDescent="0.2">
      <c r="A22">
        <v>21</v>
      </c>
      <c r="B22" t="s">
        <v>40</v>
      </c>
      <c r="C22" t="s">
        <v>45</v>
      </c>
      <c r="D22" t="s">
        <v>42</v>
      </c>
      <c r="E22">
        <v>19.8</v>
      </c>
      <c r="F22">
        <v>38</v>
      </c>
      <c r="G22">
        <v>9</v>
      </c>
      <c r="H22" t="s">
        <v>43</v>
      </c>
      <c r="I22" t="s">
        <v>44</v>
      </c>
      <c r="J22">
        <v>0.4</v>
      </c>
      <c r="K22">
        <v>43</v>
      </c>
      <c r="L22">
        <v>0</v>
      </c>
    </row>
    <row r="23" spans="1:12" x14ac:dyDescent="0.2">
      <c r="A23">
        <v>22</v>
      </c>
      <c r="B23" t="s">
        <v>50</v>
      </c>
      <c r="C23" t="s">
        <v>41</v>
      </c>
      <c r="D23" t="s">
        <v>48</v>
      </c>
      <c r="E23">
        <v>16</v>
      </c>
      <c r="F23">
        <v>30</v>
      </c>
      <c r="G23">
        <v>6</v>
      </c>
      <c r="H23" t="s">
        <v>43</v>
      </c>
      <c r="I23" t="s">
        <v>44</v>
      </c>
      <c r="J23">
        <v>0.5</v>
      </c>
      <c r="K23">
        <v>40</v>
      </c>
      <c r="L23">
        <v>0</v>
      </c>
    </row>
    <row r="24" spans="1:12" x14ac:dyDescent="0.2">
      <c r="A24">
        <v>23</v>
      </c>
      <c r="B24" t="s">
        <v>50</v>
      </c>
      <c r="C24" t="s">
        <v>41</v>
      </c>
      <c r="D24" t="s">
        <v>48</v>
      </c>
      <c r="E24">
        <v>15</v>
      </c>
      <c r="F24">
        <v>33</v>
      </c>
      <c r="G24">
        <v>6</v>
      </c>
      <c r="H24" t="s">
        <v>43</v>
      </c>
      <c r="I24" t="s">
        <v>44</v>
      </c>
      <c r="J24">
        <v>0.6</v>
      </c>
      <c r="K24">
        <v>45</v>
      </c>
      <c r="L24">
        <v>0</v>
      </c>
    </row>
    <row r="25" spans="1:12" x14ac:dyDescent="0.2">
      <c r="A25">
        <v>24</v>
      </c>
      <c r="B25" t="s">
        <v>50</v>
      </c>
      <c r="C25" t="s">
        <v>47</v>
      </c>
      <c r="D25" t="s">
        <v>48</v>
      </c>
      <c r="E25">
        <v>18</v>
      </c>
      <c r="F25">
        <v>31</v>
      </c>
      <c r="G25">
        <v>6</v>
      </c>
      <c r="H25" t="s">
        <v>49</v>
      </c>
      <c r="I25" t="s">
        <v>46</v>
      </c>
      <c r="J25">
        <v>0.7</v>
      </c>
      <c r="K25">
        <v>35</v>
      </c>
      <c r="L25">
        <v>0</v>
      </c>
    </row>
    <row r="26" spans="1:12" x14ac:dyDescent="0.2">
      <c r="A26">
        <v>26</v>
      </c>
      <c r="B26" t="s">
        <v>40</v>
      </c>
      <c r="C26" t="s">
        <v>41</v>
      </c>
      <c r="D26" t="s">
        <v>42</v>
      </c>
      <c r="E26">
        <v>19</v>
      </c>
      <c r="F26">
        <v>37</v>
      </c>
      <c r="G26">
        <v>9</v>
      </c>
      <c r="H26" t="s">
        <v>43</v>
      </c>
      <c r="I26" t="s">
        <v>44</v>
      </c>
      <c r="J26">
        <v>0.5</v>
      </c>
      <c r="K26">
        <v>53</v>
      </c>
      <c r="L26">
        <v>0</v>
      </c>
    </row>
    <row r="27" spans="1:12" x14ac:dyDescent="0.2">
      <c r="A27">
        <v>27</v>
      </c>
      <c r="B27" t="s">
        <v>40</v>
      </c>
      <c r="C27" t="s">
        <v>41</v>
      </c>
      <c r="D27" t="s">
        <v>42</v>
      </c>
      <c r="E27">
        <v>19</v>
      </c>
      <c r="F27">
        <v>38</v>
      </c>
      <c r="G27">
        <v>9</v>
      </c>
      <c r="H27" t="s">
        <v>43</v>
      </c>
      <c r="I27" t="s">
        <v>44</v>
      </c>
      <c r="J27">
        <v>0.6</v>
      </c>
      <c r="K27">
        <v>48</v>
      </c>
      <c r="L27">
        <v>0</v>
      </c>
    </row>
    <row r="28" spans="1:12" x14ac:dyDescent="0.2">
      <c r="A28">
        <v>28</v>
      </c>
      <c r="B28" t="s">
        <v>40</v>
      </c>
      <c r="C28" t="s">
        <v>41</v>
      </c>
      <c r="D28" t="s">
        <v>42</v>
      </c>
      <c r="E28">
        <v>19.8</v>
      </c>
      <c r="F28">
        <v>38</v>
      </c>
      <c r="G28">
        <v>9</v>
      </c>
      <c r="H28" t="s">
        <v>43</v>
      </c>
      <c r="I28" t="s">
        <v>44</v>
      </c>
      <c r="J28">
        <v>0.4</v>
      </c>
      <c r="K28">
        <v>58</v>
      </c>
      <c r="L28">
        <v>0</v>
      </c>
    </row>
    <row r="29" spans="1:12" x14ac:dyDescent="0.2">
      <c r="A29">
        <v>29</v>
      </c>
      <c r="B29" t="s">
        <v>40</v>
      </c>
      <c r="C29" t="s">
        <v>45</v>
      </c>
      <c r="D29" t="s">
        <v>42</v>
      </c>
      <c r="E29">
        <v>19</v>
      </c>
      <c r="F29">
        <v>43</v>
      </c>
      <c r="G29">
        <v>9</v>
      </c>
      <c r="H29" t="s">
        <v>43</v>
      </c>
      <c r="I29" t="s">
        <v>44</v>
      </c>
      <c r="J29">
        <v>0.5</v>
      </c>
      <c r="K29">
        <v>50</v>
      </c>
      <c r="L29">
        <v>0</v>
      </c>
    </row>
    <row r="30" spans="1:12" x14ac:dyDescent="0.2">
      <c r="A30">
        <v>30</v>
      </c>
      <c r="B30" t="s">
        <v>50</v>
      </c>
      <c r="C30" t="s">
        <v>47</v>
      </c>
      <c r="D30" t="s">
        <v>48</v>
      </c>
      <c r="E30">
        <v>43848</v>
      </c>
      <c r="F30">
        <v>34</v>
      </c>
      <c r="G30">
        <v>7</v>
      </c>
      <c r="H30" t="s">
        <v>43</v>
      </c>
      <c r="I30" t="s">
        <v>46</v>
      </c>
      <c r="J30">
        <v>0.5</v>
      </c>
      <c r="K30">
        <v>40</v>
      </c>
      <c r="L30">
        <v>0</v>
      </c>
    </row>
    <row r="31" spans="1:12" x14ac:dyDescent="0.2">
      <c r="A31">
        <v>31</v>
      </c>
      <c r="B31" t="s">
        <v>40</v>
      </c>
      <c r="C31" t="s">
        <v>45</v>
      </c>
      <c r="D31" t="s">
        <v>42</v>
      </c>
      <c r="E31">
        <v>18</v>
      </c>
      <c r="F31">
        <v>34</v>
      </c>
      <c r="G31">
        <v>7</v>
      </c>
      <c r="H31" t="s">
        <v>43</v>
      </c>
      <c r="I31" t="s">
        <v>46</v>
      </c>
      <c r="J31">
        <v>0.8</v>
      </c>
      <c r="K31">
        <v>43</v>
      </c>
      <c r="L31">
        <v>0</v>
      </c>
    </row>
    <row r="32" spans="1:12" x14ac:dyDescent="0.2">
      <c r="A32">
        <v>32</v>
      </c>
      <c r="B32" t="s">
        <v>50</v>
      </c>
      <c r="C32" t="s">
        <v>47</v>
      </c>
      <c r="D32" t="s">
        <v>48</v>
      </c>
      <c r="E32">
        <v>14</v>
      </c>
      <c r="F32">
        <v>20</v>
      </c>
      <c r="G32">
        <v>5</v>
      </c>
      <c r="H32" t="s">
        <v>49</v>
      </c>
      <c r="I32" t="s">
        <v>46</v>
      </c>
      <c r="J32">
        <v>0.8</v>
      </c>
      <c r="K32">
        <v>32</v>
      </c>
      <c r="L32">
        <v>0</v>
      </c>
    </row>
    <row r="33" spans="1:12" x14ac:dyDescent="0.2">
      <c r="A33">
        <v>33</v>
      </c>
      <c r="B33" t="s">
        <v>40</v>
      </c>
      <c r="C33" t="s">
        <v>41</v>
      </c>
      <c r="D33" t="s">
        <v>42</v>
      </c>
      <c r="E33">
        <v>20</v>
      </c>
      <c r="F33">
        <v>38</v>
      </c>
      <c r="G33">
        <v>9</v>
      </c>
      <c r="H33" t="s">
        <v>43</v>
      </c>
      <c r="I33" t="s">
        <v>44</v>
      </c>
      <c r="J33">
        <v>0.9</v>
      </c>
      <c r="K33">
        <v>53</v>
      </c>
      <c r="L33">
        <v>0</v>
      </c>
    </row>
    <row r="34" spans="1:12" x14ac:dyDescent="0.2">
      <c r="A34">
        <v>34</v>
      </c>
      <c r="B34" t="s">
        <v>50</v>
      </c>
      <c r="C34" t="s">
        <v>41</v>
      </c>
      <c r="D34" t="s">
        <v>48</v>
      </c>
      <c r="E34">
        <v>19</v>
      </c>
      <c r="F34">
        <v>38</v>
      </c>
      <c r="G34">
        <v>9</v>
      </c>
      <c r="H34" t="s">
        <v>43</v>
      </c>
      <c r="I34" t="s">
        <v>46</v>
      </c>
      <c r="J34">
        <v>0.5</v>
      </c>
      <c r="K34">
        <v>52</v>
      </c>
      <c r="L34">
        <v>0</v>
      </c>
    </row>
    <row r="35" spans="1:12" x14ac:dyDescent="0.2">
      <c r="A35">
        <v>35</v>
      </c>
      <c r="B35" t="s">
        <v>40</v>
      </c>
      <c r="C35" t="s">
        <v>41</v>
      </c>
      <c r="D35" t="s">
        <v>42</v>
      </c>
      <c r="E35">
        <v>17</v>
      </c>
      <c r="F35">
        <v>32</v>
      </c>
      <c r="G35">
        <v>6.5</v>
      </c>
      <c r="H35" t="s">
        <v>43</v>
      </c>
      <c r="I35" t="s">
        <v>44</v>
      </c>
      <c r="J35">
        <v>0.7</v>
      </c>
      <c r="K35">
        <v>40</v>
      </c>
      <c r="L35">
        <v>0</v>
      </c>
    </row>
    <row r="36" spans="1:12" x14ac:dyDescent="0.2">
      <c r="A36">
        <v>36</v>
      </c>
      <c r="B36" t="s">
        <v>50</v>
      </c>
      <c r="C36" t="s">
        <v>47</v>
      </c>
      <c r="D36" t="s">
        <v>48</v>
      </c>
      <c r="E36">
        <v>18</v>
      </c>
      <c r="F36">
        <v>32</v>
      </c>
      <c r="G36">
        <v>6</v>
      </c>
      <c r="H36" t="s">
        <v>49</v>
      </c>
      <c r="I36" t="s">
        <v>44</v>
      </c>
      <c r="J36">
        <v>0.4</v>
      </c>
      <c r="K36">
        <v>44</v>
      </c>
      <c r="L36">
        <v>0</v>
      </c>
    </row>
    <row r="37" spans="1:12" x14ac:dyDescent="0.2">
      <c r="A37">
        <v>37</v>
      </c>
      <c r="B37" t="s">
        <v>40</v>
      </c>
      <c r="C37" t="s">
        <v>47</v>
      </c>
      <c r="D37" t="s">
        <v>42</v>
      </c>
      <c r="E37">
        <v>19.100000000000001</v>
      </c>
      <c r="F37">
        <v>38</v>
      </c>
      <c r="G37">
        <v>9.3000000000000007</v>
      </c>
      <c r="H37" t="s">
        <v>43</v>
      </c>
      <c r="I37" t="s">
        <v>44</v>
      </c>
      <c r="J37">
        <v>0.5</v>
      </c>
      <c r="K37">
        <v>45</v>
      </c>
      <c r="L37">
        <v>0</v>
      </c>
    </row>
    <row r="38" spans="1:12" x14ac:dyDescent="0.2">
      <c r="A38">
        <v>38</v>
      </c>
      <c r="B38" t="s">
        <v>40</v>
      </c>
      <c r="C38" t="s">
        <v>45</v>
      </c>
      <c r="D38" t="s">
        <v>48</v>
      </c>
      <c r="E38">
        <v>15</v>
      </c>
      <c r="F38">
        <v>34.700000000000003</v>
      </c>
      <c r="G38">
        <v>8</v>
      </c>
      <c r="H38" t="s">
        <v>49</v>
      </c>
      <c r="I38" t="s">
        <v>44</v>
      </c>
      <c r="J38">
        <v>0.6</v>
      </c>
      <c r="K38">
        <v>43</v>
      </c>
      <c r="L38">
        <v>0</v>
      </c>
    </row>
    <row r="39" spans="1:12" x14ac:dyDescent="0.2">
      <c r="A39">
        <v>39</v>
      </c>
      <c r="B39" t="s">
        <v>40</v>
      </c>
      <c r="C39" t="s">
        <v>47</v>
      </c>
      <c r="D39" t="s">
        <v>42</v>
      </c>
      <c r="E39">
        <v>19.3</v>
      </c>
      <c r="F39">
        <v>39</v>
      </c>
      <c r="G39">
        <v>9</v>
      </c>
      <c r="H39" t="s">
        <v>43</v>
      </c>
      <c r="I39" t="s">
        <v>44</v>
      </c>
      <c r="J39">
        <v>0.2</v>
      </c>
      <c r="K39">
        <v>50</v>
      </c>
      <c r="L39">
        <v>0</v>
      </c>
    </row>
    <row r="40" spans="1:12" x14ac:dyDescent="0.2">
      <c r="A40">
        <v>40</v>
      </c>
      <c r="B40" t="s">
        <v>40</v>
      </c>
      <c r="C40" t="s">
        <v>41</v>
      </c>
      <c r="D40" t="s">
        <v>42</v>
      </c>
      <c r="E40">
        <v>19</v>
      </c>
      <c r="F40">
        <v>39</v>
      </c>
      <c r="G40">
        <v>9</v>
      </c>
      <c r="H40" t="s">
        <v>43</v>
      </c>
      <c r="I40" t="s">
        <v>44</v>
      </c>
      <c r="J40">
        <v>0.8</v>
      </c>
      <c r="K40">
        <v>45</v>
      </c>
      <c r="L40">
        <v>0</v>
      </c>
    </row>
    <row r="41" spans="1:12" x14ac:dyDescent="0.2">
      <c r="A41">
        <v>41</v>
      </c>
      <c r="B41" t="s">
        <v>40</v>
      </c>
      <c r="C41" t="s">
        <v>41</v>
      </c>
      <c r="D41" t="s">
        <v>48</v>
      </c>
      <c r="E41">
        <v>18</v>
      </c>
      <c r="F41">
        <v>34</v>
      </c>
      <c r="G41">
        <v>8</v>
      </c>
      <c r="H41" t="s">
        <v>43</v>
      </c>
      <c r="I41" t="s">
        <v>44</v>
      </c>
      <c r="J41">
        <v>0.7</v>
      </c>
      <c r="K41">
        <v>45</v>
      </c>
      <c r="L41">
        <v>0</v>
      </c>
    </row>
    <row r="42" spans="1:12" x14ac:dyDescent="0.2">
      <c r="A42">
        <v>42</v>
      </c>
      <c r="B42" t="s">
        <v>40</v>
      </c>
      <c r="C42" t="s">
        <v>41</v>
      </c>
      <c r="D42" t="s">
        <v>42</v>
      </c>
      <c r="E42">
        <v>18</v>
      </c>
      <c r="F42">
        <v>34</v>
      </c>
      <c r="G42">
        <v>9</v>
      </c>
      <c r="H42" t="s">
        <v>43</v>
      </c>
      <c r="I42" t="s">
        <v>44</v>
      </c>
      <c r="J42">
        <v>0.8</v>
      </c>
      <c r="K42">
        <v>45</v>
      </c>
      <c r="L42">
        <v>0</v>
      </c>
    </row>
    <row r="43" spans="1:12" x14ac:dyDescent="0.2">
      <c r="A43">
        <v>43</v>
      </c>
      <c r="B43" t="s">
        <v>40</v>
      </c>
      <c r="C43" t="s">
        <v>41</v>
      </c>
      <c r="D43" t="s">
        <v>42</v>
      </c>
      <c r="E43">
        <v>20</v>
      </c>
      <c r="F43">
        <v>38</v>
      </c>
      <c r="G43">
        <v>9</v>
      </c>
      <c r="H43" t="s">
        <v>43</v>
      </c>
      <c r="I43" t="s">
        <v>44</v>
      </c>
      <c r="J43">
        <v>0.4</v>
      </c>
      <c r="K43">
        <v>58</v>
      </c>
      <c r="L43">
        <v>0</v>
      </c>
    </row>
    <row r="44" spans="1:12" x14ac:dyDescent="0.2">
      <c r="A44">
        <v>44</v>
      </c>
      <c r="B44" t="s">
        <v>40</v>
      </c>
      <c r="C44" t="s">
        <v>45</v>
      </c>
      <c r="D44" t="s">
        <v>42</v>
      </c>
      <c r="E44">
        <v>17</v>
      </c>
      <c r="F44">
        <v>32</v>
      </c>
      <c r="G44">
        <v>8</v>
      </c>
      <c r="H44" t="s">
        <v>49</v>
      </c>
      <c r="I44" t="s">
        <v>44</v>
      </c>
      <c r="J44">
        <v>0.9</v>
      </c>
      <c r="K44">
        <v>45</v>
      </c>
      <c r="L44">
        <v>0</v>
      </c>
    </row>
    <row r="45" spans="1:12" x14ac:dyDescent="0.2">
      <c r="A45">
        <v>45</v>
      </c>
      <c r="B45" t="s">
        <v>40</v>
      </c>
      <c r="C45" t="s">
        <v>47</v>
      </c>
      <c r="D45" t="s">
        <v>42</v>
      </c>
      <c r="E45">
        <v>20</v>
      </c>
      <c r="F45">
        <v>38</v>
      </c>
      <c r="G45">
        <v>9</v>
      </c>
      <c r="H45" t="s">
        <v>43</v>
      </c>
      <c r="I45" t="s">
        <v>44</v>
      </c>
      <c r="J45">
        <v>0.6</v>
      </c>
      <c r="K45">
        <v>43</v>
      </c>
      <c r="L45">
        <v>0</v>
      </c>
    </row>
    <row r="46" spans="1:12" x14ac:dyDescent="0.2">
      <c r="A46">
        <v>46</v>
      </c>
      <c r="B46" t="s">
        <v>40</v>
      </c>
      <c r="C46" t="s">
        <v>41</v>
      </c>
      <c r="D46" t="s">
        <v>42</v>
      </c>
      <c r="E46">
        <v>19</v>
      </c>
      <c r="F46">
        <v>33</v>
      </c>
      <c r="G46">
        <v>8</v>
      </c>
      <c r="H46" t="s">
        <v>43</v>
      </c>
      <c r="I46" t="s">
        <v>44</v>
      </c>
      <c r="J46">
        <v>0.6</v>
      </c>
      <c r="K46">
        <v>50</v>
      </c>
      <c r="L46">
        <v>0</v>
      </c>
    </row>
    <row r="47" spans="1:12" x14ac:dyDescent="0.2">
      <c r="A47">
        <v>47</v>
      </c>
      <c r="B47" t="s">
        <v>40</v>
      </c>
      <c r="C47" t="s">
        <v>45</v>
      </c>
      <c r="D47" t="s">
        <v>42</v>
      </c>
      <c r="E47">
        <v>19</v>
      </c>
      <c r="F47">
        <v>43</v>
      </c>
      <c r="G47">
        <v>9</v>
      </c>
      <c r="H47" t="s">
        <v>43</v>
      </c>
      <c r="I47" t="s">
        <v>44</v>
      </c>
      <c r="J47">
        <v>0.5</v>
      </c>
      <c r="K47">
        <v>50</v>
      </c>
      <c r="L47">
        <v>0</v>
      </c>
    </row>
    <row r="48" spans="1:12" x14ac:dyDescent="0.2">
      <c r="A48">
        <v>48</v>
      </c>
      <c r="B48" t="s">
        <v>40</v>
      </c>
      <c r="C48" t="s">
        <v>41</v>
      </c>
      <c r="D48" t="s">
        <v>42</v>
      </c>
      <c r="E48">
        <v>20</v>
      </c>
      <c r="F48">
        <v>38</v>
      </c>
      <c r="G48">
        <v>9</v>
      </c>
      <c r="H48" t="s">
        <v>43</v>
      </c>
      <c r="I48" t="s">
        <v>44</v>
      </c>
      <c r="J48">
        <v>0.9</v>
      </c>
      <c r="K48">
        <v>55</v>
      </c>
      <c r="L48">
        <v>0</v>
      </c>
    </row>
    <row r="49" spans="1:12" x14ac:dyDescent="0.2">
      <c r="A49">
        <v>49</v>
      </c>
      <c r="B49" t="s">
        <v>50</v>
      </c>
      <c r="C49" t="s">
        <v>47</v>
      </c>
      <c r="D49" t="s">
        <v>48</v>
      </c>
      <c r="E49">
        <v>18</v>
      </c>
      <c r="F49">
        <v>32</v>
      </c>
      <c r="G49">
        <v>6</v>
      </c>
      <c r="H49" t="s">
        <v>43</v>
      </c>
      <c r="I49" t="s">
        <v>46</v>
      </c>
      <c r="J49">
        <v>0.9</v>
      </c>
      <c r="K49">
        <v>38</v>
      </c>
      <c r="L49">
        <v>0</v>
      </c>
    </row>
    <row r="50" spans="1:12" x14ac:dyDescent="0.2">
      <c r="A50">
        <v>50</v>
      </c>
      <c r="B50" t="s">
        <v>50</v>
      </c>
      <c r="C50" t="s">
        <v>41</v>
      </c>
      <c r="D50" t="s">
        <v>48</v>
      </c>
      <c r="E50">
        <v>17</v>
      </c>
      <c r="F50">
        <v>32</v>
      </c>
      <c r="G50">
        <v>6</v>
      </c>
      <c r="H50" t="s">
        <v>43</v>
      </c>
      <c r="I50" t="s">
        <v>44</v>
      </c>
      <c r="J50">
        <v>0.6</v>
      </c>
      <c r="K50">
        <v>40</v>
      </c>
      <c r="L50">
        <v>0</v>
      </c>
    </row>
    <row r="51" spans="1:12" x14ac:dyDescent="0.2">
      <c r="A51">
        <v>51</v>
      </c>
      <c r="B51" t="s">
        <v>40</v>
      </c>
      <c r="C51" t="s">
        <v>45</v>
      </c>
      <c r="D51" t="s">
        <v>48</v>
      </c>
      <c r="E51">
        <v>19</v>
      </c>
      <c r="F51">
        <v>38</v>
      </c>
      <c r="G51">
        <v>9</v>
      </c>
      <c r="H51" t="s">
        <v>43</v>
      </c>
      <c r="I51" t="s">
        <v>44</v>
      </c>
      <c r="J51">
        <v>0.1</v>
      </c>
      <c r="K51">
        <v>52</v>
      </c>
      <c r="L51">
        <v>0</v>
      </c>
    </row>
    <row r="52" spans="1:12" x14ac:dyDescent="0.2">
      <c r="A52">
        <v>52</v>
      </c>
      <c r="B52" t="s">
        <v>50</v>
      </c>
      <c r="C52" t="s">
        <v>47</v>
      </c>
      <c r="D52" t="s">
        <v>48</v>
      </c>
      <c r="E52">
        <v>17</v>
      </c>
      <c r="F52">
        <v>32</v>
      </c>
      <c r="G52">
        <v>6</v>
      </c>
      <c r="H52" t="s">
        <v>49</v>
      </c>
      <c r="I52" t="s">
        <v>44</v>
      </c>
      <c r="J52">
        <v>0.4</v>
      </c>
      <c r="K52">
        <v>39</v>
      </c>
      <c r="L52">
        <v>0</v>
      </c>
    </row>
    <row r="53" spans="1:12" x14ac:dyDescent="0.2">
      <c r="A53">
        <v>53</v>
      </c>
      <c r="B53" t="s">
        <v>40</v>
      </c>
      <c r="C53" t="s">
        <v>41</v>
      </c>
      <c r="D53" t="s">
        <v>42</v>
      </c>
      <c r="E53">
        <v>16.5</v>
      </c>
      <c r="F53">
        <v>32</v>
      </c>
      <c r="G53">
        <v>7</v>
      </c>
      <c r="H53" t="s">
        <v>43</v>
      </c>
      <c r="I53" t="s">
        <v>44</v>
      </c>
      <c r="J53">
        <v>0.9</v>
      </c>
      <c r="K53">
        <v>40</v>
      </c>
      <c r="L53">
        <v>0</v>
      </c>
    </row>
    <row r="54" spans="1:12" x14ac:dyDescent="0.2">
      <c r="A54">
        <v>54</v>
      </c>
      <c r="B54" t="s">
        <v>40</v>
      </c>
      <c r="C54" t="s">
        <v>45</v>
      </c>
      <c r="D54" t="s">
        <v>42</v>
      </c>
      <c r="E54">
        <v>19.600000000000001</v>
      </c>
      <c r="F54">
        <v>36</v>
      </c>
      <c r="G54">
        <v>9.8000000000000007</v>
      </c>
      <c r="H54" t="s">
        <v>43</v>
      </c>
      <c r="I54" t="s">
        <v>44</v>
      </c>
      <c r="J54">
        <v>0.4</v>
      </c>
      <c r="K54">
        <v>50</v>
      </c>
      <c r="L54">
        <v>0</v>
      </c>
    </row>
    <row r="55" spans="1:12" x14ac:dyDescent="0.2">
      <c r="A55">
        <v>55</v>
      </c>
      <c r="B55" t="s">
        <v>50</v>
      </c>
      <c r="C55" t="s">
        <v>47</v>
      </c>
      <c r="D55" t="s">
        <v>48</v>
      </c>
      <c r="E55">
        <v>18</v>
      </c>
      <c r="F55">
        <v>32</v>
      </c>
      <c r="G55">
        <v>6</v>
      </c>
      <c r="H55" t="s">
        <v>43</v>
      </c>
      <c r="I55" t="s">
        <v>46</v>
      </c>
      <c r="J55">
        <v>0.8</v>
      </c>
      <c r="K55">
        <v>40</v>
      </c>
      <c r="L55">
        <v>0</v>
      </c>
    </row>
    <row r="56" spans="1:12" x14ac:dyDescent="0.2">
      <c r="A56">
        <v>56</v>
      </c>
      <c r="B56" t="s">
        <v>40</v>
      </c>
      <c r="C56" t="s">
        <v>41</v>
      </c>
      <c r="D56" t="s">
        <v>42</v>
      </c>
      <c r="E56">
        <v>17.5</v>
      </c>
      <c r="F56">
        <v>34</v>
      </c>
      <c r="G56">
        <v>9</v>
      </c>
      <c r="H56" t="s">
        <v>43</v>
      </c>
      <c r="I56" t="s">
        <v>44</v>
      </c>
      <c r="J56">
        <v>0.8</v>
      </c>
      <c r="K56">
        <v>45</v>
      </c>
      <c r="L56">
        <v>0</v>
      </c>
    </row>
    <row r="57" spans="1:12" x14ac:dyDescent="0.2">
      <c r="A57">
        <v>57</v>
      </c>
      <c r="B57" t="s">
        <v>40</v>
      </c>
      <c r="C57" t="s">
        <v>41</v>
      </c>
      <c r="D57" t="s">
        <v>42</v>
      </c>
      <c r="E57">
        <v>14</v>
      </c>
      <c r="F57">
        <v>31</v>
      </c>
      <c r="G57">
        <v>10</v>
      </c>
      <c r="H57" t="s">
        <v>43</v>
      </c>
      <c r="I57" t="s">
        <v>44</v>
      </c>
      <c r="J57">
        <v>0.7</v>
      </c>
      <c r="K57">
        <v>40</v>
      </c>
      <c r="L57">
        <v>0</v>
      </c>
    </row>
    <row r="58" spans="1:12" x14ac:dyDescent="0.2">
      <c r="A58">
        <v>58</v>
      </c>
      <c r="B58" t="s">
        <v>50</v>
      </c>
      <c r="C58" t="s">
        <v>41</v>
      </c>
      <c r="D58" t="s">
        <v>48</v>
      </c>
      <c r="E58">
        <v>18</v>
      </c>
      <c r="F58">
        <v>32</v>
      </c>
      <c r="G58">
        <v>6</v>
      </c>
      <c r="H58" t="s">
        <v>43</v>
      </c>
      <c r="I58" t="s">
        <v>44</v>
      </c>
      <c r="J58">
        <v>0.7</v>
      </c>
      <c r="K58">
        <v>42</v>
      </c>
      <c r="L58">
        <v>0</v>
      </c>
    </row>
    <row r="59" spans="1:12" x14ac:dyDescent="0.2">
      <c r="A59">
        <v>59</v>
      </c>
      <c r="B59" t="s">
        <v>50</v>
      </c>
      <c r="C59" t="s">
        <v>45</v>
      </c>
      <c r="D59" t="s">
        <v>48</v>
      </c>
      <c r="E59">
        <v>18</v>
      </c>
      <c r="F59">
        <v>34</v>
      </c>
      <c r="G59">
        <v>6</v>
      </c>
      <c r="H59" t="s">
        <v>49</v>
      </c>
      <c r="I59" t="s">
        <v>46</v>
      </c>
      <c r="J59">
        <v>0.4</v>
      </c>
      <c r="K59">
        <v>35</v>
      </c>
      <c r="L59">
        <v>0</v>
      </c>
    </row>
    <row r="60" spans="1:12" x14ac:dyDescent="0.2">
      <c r="A60">
        <v>60</v>
      </c>
      <c r="B60" t="s">
        <v>40</v>
      </c>
      <c r="C60" t="s">
        <v>47</v>
      </c>
      <c r="D60" t="s">
        <v>42</v>
      </c>
      <c r="E60">
        <v>19.8</v>
      </c>
      <c r="F60">
        <v>38</v>
      </c>
      <c r="G60">
        <v>9</v>
      </c>
      <c r="H60" t="s">
        <v>43</v>
      </c>
      <c r="I60" t="s">
        <v>44</v>
      </c>
      <c r="J60">
        <v>0.6</v>
      </c>
      <c r="K60">
        <v>48</v>
      </c>
      <c r="L60">
        <v>0</v>
      </c>
    </row>
    <row r="61" spans="1:12" x14ac:dyDescent="0.2">
      <c r="A61">
        <v>61</v>
      </c>
      <c r="B61" t="s">
        <v>50</v>
      </c>
      <c r="C61" t="s">
        <v>45</v>
      </c>
      <c r="D61" t="s">
        <v>42</v>
      </c>
      <c r="E61">
        <v>14</v>
      </c>
      <c r="F61">
        <v>20</v>
      </c>
      <c r="G61">
        <v>5</v>
      </c>
      <c r="H61" t="s">
        <v>49</v>
      </c>
      <c r="I61" t="s">
        <v>46</v>
      </c>
      <c r="J61">
        <v>0.6</v>
      </c>
      <c r="K61">
        <v>35</v>
      </c>
      <c r="L61">
        <v>0</v>
      </c>
    </row>
    <row r="62" spans="1:12" x14ac:dyDescent="0.2">
      <c r="A62">
        <v>62</v>
      </c>
      <c r="B62" t="s">
        <v>40</v>
      </c>
      <c r="C62" t="s">
        <v>47</v>
      </c>
      <c r="D62" t="s">
        <v>42</v>
      </c>
      <c r="E62">
        <v>19.3</v>
      </c>
      <c r="F62">
        <v>43</v>
      </c>
      <c r="G62">
        <v>9</v>
      </c>
      <c r="H62" t="s">
        <v>43</v>
      </c>
      <c r="I62" t="s">
        <v>44</v>
      </c>
      <c r="J62">
        <v>0.6</v>
      </c>
      <c r="K62">
        <v>50</v>
      </c>
      <c r="L6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60A9-4805-B34D-ADA0-61AC98114F8B}">
  <dimension ref="A1:L84"/>
  <sheetViews>
    <sheetView workbookViewId="0">
      <selection activeCell="I6" sqref="I6"/>
    </sheetView>
  </sheetViews>
  <sheetFormatPr baseColWidth="10" defaultRowHeight="16" x14ac:dyDescent="0.2"/>
  <cols>
    <col min="2" max="2" width="15.33203125" customWidth="1"/>
    <col min="3" max="3" width="14.5" customWidth="1"/>
    <col min="8" max="8" width="16.83203125" customWidth="1"/>
    <col min="9" max="9" width="20.33203125" customWidth="1"/>
  </cols>
  <sheetData>
    <row r="1" spans="1:12" x14ac:dyDescent="0.2">
      <c r="A1" t="s">
        <v>53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60</v>
      </c>
      <c r="L1" t="s">
        <v>59</v>
      </c>
    </row>
    <row r="2" spans="1:12" x14ac:dyDescent="0.2">
      <c r="A2">
        <v>1</v>
      </c>
      <c r="B2" t="s">
        <v>40</v>
      </c>
      <c r="C2" t="s">
        <v>41</v>
      </c>
      <c r="D2" t="s">
        <v>42</v>
      </c>
      <c r="E2">
        <v>30</v>
      </c>
      <c r="F2">
        <v>53</v>
      </c>
      <c r="G2">
        <v>9</v>
      </c>
      <c r="H2" t="s">
        <v>61</v>
      </c>
      <c r="I2" t="s">
        <v>44</v>
      </c>
      <c r="J2">
        <v>0.6</v>
      </c>
      <c r="K2">
        <v>72</v>
      </c>
      <c r="L2">
        <v>1</v>
      </c>
    </row>
    <row r="3" spans="1:12" x14ac:dyDescent="0.2">
      <c r="A3">
        <v>2</v>
      </c>
      <c r="B3" t="s">
        <v>40</v>
      </c>
      <c r="C3" t="s">
        <v>51</v>
      </c>
      <c r="D3" t="s">
        <v>42</v>
      </c>
      <c r="E3">
        <v>28.5</v>
      </c>
      <c r="F3">
        <v>52</v>
      </c>
      <c r="G3">
        <v>7</v>
      </c>
      <c r="H3" t="s">
        <v>62</v>
      </c>
      <c r="I3" t="s">
        <v>44</v>
      </c>
      <c r="J3">
        <v>0.3</v>
      </c>
      <c r="K3">
        <v>62</v>
      </c>
      <c r="L3">
        <v>1</v>
      </c>
    </row>
    <row r="4" spans="1:12" x14ac:dyDescent="0.2">
      <c r="A4">
        <v>3</v>
      </c>
      <c r="B4" t="s">
        <v>40</v>
      </c>
      <c r="C4" t="s">
        <v>47</v>
      </c>
      <c r="D4" t="s">
        <v>42</v>
      </c>
      <c r="E4">
        <v>30</v>
      </c>
      <c r="F4">
        <v>53</v>
      </c>
      <c r="G4">
        <v>9</v>
      </c>
      <c r="H4" t="s">
        <v>61</v>
      </c>
      <c r="I4" t="s">
        <v>44</v>
      </c>
      <c r="J4">
        <v>0.3</v>
      </c>
      <c r="K4">
        <v>60</v>
      </c>
      <c r="L4">
        <v>1</v>
      </c>
    </row>
    <row r="5" spans="1:12" x14ac:dyDescent="0.2">
      <c r="A5">
        <v>4</v>
      </c>
      <c r="B5" t="s">
        <v>40</v>
      </c>
      <c r="C5" t="s">
        <v>52</v>
      </c>
      <c r="D5" t="s">
        <v>42</v>
      </c>
      <c r="E5">
        <v>35</v>
      </c>
      <c r="F5">
        <v>60</v>
      </c>
      <c r="G5">
        <v>11</v>
      </c>
      <c r="H5" t="s">
        <v>61</v>
      </c>
      <c r="I5" t="s">
        <v>44</v>
      </c>
      <c r="J5">
        <v>0.9</v>
      </c>
      <c r="K5">
        <v>75</v>
      </c>
      <c r="L5">
        <v>1</v>
      </c>
    </row>
    <row r="6" spans="1:12" x14ac:dyDescent="0.2">
      <c r="A6">
        <v>5</v>
      </c>
      <c r="B6" t="s">
        <v>40</v>
      </c>
      <c r="C6" t="s">
        <v>47</v>
      </c>
      <c r="D6" t="s">
        <v>42</v>
      </c>
      <c r="E6">
        <v>30</v>
      </c>
      <c r="F6">
        <v>50</v>
      </c>
      <c r="G6">
        <v>10</v>
      </c>
      <c r="H6" t="s">
        <v>61</v>
      </c>
      <c r="I6" t="s">
        <v>44</v>
      </c>
      <c r="J6">
        <v>0.9</v>
      </c>
      <c r="K6">
        <v>65</v>
      </c>
      <c r="L6">
        <v>1</v>
      </c>
    </row>
    <row r="7" spans="1:12" x14ac:dyDescent="0.2">
      <c r="A7">
        <v>6</v>
      </c>
      <c r="B7" t="s">
        <v>40</v>
      </c>
      <c r="C7" t="s">
        <v>51</v>
      </c>
      <c r="D7" t="s">
        <v>42</v>
      </c>
      <c r="E7">
        <v>32</v>
      </c>
      <c r="F7">
        <v>58</v>
      </c>
      <c r="G7">
        <v>9</v>
      </c>
      <c r="H7" t="s">
        <v>61</v>
      </c>
      <c r="I7" t="s">
        <v>44</v>
      </c>
      <c r="J7">
        <v>0.4</v>
      </c>
      <c r="K7">
        <v>78</v>
      </c>
      <c r="L7">
        <v>1</v>
      </c>
    </row>
    <row r="8" spans="1:12" x14ac:dyDescent="0.2">
      <c r="A8">
        <v>7</v>
      </c>
      <c r="B8" t="s">
        <v>40</v>
      </c>
      <c r="C8" t="s">
        <v>47</v>
      </c>
      <c r="D8" t="s">
        <v>42</v>
      </c>
      <c r="E8">
        <v>28</v>
      </c>
      <c r="F8">
        <v>50</v>
      </c>
      <c r="G8">
        <v>9</v>
      </c>
      <c r="H8" t="s">
        <v>61</v>
      </c>
      <c r="I8" t="s">
        <v>44</v>
      </c>
      <c r="J8">
        <v>0.8</v>
      </c>
      <c r="K8">
        <v>60</v>
      </c>
      <c r="L8">
        <v>1</v>
      </c>
    </row>
    <row r="9" spans="1:12" x14ac:dyDescent="0.2">
      <c r="A9">
        <v>8</v>
      </c>
      <c r="B9" t="s">
        <v>40</v>
      </c>
      <c r="C9" t="s">
        <v>52</v>
      </c>
      <c r="D9" t="s">
        <v>42</v>
      </c>
      <c r="E9">
        <v>33</v>
      </c>
      <c r="F9">
        <v>53</v>
      </c>
      <c r="G9">
        <v>9</v>
      </c>
      <c r="H9" t="s">
        <v>61</v>
      </c>
      <c r="I9" t="s">
        <v>44</v>
      </c>
      <c r="J9">
        <v>0.6</v>
      </c>
      <c r="K9">
        <v>67</v>
      </c>
      <c r="L9">
        <v>1</v>
      </c>
    </row>
    <row r="10" spans="1:12" x14ac:dyDescent="0.2">
      <c r="A10">
        <v>9</v>
      </c>
      <c r="B10" t="s">
        <v>40</v>
      </c>
      <c r="C10" t="s">
        <v>47</v>
      </c>
      <c r="D10" t="s">
        <v>42</v>
      </c>
      <c r="E10">
        <v>30</v>
      </c>
      <c r="F10">
        <v>53</v>
      </c>
      <c r="G10">
        <v>9</v>
      </c>
      <c r="H10" t="s">
        <v>61</v>
      </c>
      <c r="I10" t="s">
        <v>44</v>
      </c>
      <c r="J10">
        <v>0.3</v>
      </c>
      <c r="K10">
        <v>65</v>
      </c>
      <c r="L10">
        <v>1</v>
      </c>
    </row>
    <row r="11" spans="1:12" x14ac:dyDescent="0.2">
      <c r="A11">
        <v>10</v>
      </c>
      <c r="B11" t="s">
        <v>40</v>
      </c>
      <c r="C11" t="s">
        <v>41</v>
      </c>
      <c r="D11" t="s">
        <v>42</v>
      </c>
      <c r="E11">
        <v>31</v>
      </c>
      <c r="F11">
        <v>52.9</v>
      </c>
      <c r="G11">
        <v>8.5</v>
      </c>
      <c r="H11" t="s">
        <v>61</v>
      </c>
      <c r="I11" t="s">
        <v>44</v>
      </c>
      <c r="J11">
        <v>0.9</v>
      </c>
      <c r="K11">
        <v>68</v>
      </c>
      <c r="L11">
        <v>1</v>
      </c>
    </row>
    <row r="12" spans="1:12" x14ac:dyDescent="0.2">
      <c r="A12">
        <v>11</v>
      </c>
      <c r="B12" t="s">
        <v>40</v>
      </c>
      <c r="C12" t="s">
        <v>41</v>
      </c>
      <c r="D12" t="s">
        <v>42</v>
      </c>
      <c r="E12">
        <v>30</v>
      </c>
      <c r="F12">
        <v>50</v>
      </c>
      <c r="G12">
        <v>11</v>
      </c>
      <c r="H12" t="s">
        <v>62</v>
      </c>
      <c r="I12" t="s">
        <v>44</v>
      </c>
      <c r="J12">
        <v>0.9</v>
      </c>
      <c r="K12">
        <v>65</v>
      </c>
      <c r="L12">
        <v>1</v>
      </c>
    </row>
    <row r="13" spans="1:12" x14ac:dyDescent="0.2">
      <c r="A13">
        <v>12</v>
      </c>
      <c r="B13" t="s">
        <v>40</v>
      </c>
      <c r="C13" t="s">
        <v>47</v>
      </c>
      <c r="D13" t="s">
        <v>42</v>
      </c>
      <c r="E13">
        <v>28</v>
      </c>
      <c r="F13">
        <v>50</v>
      </c>
      <c r="G13">
        <v>9</v>
      </c>
      <c r="H13" t="s">
        <v>62</v>
      </c>
      <c r="I13" t="s">
        <v>44</v>
      </c>
      <c r="J13">
        <v>0.7</v>
      </c>
      <c r="K13">
        <v>67</v>
      </c>
      <c r="L13">
        <v>1</v>
      </c>
    </row>
    <row r="14" spans="1:12" x14ac:dyDescent="0.2">
      <c r="A14">
        <v>13</v>
      </c>
      <c r="B14" t="s">
        <v>40</v>
      </c>
      <c r="C14" t="s">
        <v>51</v>
      </c>
      <c r="D14" t="s">
        <v>42</v>
      </c>
      <c r="E14">
        <v>28</v>
      </c>
      <c r="F14">
        <v>50</v>
      </c>
      <c r="G14">
        <v>9</v>
      </c>
      <c r="H14" t="s">
        <v>62</v>
      </c>
      <c r="I14" t="s">
        <v>44</v>
      </c>
      <c r="J14">
        <v>0.6</v>
      </c>
      <c r="K14">
        <v>70</v>
      </c>
      <c r="L14">
        <v>1</v>
      </c>
    </row>
    <row r="15" spans="1:12" x14ac:dyDescent="0.2">
      <c r="A15">
        <v>14</v>
      </c>
      <c r="B15" t="s">
        <v>40</v>
      </c>
      <c r="C15" t="s">
        <v>41</v>
      </c>
      <c r="D15" t="s">
        <v>42</v>
      </c>
      <c r="E15">
        <v>28</v>
      </c>
      <c r="F15">
        <v>47</v>
      </c>
      <c r="G15">
        <v>9</v>
      </c>
      <c r="H15" t="s">
        <v>62</v>
      </c>
      <c r="I15" t="s">
        <v>44</v>
      </c>
      <c r="J15">
        <v>0.4</v>
      </c>
      <c r="K15">
        <v>65</v>
      </c>
      <c r="L15">
        <v>1</v>
      </c>
    </row>
    <row r="16" spans="1:12" x14ac:dyDescent="0.2">
      <c r="A16">
        <v>15</v>
      </c>
      <c r="B16" t="s">
        <v>40</v>
      </c>
      <c r="C16" t="s">
        <v>47</v>
      </c>
      <c r="D16" t="s">
        <v>42</v>
      </c>
      <c r="E16">
        <v>28</v>
      </c>
      <c r="F16">
        <v>50</v>
      </c>
      <c r="G16">
        <v>9</v>
      </c>
      <c r="H16" t="s">
        <v>62</v>
      </c>
      <c r="I16" t="s">
        <v>44</v>
      </c>
      <c r="J16">
        <v>0.6</v>
      </c>
      <c r="K16">
        <v>70</v>
      </c>
      <c r="L16">
        <v>1</v>
      </c>
    </row>
    <row r="17" spans="1:12" x14ac:dyDescent="0.2">
      <c r="A17">
        <v>16</v>
      </c>
      <c r="B17" t="s">
        <v>40</v>
      </c>
      <c r="C17" t="s">
        <v>52</v>
      </c>
      <c r="D17" t="s">
        <v>42</v>
      </c>
      <c r="E17">
        <v>28</v>
      </c>
      <c r="F17">
        <v>50</v>
      </c>
      <c r="G17">
        <v>10</v>
      </c>
      <c r="H17" t="s">
        <v>61</v>
      </c>
      <c r="I17" t="s">
        <v>44</v>
      </c>
      <c r="J17">
        <v>0.7</v>
      </c>
      <c r="K17">
        <v>65</v>
      </c>
      <c r="L17">
        <v>1</v>
      </c>
    </row>
    <row r="18" spans="1:12" x14ac:dyDescent="0.2">
      <c r="A18">
        <v>17</v>
      </c>
      <c r="B18" t="s">
        <v>40</v>
      </c>
      <c r="C18" t="s">
        <v>47</v>
      </c>
      <c r="D18" t="s">
        <v>42</v>
      </c>
      <c r="E18">
        <v>29.4</v>
      </c>
      <c r="F18">
        <v>50</v>
      </c>
      <c r="G18">
        <v>9</v>
      </c>
      <c r="H18" t="s">
        <v>61</v>
      </c>
      <c r="I18" t="s">
        <v>44</v>
      </c>
      <c r="J18">
        <v>0.6</v>
      </c>
      <c r="K18">
        <v>70</v>
      </c>
      <c r="L18">
        <v>1</v>
      </c>
    </row>
    <row r="19" spans="1:12" x14ac:dyDescent="0.2">
      <c r="A19">
        <v>18</v>
      </c>
      <c r="B19" t="s">
        <v>40</v>
      </c>
      <c r="C19" t="s">
        <v>51</v>
      </c>
      <c r="D19" t="s">
        <v>42</v>
      </c>
      <c r="E19">
        <v>33.1</v>
      </c>
      <c r="F19">
        <v>52.9</v>
      </c>
      <c r="G19">
        <v>8</v>
      </c>
      <c r="H19" t="s">
        <v>61</v>
      </c>
      <c r="I19" t="s">
        <v>44</v>
      </c>
      <c r="J19">
        <v>0.7</v>
      </c>
      <c r="K19">
        <v>73</v>
      </c>
      <c r="L19">
        <v>1</v>
      </c>
    </row>
    <row r="20" spans="1:12" x14ac:dyDescent="0.2">
      <c r="A20">
        <v>19</v>
      </c>
      <c r="B20" t="s">
        <v>40</v>
      </c>
      <c r="C20" t="s">
        <v>47</v>
      </c>
      <c r="D20" t="s">
        <v>42</v>
      </c>
      <c r="E20">
        <v>34</v>
      </c>
      <c r="F20">
        <v>60</v>
      </c>
      <c r="G20">
        <v>9</v>
      </c>
      <c r="H20" t="s">
        <v>61</v>
      </c>
      <c r="I20" t="s">
        <v>44</v>
      </c>
      <c r="J20">
        <v>0.8</v>
      </c>
      <c r="K20">
        <v>70</v>
      </c>
      <c r="L20">
        <v>1</v>
      </c>
    </row>
    <row r="21" spans="1:12" x14ac:dyDescent="0.2">
      <c r="A21">
        <v>20</v>
      </c>
      <c r="B21" t="s">
        <v>40</v>
      </c>
      <c r="C21" t="s">
        <v>51</v>
      </c>
      <c r="D21" t="s">
        <v>42</v>
      </c>
      <c r="E21">
        <v>30</v>
      </c>
      <c r="F21">
        <v>46</v>
      </c>
      <c r="G21">
        <v>7</v>
      </c>
      <c r="H21" t="s">
        <v>61</v>
      </c>
      <c r="I21" t="s">
        <v>44</v>
      </c>
      <c r="J21">
        <v>0.9</v>
      </c>
      <c r="K21">
        <v>68</v>
      </c>
      <c r="L21">
        <v>1</v>
      </c>
    </row>
    <row r="22" spans="1:12" x14ac:dyDescent="0.2">
      <c r="A22">
        <v>21</v>
      </c>
      <c r="B22" t="s">
        <v>40</v>
      </c>
      <c r="C22" t="s">
        <v>47</v>
      </c>
      <c r="D22" t="s">
        <v>42</v>
      </c>
      <c r="E22">
        <v>32</v>
      </c>
      <c r="F22">
        <v>52</v>
      </c>
      <c r="G22">
        <v>7</v>
      </c>
      <c r="H22" t="s">
        <v>61</v>
      </c>
      <c r="I22" t="s">
        <v>44</v>
      </c>
      <c r="J22">
        <v>0.4</v>
      </c>
      <c r="K22">
        <v>75</v>
      </c>
      <c r="L22">
        <v>1</v>
      </c>
    </row>
    <row r="23" spans="1:12" x14ac:dyDescent="0.2">
      <c r="A23">
        <v>22</v>
      </c>
      <c r="B23" t="s">
        <v>40</v>
      </c>
      <c r="C23" t="s">
        <v>52</v>
      </c>
      <c r="D23" t="s">
        <v>42</v>
      </c>
      <c r="E23">
        <v>29</v>
      </c>
      <c r="F23">
        <v>60</v>
      </c>
      <c r="G23">
        <v>9</v>
      </c>
      <c r="H23" t="s">
        <v>61</v>
      </c>
      <c r="I23" t="s">
        <v>44</v>
      </c>
      <c r="J23">
        <v>0.5</v>
      </c>
      <c r="K23">
        <v>70</v>
      </c>
      <c r="L23">
        <v>1</v>
      </c>
    </row>
    <row r="24" spans="1:12" x14ac:dyDescent="0.2">
      <c r="A24">
        <v>23</v>
      </c>
      <c r="B24" t="s">
        <v>40</v>
      </c>
      <c r="C24" t="s">
        <v>47</v>
      </c>
      <c r="D24" t="s">
        <v>48</v>
      </c>
      <c r="E24">
        <v>28</v>
      </c>
      <c r="F24">
        <v>54</v>
      </c>
      <c r="G24">
        <v>6</v>
      </c>
      <c r="H24" t="s">
        <v>61</v>
      </c>
      <c r="I24" t="s">
        <v>44</v>
      </c>
      <c r="J24">
        <v>0.9</v>
      </c>
      <c r="K24">
        <v>65</v>
      </c>
      <c r="L24">
        <v>1</v>
      </c>
    </row>
    <row r="25" spans="1:12" x14ac:dyDescent="0.2">
      <c r="A25">
        <v>24</v>
      </c>
      <c r="B25" t="s">
        <v>40</v>
      </c>
      <c r="C25" t="s">
        <v>41</v>
      </c>
      <c r="D25" t="s">
        <v>48</v>
      </c>
      <c r="E25">
        <v>33</v>
      </c>
      <c r="F25">
        <v>52</v>
      </c>
      <c r="G25">
        <v>6</v>
      </c>
      <c r="H25" t="s">
        <v>61</v>
      </c>
      <c r="I25" t="s">
        <v>44</v>
      </c>
      <c r="J25">
        <v>0.7</v>
      </c>
      <c r="K25">
        <v>60</v>
      </c>
      <c r="L25">
        <v>1</v>
      </c>
    </row>
    <row r="26" spans="1:12" x14ac:dyDescent="0.2">
      <c r="A26">
        <v>25</v>
      </c>
      <c r="B26" t="s">
        <v>40</v>
      </c>
      <c r="C26" t="s">
        <v>47</v>
      </c>
      <c r="D26" t="s">
        <v>48</v>
      </c>
      <c r="E26">
        <v>25</v>
      </c>
      <c r="F26">
        <v>47</v>
      </c>
      <c r="G26">
        <v>6</v>
      </c>
      <c r="H26" t="s">
        <v>61</v>
      </c>
      <c r="I26" t="s">
        <v>44</v>
      </c>
      <c r="J26">
        <v>0.7</v>
      </c>
      <c r="K26">
        <v>62</v>
      </c>
      <c r="L26">
        <v>1</v>
      </c>
    </row>
    <row r="27" spans="1:12" x14ac:dyDescent="0.2">
      <c r="A27">
        <v>26</v>
      </c>
      <c r="B27" t="s">
        <v>40</v>
      </c>
      <c r="C27" t="s">
        <v>51</v>
      </c>
      <c r="D27" t="s">
        <v>48</v>
      </c>
      <c r="E27">
        <v>25</v>
      </c>
      <c r="F27">
        <v>41.5</v>
      </c>
      <c r="G27">
        <v>6</v>
      </c>
      <c r="H27" t="s">
        <v>61</v>
      </c>
      <c r="I27" t="s">
        <v>44</v>
      </c>
      <c r="J27">
        <v>0.6</v>
      </c>
      <c r="K27">
        <v>65</v>
      </c>
      <c r="L27">
        <v>1</v>
      </c>
    </row>
    <row r="28" spans="1:12" x14ac:dyDescent="0.2">
      <c r="A28">
        <v>27</v>
      </c>
      <c r="B28" t="s">
        <v>40</v>
      </c>
      <c r="C28" t="s">
        <v>47</v>
      </c>
      <c r="D28" t="s">
        <v>48</v>
      </c>
      <c r="E28">
        <v>31</v>
      </c>
      <c r="F28">
        <v>43</v>
      </c>
      <c r="G28">
        <v>6</v>
      </c>
      <c r="H28" t="s">
        <v>61</v>
      </c>
      <c r="I28" t="s">
        <v>44</v>
      </c>
      <c r="J28">
        <v>0.8</v>
      </c>
      <c r="K28">
        <v>60</v>
      </c>
      <c r="L28">
        <v>1</v>
      </c>
    </row>
    <row r="29" spans="1:12" x14ac:dyDescent="0.2">
      <c r="A29">
        <v>28</v>
      </c>
      <c r="B29" t="s">
        <v>63</v>
      </c>
      <c r="C29" t="s">
        <v>52</v>
      </c>
      <c r="D29" t="s">
        <v>48</v>
      </c>
      <c r="E29">
        <v>29.5</v>
      </c>
      <c r="F29">
        <v>43</v>
      </c>
      <c r="G29">
        <v>6</v>
      </c>
      <c r="H29" t="s">
        <v>61</v>
      </c>
      <c r="I29" t="s">
        <v>44</v>
      </c>
      <c r="J29">
        <v>0.8</v>
      </c>
      <c r="K29">
        <v>63</v>
      </c>
      <c r="L29">
        <v>1</v>
      </c>
    </row>
    <row r="30" spans="1:12" x14ac:dyDescent="0.2">
      <c r="A30">
        <v>29</v>
      </c>
      <c r="B30" t="s">
        <v>63</v>
      </c>
      <c r="C30" t="s">
        <v>47</v>
      </c>
      <c r="D30" t="s">
        <v>48</v>
      </c>
      <c r="E30">
        <v>29.5</v>
      </c>
      <c r="F30">
        <v>45</v>
      </c>
      <c r="G30">
        <v>6</v>
      </c>
      <c r="H30" t="s">
        <v>61</v>
      </c>
      <c r="I30" t="s">
        <v>44</v>
      </c>
      <c r="J30">
        <v>0.7</v>
      </c>
      <c r="K30">
        <v>60</v>
      </c>
      <c r="L30">
        <v>1</v>
      </c>
    </row>
    <row r="31" spans="1:12" x14ac:dyDescent="0.2">
      <c r="A31">
        <v>30</v>
      </c>
      <c r="B31" t="s">
        <v>63</v>
      </c>
      <c r="C31" t="s">
        <v>41</v>
      </c>
      <c r="D31" t="s">
        <v>48</v>
      </c>
      <c r="E31">
        <v>26</v>
      </c>
      <c r="F31">
        <v>40</v>
      </c>
      <c r="G31">
        <v>6</v>
      </c>
      <c r="H31" t="s">
        <v>61</v>
      </c>
      <c r="I31" t="s">
        <v>44</v>
      </c>
      <c r="J31">
        <v>0.7</v>
      </c>
      <c r="K31">
        <v>58</v>
      </c>
      <c r="L31">
        <v>1</v>
      </c>
    </row>
    <row r="32" spans="1:12" x14ac:dyDescent="0.2">
      <c r="A32">
        <v>31</v>
      </c>
      <c r="B32" t="s">
        <v>63</v>
      </c>
      <c r="C32" t="s">
        <v>47</v>
      </c>
      <c r="D32" t="s">
        <v>48</v>
      </c>
      <c r="E32">
        <v>32</v>
      </c>
      <c r="F32">
        <v>52</v>
      </c>
      <c r="G32">
        <v>6</v>
      </c>
      <c r="H32" t="s">
        <v>61</v>
      </c>
      <c r="I32" t="s">
        <v>44</v>
      </c>
      <c r="J32">
        <v>0.7</v>
      </c>
      <c r="K32">
        <v>60</v>
      </c>
      <c r="L32">
        <v>1</v>
      </c>
    </row>
    <row r="33" spans="1:12" x14ac:dyDescent="0.2">
      <c r="A33">
        <v>32</v>
      </c>
      <c r="B33" t="s">
        <v>63</v>
      </c>
      <c r="C33" t="s">
        <v>52</v>
      </c>
      <c r="D33" t="s">
        <v>48</v>
      </c>
      <c r="E33">
        <v>30</v>
      </c>
      <c r="F33">
        <v>50</v>
      </c>
      <c r="G33">
        <v>6.5</v>
      </c>
      <c r="H33" t="s">
        <v>61</v>
      </c>
      <c r="I33" t="s">
        <v>44</v>
      </c>
      <c r="J33">
        <v>0.6</v>
      </c>
      <c r="K33">
        <v>65</v>
      </c>
      <c r="L33">
        <v>1</v>
      </c>
    </row>
    <row r="34" spans="1:12" x14ac:dyDescent="0.2">
      <c r="A34">
        <v>33</v>
      </c>
      <c r="B34" t="s">
        <v>63</v>
      </c>
      <c r="C34" t="s">
        <v>47</v>
      </c>
      <c r="D34" t="s">
        <v>48</v>
      </c>
      <c r="E34">
        <v>28.8</v>
      </c>
      <c r="F34">
        <v>44</v>
      </c>
      <c r="G34">
        <v>6</v>
      </c>
      <c r="H34" t="s">
        <v>61</v>
      </c>
      <c r="I34" t="s">
        <v>46</v>
      </c>
      <c r="J34">
        <v>0.5</v>
      </c>
      <c r="K34">
        <v>60</v>
      </c>
      <c r="L34">
        <v>1</v>
      </c>
    </row>
    <row r="35" spans="1:12" x14ac:dyDescent="0.2">
      <c r="A35">
        <v>34</v>
      </c>
      <c r="B35" t="s">
        <v>63</v>
      </c>
      <c r="C35" t="s">
        <v>51</v>
      </c>
      <c r="D35" t="s">
        <v>48</v>
      </c>
      <c r="E35">
        <v>26</v>
      </c>
      <c r="F35">
        <v>45</v>
      </c>
      <c r="G35">
        <v>8</v>
      </c>
      <c r="H35" t="s">
        <v>61</v>
      </c>
      <c r="I35" t="s">
        <v>44</v>
      </c>
      <c r="J35">
        <v>0.6</v>
      </c>
      <c r="K35">
        <v>60</v>
      </c>
      <c r="L35">
        <v>1</v>
      </c>
    </row>
    <row r="36" spans="1:12" x14ac:dyDescent="0.2">
      <c r="A36">
        <v>35</v>
      </c>
      <c r="B36" t="s">
        <v>63</v>
      </c>
      <c r="C36" t="s">
        <v>47</v>
      </c>
      <c r="D36" t="s">
        <v>48</v>
      </c>
      <c r="E36">
        <v>31</v>
      </c>
      <c r="F36">
        <v>43</v>
      </c>
      <c r="G36">
        <v>6</v>
      </c>
      <c r="H36" t="s">
        <v>61</v>
      </c>
      <c r="I36" t="s">
        <v>44</v>
      </c>
      <c r="J36">
        <v>0.4</v>
      </c>
      <c r="K36">
        <v>65</v>
      </c>
      <c r="L36">
        <v>1</v>
      </c>
    </row>
    <row r="37" spans="1:12" x14ac:dyDescent="0.2">
      <c r="A37">
        <v>36</v>
      </c>
      <c r="B37" t="s">
        <v>63</v>
      </c>
      <c r="C37" t="s">
        <v>51</v>
      </c>
      <c r="D37" t="s">
        <v>48</v>
      </c>
      <c r="E37">
        <v>30</v>
      </c>
      <c r="F37">
        <v>45</v>
      </c>
      <c r="G37">
        <v>6</v>
      </c>
      <c r="H37" t="s">
        <v>61</v>
      </c>
      <c r="I37" t="s">
        <v>44</v>
      </c>
      <c r="J37">
        <v>0.6</v>
      </c>
      <c r="K37">
        <v>58</v>
      </c>
      <c r="L37">
        <v>1</v>
      </c>
    </row>
    <row r="38" spans="1:12" x14ac:dyDescent="0.2">
      <c r="A38">
        <v>37</v>
      </c>
      <c r="B38" t="s">
        <v>63</v>
      </c>
      <c r="C38" t="s">
        <v>41</v>
      </c>
      <c r="D38" t="s">
        <v>48</v>
      </c>
      <c r="E38">
        <v>26.4</v>
      </c>
      <c r="F38">
        <v>39.799999999999997</v>
      </c>
      <c r="G38">
        <v>6</v>
      </c>
      <c r="H38" t="s">
        <v>62</v>
      </c>
      <c r="I38" t="s">
        <v>44</v>
      </c>
      <c r="J38">
        <v>0.3</v>
      </c>
      <c r="K38">
        <v>58</v>
      </c>
      <c r="L38">
        <v>1</v>
      </c>
    </row>
    <row r="39" spans="1:12" x14ac:dyDescent="0.2">
      <c r="A39">
        <v>38</v>
      </c>
      <c r="B39" t="s">
        <v>63</v>
      </c>
      <c r="C39" t="s">
        <v>47</v>
      </c>
      <c r="D39" t="s">
        <v>48</v>
      </c>
      <c r="E39">
        <v>31</v>
      </c>
      <c r="F39">
        <v>41</v>
      </c>
      <c r="G39">
        <v>6</v>
      </c>
      <c r="H39" t="s">
        <v>62</v>
      </c>
      <c r="I39" t="s">
        <v>44</v>
      </c>
      <c r="J39">
        <v>0.8</v>
      </c>
      <c r="K39">
        <v>55</v>
      </c>
      <c r="L39">
        <v>1</v>
      </c>
    </row>
    <row r="40" spans="1:12" x14ac:dyDescent="0.2">
      <c r="A40">
        <v>39</v>
      </c>
      <c r="B40" t="s">
        <v>63</v>
      </c>
      <c r="C40" t="s">
        <v>41</v>
      </c>
      <c r="D40" t="s">
        <v>48</v>
      </c>
      <c r="E40">
        <v>30</v>
      </c>
      <c r="F40">
        <v>46</v>
      </c>
      <c r="G40">
        <v>6</v>
      </c>
      <c r="H40" t="s">
        <v>61</v>
      </c>
      <c r="I40" t="s">
        <v>44</v>
      </c>
      <c r="J40">
        <v>0.8</v>
      </c>
      <c r="K40">
        <v>55</v>
      </c>
      <c r="L40">
        <v>1</v>
      </c>
    </row>
    <row r="41" spans="1:12" x14ac:dyDescent="0.2">
      <c r="A41">
        <v>40</v>
      </c>
      <c r="B41" t="s">
        <v>40</v>
      </c>
      <c r="C41" t="s">
        <v>52</v>
      </c>
      <c r="D41" t="s">
        <v>48</v>
      </c>
      <c r="E41">
        <v>31</v>
      </c>
      <c r="F41">
        <v>50</v>
      </c>
      <c r="G41">
        <v>9</v>
      </c>
      <c r="H41" t="s">
        <v>61</v>
      </c>
      <c r="I41" t="s">
        <v>44</v>
      </c>
      <c r="J41">
        <v>0.3</v>
      </c>
      <c r="K41">
        <v>79</v>
      </c>
      <c r="L41">
        <v>1</v>
      </c>
    </row>
    <row r="42" spans="1:12" x14ac:dyDescent="0.2">
      <c r="A42">
        <v>41</v>
      </c>
      <c r="B42" t="s">
        <v>40</v>
      </c>
      <c r="C42" t="s">
        <v>41</v>
      </c>
      <c r="D42" t="s">
        <v>48</v>
      </c>
      <c r="E42">
        <v>30</v>
      </c>
      <c r="F42">
        <v>49</v>
      </c>
      <c r="G42">
        <v>8</v>
      </c>
      <c r="H42" t="s">
        <v>62</v>
      </c>
      <c r="I42" t="s">
        <v>44</v>
      </c>
      <c r="J42">
        <v>0.7</v>
      </c>
      <c r="K42">
        <v>60</v>
      </c>
      <c r="L42">
        <v>1</v>
      </c>
    </row>
    <row r="43" spans="1:12" x14ac:dyDescent="0.2">
      <c r="A43">
        <v>42</v>
      </c>
      <c r="B43" t="s">
        <v>40</v>
      </c>
      <c r="C43" t="s">
        <v>47</v>
      </c>
      <c r="D43" t="s">
        <v>48</v>
      </c>
      <c r="E43">
        <v>28</v>
      </c>
      <c r="F43">
        <v>54</v>
      </c>
      <c r="G43">
        <v>7</v>
      </c>
      <c r="H43" t="s">
        <v>61</v>
      </c>
      <c r="I43" t="s">
        <v>44</v>
      </c>
      <c r="J43">
        <v>0.1</v>
      </c>
      <c r="K43">
        <v>68</v>
      </c>
      <c r="L43">
        <v>1</v>
      </c>
    </row>
    <row r="44" spans="1:12" x14ac:dyDescent="0.2">
      <c r="A44">
        <v>43</v>
      </c>
      <c r="B44" t="s">
        <v>40</v>
      </c>
      <c r="C44" t="s">
        <v>41</v>
      </c>
      <c r="D44" t="s">
        <v>48</v>
      </c>
      <c r="E44">
        <v>30</v>
      </c>
      <c r="F44">
        <v>47</v>
      </c>
      <c r="G44">
        <v>6</v>
      </c>
      <c r="H44" t="s">
        <v>61</v>
      </c>
      <c r="I44" t="s">
        <v>44</v>
      </c>
      <c r="J44">
        <v>0.7</v>
      </c>
      <c r="K44">
        <v>63</v>
      </c>
      <c r="L44">
        <v>1</v>
      </c>
    </row>
    <row r="45" spans="1:12" x14ac:dyDescent="0.2">
      <c r="A45">
        <v>44</v>
      </c>
      <c r="B45" t="s">
        <v>40</v>
      </c>
      <c r="C45" t="s">
        <v>52</v>
      </c>
      <c r="D45" t="s">
        <v>42</v>
      </c>
      <c r="E45">
        <v>25</v>
      </c>
      <c r="F45">
        <v>45</v>
      </c>
      <c r="G45">
        <v>6</v>
      </c>
      <c r="H45" t="s">
        <v>61</v>
      </c>
      <c r="I45" t="s">
        <v>44</v>
      </c>
      <c r="J45">
        <v>0.8</v>
      </c>
      <c r="K45">
        <v>60</v>
      </c>
      <c r="L45">
        <v>1</v>
      </c>
    </row>
    <row r="46" spans="1:12" x14ac:dyDescent="0.2">
      <c r="A46">
        <v>45</v>
      </c>
      <c r="B46" t="s">
        <v>40</v>
      </c>
      <c r="C46" t="s">
        <v>41</v>
      </c>
      <c r="D46" t="s">
        <v>48</v>
      </c>
      <c r="E46">
        <v>28</v>
      </c>
      <c r="F46">
        <v>48</v>
      </c>
      <c r="G46">
        <v>6</v>
      </c>
      <c r="H46" t="s">
        <v>61</v>
      </c>
      <c r="I46" t="s">
        <v>46</v>
      </c>
      <c r="J46">
        <v>0.2</v>
      </c>
      <c r="K46">
        <v>66</v>
      </c>
      <c r="L46">
        <v>1</v>
      </c>
    </row>
    <row r="47" spans="1:12" x14ac:dyDescent="0.2">
      <c r="A47">
        <v>46</v>
      </c>
      <c r="B47" t="s">
        <v>40</v>
      </c>
      <c r="C47" t="s">
        <v>41</v>
      </c>
      <c r="D47" t="s">
        <v>48</v>
      </c>
      <c r="E47">
        <v>30</v>
      </c>
      <c r="F47">
        <v>50</v>
      </c>
      <c r="G47">
        <v>8</v>
      </c>
      <c r="H47" t="s">
        <v>61</v>
      </c>
      <c r="I47" t="s">
        <v>44</v>
      </c>
      <c r="J47">
        <v>0.7</v>
      </c>
      <c r="K47">
        <v>62</v>
      </c>
      <c r="L47">
        <v>1</v>
      </c>
    </row>
    <row r="48" spans="1:12" x14ac:dyDescent="0.2">
      <c r="A48">
        <v>47</v>
      </c>
      <c r="B48" t="s">
        <v>40</v>
      </c>
      <c r="C48" t="s">
        <v>47</v>
      </c>
      <c r="D48" t="s">
        <v>48</v>
      </c>
      <c r="E48">
        <v>28</v>
      </c>
      <c r="F48">
        <v>45</v>
      </c>
      <c r="G48">
        <v>8</v>
      </c>
      <c r="H48" t="s">
        <v>62</v>
      </c>
      <c r="I48" t="s">
        <v>44</v>
      </c>
      <c r="J48">
        <v>0.9</v>
      </c>
      <c r="K48">
        <v>65</v>
      </c>
      <c r="L48">
        <v>1</v>
      </c>
    </row>
    <row r="49" spans="1:12" x14ac:dyDescent="0.2">
      <c r="A49">
        <v>48</v>
      </c>
      <c r="B49" t="s">
        <v>40</v>
      </c>
      <c r="C49" t="s">
        <v>51</v>
      </c>
      <c r="D49" t="s">
        <v>48</v>
      </c>
      <c r="E49">
        <v>22</v>
      </c>
      <c r="F49">
        <v>40</v>
      </c>
      <c r="G49">
        <v>9</v>
      </c>
      <c r="H49" t="s">
        <v>62</v>
      </c>
      <c r="I49" t="s">
        <v>44</v>
      </c>
      <c r="J49">
        <v>0.5</v>
      </c>
      <c r="K49">
        <v>62</v>
      </c>
      <c r="L49">
        <v>1</v>
      </c>
    </row>
    <row r="50" spans="1:12" x14ac:dyDescent="0.2">
      <c r="A50">
        <v>49</v>
      </c>
      <c r="B50" t="s">
        <v>40</v>
      </c>
      <c r="C50" t="s">
        <v>41</v>
      </c>
      <c r="D50" t="s">
        <v>48</v>
      </c>
      <c r="E50">
        <v>30</v>
      </c>
      <c r="F50">
        <v>49</v>
      </c>
      <c r="G50">
        <v>6</v>
      </c>
      <c r="H50" t="s">
        <v>61</v>
      </c>
      <c r="I50" t="s">
        <v>44</v>
      </c>
      <c r="J50">
        <v>0.8</v>
      </c>
      <c r="K50">
        <v>59</v>
      </c>
      <c r="L50">
        <v>1</v>
      </c>
    </row>
    <row r="51" spans="1:12" x14ac:dyDescent="0.2">
      <c r="A51">
        <v>50</v>
      </c>
      <c r="B51" t="s">
        <v>40</v>
      </c>
      <c r="C51" t="s">
        <v>41</v>
      </c>
      <c r="D51" t="s">
        <v>48</v>
      </c>
      <c r="E51">
        <v>31</v>
      </c>
      <c r="F51">
        <v>46</v>
      </c>
      <c r="G51">
        <v>6</v>
      </c>
      <c r="H51" t="s">
        <v>61</v>
      </c>
      <c r="I51" t="s">
        <v>46</v>
      </c>
      <c r="J51">
        <v>0.6</v>
      </c>
      <c r="K51">
        <v>60</v>
      </c>
      <c r="L51">
        <v>1</v>
      </c>
    </row>
    <row r="52" spans="1:12" x14ac:dyDescent="0.2">
      <c r="A52">
        <v>51</v>
      </c>
      <c r="B52" t="s">
        <v>40</v>
      </c>
      <c r="C52" t="s">
        <v>47</v>
      </c>
      <c r="D52" t="s">
        <v>42</v>
      </c>
      <c r="E52">
        <v>33.1</v>
      </c>
      <c r="F52">
        <v>52.9</v>
      </c>
      <c r="G52">
        <v>8</v>
      </c>
      <c r="H52" t="s">
        <v>61</v>
      </c>
      <c r="I52" t="s">
        <v>44</v>
      </c>
      <c r="J52">
        <v>0.7</v>
      </c>
      <c r="K52">
        <v>70</v>
      </c>
      <c r="L52">
        <v>1</v>
      </c>
    </row>
    <row r="53" spans="1:12" x14ac:dyDescent="0.2">
      <c r="A53">
        <v>52</v>
      </c>
      <c r="B53" t="s">
        <v>40</v>
      </c>
      <c r="C53" t="s">
        <v>41</v>
      </c>
      <c r="D53" t="s">
        <v>48</v>
      </c>
      <c r="E53">
        <v>30</v>
      </c>
      <c r="F53">
        <v>44</v>
      </c>
      <c r="G53">
        <v>8</v>
      </c>
      <c r="H53" t="s">
        <v>62</v>
      </c>
      <c r="I53" t="s">
        <v>44</v>
      </c>
      <c r="J53">
        <v>0.9</v>
      </c>
      <c r="K53">
        <v>58</v>
      </c>
      <c r="L53">
        <v>1</v>
      </c>
    </row>
    <row r="54" spans="1:12" x14ac:dyDescent="0.2">
      <c r="A54">
        <v>53</v>
      </c>
      <c r="B54" t="s">
        <v>63</v>
      </c>
      <c r="C54" t="s">
        <v>52</v>
      </c>
      <c r="D54" t="s">
        <v>48</v>
      </c>
      <c r="E54">
        <v>30</v>
      </c>
      <c r="F54">
        <v>45</v>
      </c>
      <c r="G54">
        <v>6</v>
      </c>
      <c r="H54" t="s">
        <v>61</v>
      </c>
      <c r="I54" t="s">
        <v>44</v>
      </c>
      <c r="J54">
        <v>0.6</v>
      </c>
      <c r="K54">
        <v>60</v>
      </c>
      <c r="L54">
        <v>1</v>
      </c>
    </row>
    <row r="55" spans="1:12" x14ac:dyDescent="0.2">
      <c r="A55">
        <v>54</v>
      </c>
      <c r="B55" t="s">
        <v>63</v>
      </c>
      <c r="C55" t="s">
        <v>41</v>
      </c>
      <c r="D55" t="s">
        <v>48</v>
      </c>
      <c r="E55">
        <v>26</v>
      </c>
      <c r="F55">
        <v>40</v>
      </c>
      <c r="G55">
        <v>6</v>
      </c>
      <c r="H55" t="s">
        <v>62</v>
      </c>
      <c r="I55" t="s">
        <v>44</v>
      </c>
      <c r="J55">
        <v>0.4</v>
      </c>
      <c r="K55">
        <v>62</v>
      </c>
      <c r="L55">
        <v>1</v>
      </c>
    </row>
    <row r="56" spans="1:12" x14ac:dyDescent="0.2">
      <c r="A56">
        <v>55</v>
      </c>
      <c r="B56" t="s">
        <v>40</v>
      </c>
      <c r="C56" t="s">
        <v>41</v>
      </c>
      <c r="D56" t="s">
        <v>42</v>
      </c>
      <c r="E56">
        <v>31</v>
      </c>
      <c r="F56">
        <v>53</v>
      </c>
      <c r="G56">
        <v>8.5</v>
      </c>
      <c r="H56" t="s">
        <v>61</v>
      </c>
      <c r="I56" t="s">
        <v>44</v>
      </c>
      <c r="J56">
        <v>0.9</v>
      </c>
      <c r="K56">
        <v>68</v>
      </c>
      <c r="L56">
        <v>1</v>
      </c>
    </row>
    <row r="57" spans="1:12" x14ac:dyDescent="0.2">
      <c r="A57">
        <v>56</v>
      </c>
      <c r="B57" t="s">
        <v>40</v>
      </c>
      <c r="C57" t="s">
        <v>47</v>
      </c>
      <c r="D57" t="s">
        <v>42</v>
      </c>
      <c r="E57">
        <v>30</v>
      </c>
      <c r="F57">
        <v>60</v>
      </c>
      <c r="G57">
        <v>11</v>
      </c>
      <c r="H57" t="s">
        <v>61</v>
      </c>
      <c r="I57" t="s">
        <v>44</v>
      </c>
      <c r="J57">
        <v>0.8</v>
      </c>
      <c r="K57">
        <v>72</v>
      </c>
      <c r="L57">
        <v>1</v>
      </c>
    </row>
    <row r="58" spans="1:12" x14ac:dyDescent="0.2">
      <c r="A58">
        <v>57</v>
      </c>
      <c r="B58" t="s">
        <v>40</v>
      </c>
      <c r="C58" t="s">
        <v>41</v>
      </c>
      <c r="D58" t="s">
        <v>42</v>
      </c>
      <c r="E58">
        <v>28</v>
      </c>
      <c r="F58">
        <v>47</v>
      </c>
      <c r="G58">
        <v>9</v>
      </c>
      <c r="H58" t="s">
        <v>62</v>
      </c>
      <c r="I58" t="s">
        <v>44</v>
      </c>
      <c r="J58">
        <v>0.5</v>
      </c>
      <c r="K58">
        <v>65</v>
      </c>
      <c r="L58">
        <v>1</v>
      </c>
    </row>
    <row r="59" spans="1:12" x14ac:dyDescent="0.2">
      <c r="A59">
        <v>58</v>
      </c>
      <c r="B59" t="s">
        <v>63</v>
      </c>
      <c r="C59" t="s">
        <v>52</v>
      </c>
      <c r="D59" t="s">
        <v>48</v>
      </c>
      <c r="E59">
        <v>30</v>
      </c>
      <c r="F59">
        <v>43</v>
      </c>
      <c r="G59">
        <v>6</v>
      </c>
      <c r="H59" t="s">
        <v>61</v>
      </c>
      <c r="I59" t="s">
        <v>44</v>
      </c>
      <c r="J59">
        <v>0.8</v>
      </c>
      <c r="K59">
        <v>63</v>
      </c>
      <c r="L59">
        <v>1</v>
      </c>
    </row>
    <row r="60" spans="1:12" x14ac:dyDescent="0.2">
      <c r="A60">
        <v>59</v>
      </c>
      <c r="B60" t="s">
        <v>40</v>
      </c>
      <c r="C60" t="s">
        <v>47</v>
      </c>
      <c r="D60" t="s">
        <v>42</v>
      </c>
      <c r="E60">
        <v>25</v>
      </c>
      <c r="F60">
        <v>42</v>
      </c>
      <c r="G60">
        <v>6</v>
      </c>
      <c r="H60" t="s">
        <v>61</v>
      </c>
      <c r="I60" t="s">
        <v>44</v>
      </c>
      <c r="J60">
        <v>0.7</v>
      </c>
      <c r="K60">
        <v>60</v>
      </c>
      <c r="L60">
        <v>1</v>
      </c>
    </row>
    <row r="61" spans="1:12" x14ac:dyDescent="0.2">
      <c r="A61">
        <v>60</v>
      </c>
      <c r="B61" t="s">
        <v>40</v>
      </c>
      <c r="C61" t="s">
        <v>51</v>
      </c>
      <c r="D61" t="s">
        <v>42</v>
      </c>
      <c r="E61">
        <v>33</v>
      </c>
      <c r="F61">
        <v>53</v>
      </c>
      <c r="G61">
        <v>8</v>
      </c>
      <c r="H61" t="s">
        <v>61</v>
      </c>
      <c r="I61" t="s">
        <v>44</v>
      </c>
      <c r="J61">
        <v>0.6</v>
      </c>
      <c r="K61">
        <v>73</v>
      </c>
      <c r="L61">
        <v>1</v>
      </c>
    </row>
    <row r="62" spans="1:12" x14ac:dyDescent="0.2">
      <c r="A62">
        <v>61</v>
      </c>
      <c r="B62" t="s">
        <v>40</v>
      </c>
      <c r="C62" t="s">
        <v>47</v>
      </c>
      <c r="D62" t="s">
        <v>42</v>
      </c>
      <c r="E62">
        <v>30</v>
      </c>
      <c r="F62">
        <v>53</v>
      </c>
      <c r="G62">
        <v>9</v>
      </c>
      <c r="H62" t="s">
        <v>61</v>
      </c>
      <c r="I62" t="s">
        <v>44</v>
      </c>
      <c r="J62">
        <v>0.4</v>
      </c>
      <c r="K62">
        <v>65</v>
      </c>
      <c r="L62">
        <v>1</v>
      </c>
    </row>
    <row r="63" spans="1:12" x14ac:dyDescent="0.2">
      <c r="A63">
        <v>62</v>
      </c>
      <c r="B63" t="s">
        <v>40</v>
      </c>
      <c r="C63" t="s">
        <v>41</v>
      </c>
      <c r="D63" t="s">
        <v>48</v>
      </c>
      <c r="E63">
        <v>30.4</v>
      </c>
      <c r="F63">
        <v>52.4</v>
      </c>
      <c r="G63">
        <v>8</v>
      </c>
      <c r="H63" t="s">
        <v>62</v>
      </c>
      <c r="I63" t="s">
        <v>44</v>
      </c>
      <c r="J63">
        <v>0.3</v>
      </c>
      <c r="K63">
        <v>70</v>
      </c>
      <c r="L63">
        <v>1</v>
      </c>
    </row>
    <row r="64" spans="1:12" x14ac:dyDescent="0.2">
      <c r="A64">
        <v>63</v>
      </c>
      <c r="B64" t="s">
        <v>63</v>
      </c>
      <c r="C64" t="s">
        <v>52</v>
      </c>
      <c r="D64" t="s">
        <v>48</v>
      </c>
      <c r="E64">
        <v>29.5</v>
      </c>
      <c r="F64">
        <v>45</v>
      </c>
      <c r="G64">
        <v>6</v>
      </c>
      <c r="H64" t="s">
        <v>61</v>
      </c>
      <c r="I64" t="s">
        <v>44</v>
      </c>
      <c r="J64">
        <v>0.7</v>
      </c>
      <c r="K64">
        <v>65</v>
      </c>
      <c r="L64">
        <v>1</v>
      </c>
    </row>
    <row r="65" spans="1:12" x14ac:dyDescent="0.2">
      <c r="A65">
        <v>64</v>
      </c>
      <c r="B65" t="s">
        <v>40</v>
      </c>
      <c r="C65" t="s">
        <v>47</v>
      </c>
      <c r="D65" t="s">
        <v>42</v>
      </c>
      <c r="E65">
        <v>29.4</v>
      </c>
      <c r="F65">
        <v>45</v>
      </c>
      <c r="G65">
        <v>9</v>
      </c>
      <c r="H65" t="s">
        <v>61</v>
      </c>
      <c r="I65" t="s">
        <v>46</v>
      </c>
      <c r="J65">
        <v>0.5</v>
      </c>
      <c r="K65">
        <v>70</v>
      </c>
      <c r="L65">
        <v>1</v>
      </c>
    </row>
    <row r="66" spans="1:12" x14ac:dyDescent="0.2">
      <c r="A66">
        <v>65</v>
      </c>
      <c r="B66" t="s">
        <v>40</v>
      </c>
      <c r="C66" t="s">
        <v>51</v>
      </c>
      <c r="D66" t="s">
        <v>48</v>
      </c>
      <c r="E66">
        <v>33</v>
      </c>
      <c r="F66">
        <v>52</v>
      </c>
      <c r="G66">
        <v>8</v>
      </c>
      <c r="H66" t="s">
        <v>62</v>
      </c>
      <c r="I66" t="s">
        <v>44</v>
      </c>
      <c r="J66">
        <v>0.2</v>
      </c>
      <c r="K66">
        <v>65</v>
      </c>
      <c r="L66">
        <v>1</v>
      </c>
    </row>
    <row r="67" spans="1:12" x14ac:dyDescent="0.2">
      <c r="A67">
        <v>66</v>
      </c>
      <c r="B67" t="s">
        <v>40</v>
      </c>
      <c r="C67" t="s">
        <v>47</v>
      </c>
      <c r="D67" t="s">
        <v>42</v>
      </c>
      <c r="E67">
        <v>28</v>
      </c>
      <c r="F67">
        <v>50</v>
      </c>
      <c r="G67">
        <v>9</v>
      </c>
      <c r="H67" t="s">
        <v>62</v>
      </c>
      <c r="I67" t="s">
        <v>44</v>
      </c>
      <c r="J67">
        <v>0.6</v>
      </c>
      <c r="K67">
        <v>70</v>
      </c>
      <c r="L67">
        <v>1</v>
      </c>
    </row>
    <row r="68" spans="1:12" x14ac:dyDescent="0.2">
      <c r="A68">
        <v>67</v>
      </c>
      <c r="B68" t="s">
        <v>63</v>
      </c>
      <c r="C68" t="s">
        <v>51</v>
      </c>
      <c r="D68" t="s">
        <v>48</v>
      </c>
      <c r="E68">
        <v>26</v>
      </c>
      <c r="F68">
        <v>45</v>
      </c>
      <c r="G68">
        <v>8</v>
      </c>
      <c r="H68" t="s">
        <v>61</v>
      </c>
      <c r="I68" t="s">
        <v>46</v>
      </c>
      <c r="J68">
        <v>0.8</v>
      </c>
      <c r="K68">
        <v>58</v>
      </c>
      <c r="L68">
        <v>1</v>
      </c>
    </row>
    <row r="69" spans="1:12" x14ac:dyDescent="0.2">
      <c r="A69">
        <v>68</v>
      </c>
      <c r="B69" t="s">
        <v>40</v>
      </c>
      <c r="C69" t="s">
        <v>47</v>
      </c>
      <c r="D69" t="s">
        <v>42</v>
      </c>
      <c r="E69">
        <v>29</v>
      </c>
      <c r="F69">
        <v>54</v>
      </c>
      <c r="G69">
        <v>9</v>
      </c>
      <c r="H69" t="s">
        <v>61</v>
      </c>
      <c r="I69" t="s">
        <v>44</v>
      </c>
      <c r="J69">
        <v>0.6</v>
      </c>
      <c r="K69">
        <v>65</v>
      </c>
      <c r="L69">
        <v>1</v>
      </c>
    </row>
    <row r="70" spans="1:12" x14ac:dyDescent="0.2">
      <c r="A70">
        <v>69</v>
      </c>
      <c r="B70" t="s">
        <v>40</v>
      </c>
      <c r="C70" t="s">
        <v>41</v>
      </c>
      <c r="D70" t="s">
        <v>48</v>
      </c>
      <c r="E70">
        <v>28</v>
      </c>
      <c r="F70">
        <v>50</v>
      </c>
      <c r="G70">
        <v>7</v>
      </c>
      <c r="H70" t="s">
        <v>61</v>
      </c>
      <c r="I70" t="s">
        <v>46</v>
      </c>
      <c r="J70">
        <v>0.2</v>
      </c>
      <c r="K70">
        <v>66</v>
      </c>
      <c r="L70">
        <v>1</v>
      </c>
    </row>
    <row r="71" spans="1:12" x14ac:dyDescent="0.2">
      <c r="A71">
        <v>70</v>
      </c>
      <c r="B71" t="s">
        <v>40</v>
      </c>
      <c r="C71" t="s">
        <v>52</v>
      </c>
      <c r="D71" t="s">
        <v>48</v>
      </c>
      <c r="E71">
        <v>24.8</v>
      </c>
      <c r="F71">
        <v>38.6</v>
      </c>
      <c r="G71">
        <v>6</v>
      </c>
      <c r="H71" t="s">
        <v>62</v>
      </c>
      <c r="I71" t="s">
        <v>46</v>
      </c>
      <c r="J71">
        <v>0.2</v>
      </c>
      <c r="K71">
        <v>65</v>
      </c>
      <c r="L71">
        <v>1</v>
      </c>
    </row>
    <row r="72" spans="1:12" x14ac:dyDescent="0.2">
      <c r="A72">
        <v>71</v>
      </c>
      <c r="B72" t="s">
        <v>40</v>
      </c>
      <c r="C72" t="s">
        <v>47</v>
      </c>
      <c r="D72" t="s">
        <v>48</v>
      </c>
      <c r="E72">
        <v>28.3</v>
      </c>
      <c r="F72">
        <v>44.7</v>
      </c>
      <c r="G72">
        <v>6</v>
      </c>
      <c r="H72" t="s">
        <v>61</v>
      </c>
      <c r="I72" t="s">
        <v>46</v>
      </c>
      <c r="J72">
        <v>0.8</v>
      </c>
      <c r="K72">
        <v>60</v>
      </c>
      <c r="L72">
        <v>1</v>
      </c>
    </row>
    <row r="73" spans="1:12" x14ac:dyDescent="0.2">
      <c r="A73">
        <v>72</v>
      </c>
      <c r="B73" t="s">
        <v>40</v>
      </c>
      <c r="C73" t="s">
        <v>52</v>
      </c>
      <c r="D73" t="s">
        <v>48</v>
      </c>
      <c r="E73">
        <v>30</v>
      </c>
      <c r="F73">
        <v>50</v>
      </c>
      <c r="G73">
        <v>6</v>
      </c>
      <c r="H73" t="s">
        <v>61</v>
      </c>
      <c r="I73" t="s">
        <v>44</v>
      </c>
      <c r="J73">
        <v>0.3</v>
      </c>
      <c r="K73">
        <v>68</v>
      </c>
      <c r="L73">
        <v>1</v>
      </c>
    </row>
    <row r="74" spans="1:12" x14ac:dyDescent="0.2">
      <c r="A74">
        <v>73</v>
      </c>
      <c r="B74" t="s">
        <v>40</v>
      </c>
      <c r="C74" t="s">
        <v>41</v>
      </c>
      <c r="D74" t="s">
        <v>48</v>
      </c>
      <c r="E74">
        <v>31</v>
      </c>
      <c r="F74">
        <v>46</v>
      </c>
      <c r="G74">
        <v>6</v>
      </c>
      <c r="H74" t="s">
        <v>61</v>
      </c>
      <c r="I74" t="s">
        <v>46</v>
      </c>
      <c r="J74">
        <v>0.7</v>
      </c>
      <c r="K74">
        <v>59</v>
      </c>
      <c r="L74">
        <v>1</v>
      </c>
    </row>
    <row r="75" spans="1:12" x14ac:dyDescent="0.2">
      <c r="A75">
        <v>74</v>
      </c>
      <c r="B75" t="s">
        <v>40</v>
      </c>
      <c r="C75" t="s">
        <v>47</v>
      </c>
      <c r="D75" t="s">
        <v>48</v>
      </c>
      <c r="E75">
        <v>28</v>
      </c>
      <c r="F75">
        <v>54</v>
      </c>
      <c r="G75">
        <v>6</v>
      </c>
      <c r="H75" t="s">
        <v>61</v>
      </c>
      <c r="I75" t="s">
        <v>46</v>
      </c>
      <c r="J75">
        <v>0.2</v>
      </c>
      <c r="K75">
        <v>66</v>
      </c>
      <c r="L75">
        <v>1</v>
      </c>
    </row>
    <row r="76" spans="1:12" x14ac:dyDescent="0.2">
      <c r="A76">
        <v>75</v>
      </c>
      <c r="B76" t="s">
        <v>63</v>
      </c>
      <c r="C76" t="s">
        <v>41</v>
      </c>
      <c r="D76" t="s">
        <v>48</v>
      </c>
      <c r="E76">
        <v>30</v>
      </c>
      <c r="F76">
        <v>47</v>
      </c>
      <c r="G76">
        <v>6</v>
      </c>
      <c r="H76" t="s">
        <v>61</v>
      </c>
      <c r="I76" t="s">
        <v>44</v>
      </c>
      <c r="J76">
        <v>0.7</v>
      </c>
      <c r="K76">
        <v>63</v>
      </c>
      <c r="L76">
        <v>1</v>
      </c>
    </row>
    <row r="77" spans="1:12" x14ac:dyDescent="0.2">
      <c r="A77">
        <v>76</v>
      </c>
      <c r="B77" t="s">
        <v>63</v>
      </c>
      <c r="C77" t="s">
        <v>52</v>
      </c>
      <c r="D77" t="s">
        <v>48</v>
      </c>
      <c r="E77">
        <v>26</v>
      </c>
      <c r="F77">
        <v>45</v>
      </c>
      <c r="G77">
        <v>8</v>
      </c>
      <c r="H77" t="s">
        <v>61</v>
      </c>
      <c r="I77" t="s">
        <v>46</v>
      </c>
      <c r="J77">
        <v>0.8</v>
      </c>
      <c r="K77">
        <v>58</v>
      </c>
      <c r="L77">
        <v>1</v>
      </c>
    </row>
    <row r="78" spans="1:12" x14ac:dyDescent="0.2">
      <c r="A78">
        <v>77</v>
      </c>
      <c r="B78" t="s">
        <v>40</v>
      </c>
      <c r="C78" t="s">
        <v>41</v>
      </c>
      <c r="D78" t="s">
        <v>48</v>
      </c>
      <c r="E78">
        <v>30</v>
      </c>
      <c r="F78">
        <v>50</v>
      </c>
      <c r="G78">
        <v>6</v>
      </c>
      <c r="H78" t="s">
        <v>61</v>
      </c>
      <c r="I78" t="s">
        <v>44</v>
      </c>
      <c r="J78">
        <v>0.7</v>
      </c>
      <c r="K78">
        <v>59</v>
      </c>
      <c r="L78">
        <v>1</v>
      </c>
    </row>
    <row r="79" spans="1:12" x14ac:dyDescent="0.2">
      <c r="A79">
        <v>78</v>
      </c>
      <c r="B79" t="s">
        <v>40</v>
      </c>
      <c r="C79" t="s">
        <v>47</v>
      </c>
      <c r="D79" t="s">
        <v>48</v>
      </c>
      <c r="E79">
        <v>29</v>
      </c>
      <c r="F79">
        <v>50</v>
      </c>
      <c r="G79">
        <v>8.5</v>
      </c>
      <c r="H79" t="s">
        <v>61</v>
      </c>
      <c r="I79" t="s">
        <v>44</v>
      </c>
      <c r="J79">
        <v>0.6</v>
      </c>
      <c r="K79">
        <v>70</v>
      </c>
      <c r="L79">
        <v>1</v>
      </c>
    </row>
    <row r="80" spans="1:12" x14ac:dyDescent="0.2">
      <c r="A80">
        <v>79</v>
      </c>
      <c r="B80" t="s">
        <v>40</v>
      </c>
      <c r="C80" t="s">
        <v>45</v>
      </c>
      <c r="D80" t="s">
        <v>42</v>
      </c>
      <c r="E80">
        <v>36</v>
      </c>
      <c r="F80">
        <v>54</v>
      </c>
      <c r="G80">
        <v>6.8</v>
      </c>
      <c r="H80" t="s">
        <v>61</v>
      </c>
      <c r="I80" t="s">
        <v>44</v>
      </c>
      <c r="J80">
        <v>0.4</v>
      </c>
      <c r="K80">
        <v>72</v>
      </c>
      <c r="L80">
        <v>1</v>
      </c>
    </row>
    <row r="81" spans="1:12" x14ac:dyDescent="0.2">
      <c r="A81">
        <v>80</v>
      </c>
      <c r="B81" t="s">
        <v>63</v>
      </c>
      <c r="C81" t="s">
        <v>47</v>
      </c>
      <c r="D81" t="s">
        <v>48</v>
      </c>
      <c r="E81">
        <v>29</v>
      </c>
      <c r="F81">
        <v>45</v>
      </c>
      <c r="G81">
        <v>6</v>
      </c>
      <c r="H81" t="s">
        <v>61</v>
      </c>
      <c r="I81" t="s">
        <v>44</v>
      </c>
      <c r="J81">
        <v>0.7</v>
      </c>
      <c r="K81">
        <v>58</v>
      </c>
      <c r="L81">
        <v>1</v>
      </c>
    </row>
    <row r="82" spans="1:12" x14ac:dyDescent="0.2">
      <c r="A82">
        <v>81</v>
      </c>
      <c r="B82" t="s">
        <v>63</v>
      </c>
      <c r="C82" t="s">
        <v>45</v>
      </c>
      <c r="D82" t="s">
        <v>48</v>
      </c>
      <c r="E82">
        <v>28</v>
      </c>
      <c r="F82">
        <v>40</v>
      </c>
      <c r="G82">
        <v>5</v>
      </c>
      <c r="H82" t="s">
        <v>62</v>
      </c>
      <c r="I82" t="s">
        <v>44</v>
      </c>
      <c r="J82">
        <v>0.7</v>
      </c>
      <c r="K82">
        <v>57</v>
      </c>
      <c r="L82">
        <v>1</v>
      </c>
    </row>
    <row r="83" spans="1:12" x14ac:dyDescent="0.2">
      <c r="A83">
        <v>82</v>
      </c>
      <c r="B83" t="s">
        <v>40</v>
      </c>
      <c r="C83" t="s">
        <v>47</v>
      </c>
      <c r="D83" t="s">
        <v>48</v>
      </c>
      <c r="E83">
        <v>30</v>
      </c>
      <c r="F83">
        <v>50</v>
      </c>
      <c r="G83">
        <v>8.5</v>
      </c>
      <c r="H83" t="s">
        <v>61</v>
      </c>
      <c r="I83" t="s">
        <v>44</v>
      </c>
      <c r="J83">
        <v>0.5</v>
      </c>
      <c r="K83">
        <v>68</v>
      </c>
      <c r="L83">
        <v>1</v>
      </c>
    </row>
    <row r="84" spans="1:12" x14ac:dyDescent="0.2">
      <c r="A84">
        <v>83</v>
      </c>
      <c r="B84" t="s">
        <v>40</v>
      </c>
      <c r="C84" t="s">
        <v>45</v>
      </c>
      <c r="D84" t="s">
        <v>48</v>
      </c>
      <c r="E84">
        <v>30</v>
      </c>
      <c r="F84">
        <v>50</v>
      </c>
      <c r="G84">
        <v>8.5</v>
      </c>
      <c r="H84" t="s">
        <v>61</v>
      </c>
      <c r="I84" t="s">
        <v>44</v>
      </c>
      <c r="J84">
        <v>0.2</v>
      </c>
      <c r="K84">
        <v>72</v>
      </c>
      <c r="L8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Все квартиры</vt:lpstr>
      <vt:lpstr>Все квартиры с фиктивными </vt:lpstr>
      <vt:lpstr>ЧОУ</vt:lpstr>
      <vt:lpstr>Однокомнатные</vt:lpstr>
      <vt:lpstr>Двухкомнатные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2021-04-25T16:00:58Z</dcterms:created>
  <dcterms:modified xsi:type="dcterms:W3CDTF">2021-05-16T07:01:24Z</dcterms:modified>
</cp:coreProperties>
</file>