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3 курс/6 сем/МО/5lab/"/>
    </mc:Choice>
  </mc:AlternateContent>
  <xr:revisionPtr revIDLastSave="0" documentId="13_ncr:1_{ED23101D-9BD6-0D4D-8B9A-73C04F61748F}" xr6:coauthVersionLast="47" xr6:coauthVersionMax="47" xr10:uidLastSave="{00000000-0000-0000-0000-000000000000}"/>
  <bookViews>
    <workbookView xWindow="780" yWindow="960" windowWidth="27640" windowHeight="15840" xr2:uid="{992C6B89-E00B-F44A-888A-1293F44A5048}"/>
  </bookViews>
  <sheets>
    <sheet name="Данные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2" l="1"/>
  <c r="S2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T2" i="2"/>
  <c r="S2" i="2"/>
  <c r="Q2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" i="2"/>
  <c r="M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" i="2"/>
</calcChain>
</file>

<file path=xl/sharedStrings.xml><?xml version="1.0" encoding="utf-8"?>
<sst xmlns="http://schemas.openxmlformats.org/spreadsheetml/2006/main" count="49" uniqueCount="47">
  <si>
    <t>х1</t>
  </si>
  <si>
    <t>х4</t>
  </si>
  <si>
    <t>х8</t>
  </si>
  <si>
    <t>х9</t>
  </si>
  <si>
    <t>х11</t>
  </si>
  <si>
    <t>Россия</t>
  </si>
  <si>
    <t>Австралия</t>
  </si>
  <si>
    <t>Австрия</t>
  </si>
  <si>
    <t>Азербайджан</t>
  </si>
  <si>
    <t>Армения</t>
  </si>
  <si>
    <t>Белоруссия</t>
  </si>
  <si>
    <t>Бельгия</t>
  </si>
  <si>
    <t>Болгария</t>
  </si>
  <si>
    <t>Великобритания</t>
  </si>
  <si>
    <t>Венгрия</t>
  </si>
  <si>
    <t>Германия</t>
  </si>
  <si>
    <t>Греция</t>
  </si>
  <si>
    <t>Грузия</t>
  </si>
  <si>
    <t>Дания</t>
  </si>
  <si>
    <t>Ирландия</t>
  </si>
  <si>
    <t>Испания</t>
  </si>
  <si>
    <t>Италия</t>
  </si>
  <si>
    <t>Казахстан</t>
  </si>
  <si>
    <t>Канада</t>
  </si>
  <si>
    <t>Киргизия</t>
  </si>
  <si>
    <t>Нидерланды</t>
  </si>
  <si>
    <t>Португалия</t>
  </si>
  <si>
    <t>США</t>
  </si>
  <si>
    <t>Финляндия</t>
  </si>
  <si>
    <t>Франция</t>
  </si>
  <si>
    <t>Чехия</t>
  </si>
  <si>
    <t>Япония</t>
  </si>
  <si>
    <r>
      <t>Х</t>
    </r>
    <r>
      <rPr>
        <vertAlign val="subscript"/>
        <sz val="14"/>
        <color theme="1"/>
        <rFont val="Times New Roman"/>
        <family val="1"/>
      </rPr>
      <t>11</t>
    </r>
  </si>
  <si>
    <t>Вариант</t>
  </si>
  <si>
    <t>Результативный</t>
  </si>
  <si>
    <t>Факторный</t>
  </si>
  <si>
    <t>Линейная модель</t>
  </si>
  <si>
    <t>b0</t>
  </si>
  <si>
    <t>Нелинейная модель</t>
  </si>
  <si>
    <t xml:space="preserve"> y</t>
  </si>
  <si>
    <t>y линейный</t>
  </si>
  <si>
    <t>y нелинейный</t>
  </si>
  <si>
    <t>1,4,3,8,9</t>
  </si>
  <si>
    <t>х3</t>
  </si>
  <si>
    <t>b9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</si>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</sst>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2A80-A8E7-DD42-942A-618F003DDA64}">
  <dimension ref="A1:T29"/>
  <sheetViews>
    <sheetView tabSelected="1" topLeftCell="E8" workbookViewId="0">
      <selection activeCell="U26" sqref="U26"/>
    </sheetView>
  </sheetViews>
  <sheetFormatPr baseColWidth="10" defaultRowHeight="16" x14ac:dyDescent="0.2"/>
  <cols>
    <col min="1" max="2" width="10.83203125" style="5"/>
    <col min="5" max="5" width="10.83203125" style="5"/>
    <col min="7" max="17" width="10.83203125" style="5"/>
    <col min="18" max="18" width="10.6640625" style="5" customWidth="1"/>
    <col min="19" max="16384" width="10.83203125" style="5"/>
  </cols>
  <sheetData>
    <row r="1" spans="1:20" ht="39" thickBot="1" x14ac:dyDescent="0.25">
      <c r="A1"/>
      <c r="B1" s="1" t="s">
        <v>0</v>
      </c>
      <c r="C1" s="10" t="s">
        <v>1</v>
      </c>
      <c r="D1" s="1" t="s">
        <v>43</v>
      </c>
      <c r="E1" s="1" t="s">
        <v>2</v>
      </c>
      <c r="F1" s="10" t="s">
        <v>3</v>
      </c>
      <c r="G1" s="1" t="s">
        <v>4</v>
      </c>
      <c r="H1" s="8" t="s">
        <v>33</v>
      </c>
      <c r="I1" s="9" t="s">
        <v>34</v>
      </c>
      <c r="J1" s="9" t="s">
        <v>35</v>
      </c>
      <c r="L1" s="5" t="s">
        <v>36</v>
      </c>
      <c r="P1" s="5" t="s">
        <v>39</v>
      </c>
      <c r="Q1" s="5" t="s">
        <v>40</v>
      </c>
      <c r="R1" s="5" t="s">
        <v>41</v>
      </c>
      <c r="S1" s="5" t="s">
        <v>45</v>
      </c>
      <c r="T1" s="5" t="s">
        <v>46</v>
      </c>
    </row>
    <row r="2" spans="1:20" ht="22" thickBot="1" x14ac:dyDescent="0.25">
      <c r="A2" s="3" t="s">
        <v>5</v>
      </c>
      <c r="B2" s="2">
        <v>55</v>
      </c>
      <c r="C2" s="10">
        <v>5</v>
      </c>
      <c r="D2" s="2">
        <v>30</v>
      </c>
      <c r="E2" s="2">
        <v>28</v>
      </c>
      <c r="F2" s="10">
        <v>124</v>
      </c>
      <c r="G2" s="2">
        <v>84.98</v>
      </c>
      <c r="H2" s="6">
        <v>11</v>
      </c>
      <c r="I2" s="7" t="s">
        <v>32</v>
      </c>
      <c r="J2" s="7" t="s">
        <v>42</v>
      </c>
      <c r="L2" s="5" t="s">
        <v>37</v>
      </c>
      <c r="M2">
        <v>0.17</v>
      </c>
      <c r="P2" s="5">
        <f>G2</f>
        <v>84.98</v>
      </c>
      <c r="Q2" s="5">
        <f>M$2+M$3*F2</f>
        <v>51.01</v>
      </c>
      <c r="R2" s="5">
        <f>M$6*(F2^M$7)</f>
        <v>48.78731316736301</v>
      </c>
      <c r="S2" s="5">
        <f>P2-Q2</f>
        <v>33.970000000000006</v>
      </c>
      <c r="T2" s="5">
        <f>P2-R2</f>
        <v>36.192686832636994</v>
      </c>
    </row>
    <row r="3" spans="1:20" ht="39" thickBot="1" x14ac:dyDescent="0.25">
      <c r="A3" s="4" t="s">
        <v>6</v>
      </c>
      <c r="B3" s="2">
        <v>100</v>
      </c>
      <c r="C3" s="10">
        <v>8.1999999999999993</v>
      </c>
      <c r="D3" s="2">
        <v>47</v>
      </c>
      <c r="E3" s="2">
        <v>121</v>
      </c>
      <c r="F3" s="10">
        <v>87</v>
      </c>
      <c r="G3" s="2">
        <v>30.58</v>
      </c>
      <c r="L3" s="5" t="s">
        <v>44</v>
      </c>
      <c r="M3" s="5">
        <v>0.41</v>
      </c>
      <c r="P3" s="5">
        <f t="shared" ref="P3:P28" si="0">G3</f>
        <v>30.58</v>
      </c>
      <c r="Q3" s="5">
        <f t="shared" ref="Q3:Q28" si="1">M$2+M$3*F3</f>
        <v>35.839999999999996</v>
      </c>
      <c r="R3" s="5">
        <f t="shared" ref="R3:R28" si="2">M$6*(F3^M$7)</f>
        <v>34.718469024671322</v>
      </c>
      <c r="S3" s="5">
        <f t="shared" ref="S3:S28" si="3">P3-Q3</f>
        <v>-5.259999999999998</v>
      </c>
      <c r="T3" s="5">
        <f t="shared" ref="T3:T28" si="4">P3-R3</f>
        <v>-4.1384690246713234</v>
      </c>
    </row>
    <row r="4" spans="1:20" ht="20" thickBot="1" x14ac:dyDescent="0.25">
      <c r="A4" s="4" t="s">
        <v>7</v>
      </c>
      <c r="B4" s="2">
        <v>93</v>
      </c>
      <c r="C4" s="10">
        <v>12</v>
      </c>
      <c r="D4" s="2">
        <v>37</v>
      </c>
      <c r="E4" s="2">
        <v>146</v>
      </c>
      <c r="F4" s="10">
        <v>74</v>
      </c>
      <c r="G4" s="2">
        <v>38.42</v>
      </c>
      <c r="P4" s="5">
        <f t="shared" si="0"/>
        <v>38.42</v>
      </c>
      <c r="Q4" s="5">
        <f t="shared" si="1"/>
        <v>30.51</v>
      </c>
      <c r="R4" s="5">
        <f t="shared" si="2"/>
        <v>29.722445153877505</v>
      </c>
      <c r="S4" s="5">
        <f t="shared" si="3"/>
        <v>7.91</v>
      </c>
      <c r="T4" s="5">
        <f t="shared" si="4"/>
        <v>8.6975548461224967</v>
      </c>
    </row>
    <row r="5" spans="1:20" ht="39" thickBot="1" x14ac:dyDescent="0.25">
      <c r="A5" s="4" t="s">
        <v>8</v>
      </c>
      <c r="B5" s="2">
        <v>20</v>
      </c>
      <c r="C5" s="10">
        <v>7.9</v>
      </c>
      <c r="D5" s="2">
        <v>12.4</v>
      </c>
      <c r="E5" s="2">
        <v>52</v>
      </c>
      <c r="F5" s="10">
        <v>141</v>
      </c>
      <c r="G5" s="2">
        <v>60.34</v>
      </c>
      <c r="L5" s="5" t="s">
        <v>38</v>
      </c>
      <c r="P5" s="5">
        <f t="shared" si="0"/>
        <v>60.34</v>
      </c>
      <c r="Q5" s="5">
        <f t="shared" si="1"/>
        <v>57.98</v>
      </c>
      <c r="R5" s="5">
        <f t="shared" si="2"/>
        <v>55.191529739628983</v>
      </c>
      <c r="S5" s="5">
        <f t="shared" si="3"/>
        <v>2.3600000000000065</v>
      </c>
      <c r="T5" s="5">
        <f t="shared" si="4"/>
        <v>5.1484702603710204</v>
      </c>
    </row>
    <row r="6" spans="1:20" ht="20" thickBot="1" x14ac:dyDescent="0.25">
      <c r="A6" s="4" t="s">
        <v>9</v>
      </c>
      <c r="B6" s="2">
        <v>20</v>
      </c>
      <c r="C6" s="10">
        <v>6.5</v>
      </c>
      <c r="D6" s="2">
        <v>4.3</v>
      </c>
      <c r="E6" s="2">
        <v>72</v>
      </c>
      <c r="F6" s="10">
        <v>134</v>
      </c>
      <c r="G6" s="2">
        <v>60.22</v>
      </c>
      <c r="L6" s="5" t="s">
        <v>37</v>
      </c>
      <c r="M6" s="5">
        <f>EXP(-0.74)</f>
        <v>0.47711391552103438</v>
      </c>
      <c r="P6" s="5">
        <f t="shared" si="0"/>
        <v>60.22</v>
      </c>
      <c r="Q6" s="5">
        <f t="shared" si="1"/>
        <v>55.11</v>
      </c>
      <c r="R6" s="5">
        <f t="shared" si="2"/>
        <v>52.55846704564923</v>
      </c>
      <c r="S6" s="5">
        <f t="shared" si="3"/>
        <v>5.1099999999999994</v>
      </c>
      <c r="T6" s="5">
        <f t="shared" si="4"/>
        <v>7.6615329543507684</v>
      </c>
    </row>
    <row r="7" spans="1:20" ht="39" thickBot="1" x14ac:dyDescent="0.25">
      <c r="A7" s="4" t="s">
        <v>10</v>
      </c>
      <c r="B7" s="2">
        <v>72</v>
      </c>
      <c r="C7" s="10">
        <v>5.4</v>
      </c>
      <c r="D7" s="2">
        <v>28</v>
      </c>
      <c r="E7" s="2">
        <v>38</v>
      </c>
      <c r="F7" s="10">
        <v>120</v>
      </c>
      <c r="G7" s="2">
        <v>60.79</v>
      </c>
      <c r="L7" s="5" t="s">
        <v>44</v>
      </c>
      <c r="M7" s="5">
        <v>0.96</v>
      </c>
      <c r="P7" s="5">
        <f t="shared" si="0"/>
        <v>60.79</v>
      </c>
      <c r="Q7" s="5">
        <f t="shared" si="1"/>
        <v>49.37</v>
      </c>
      <c r="R7" s="5">
        <f t="shared" si="2"/>
        <v>47.275494429413605</v>
      </c>
      <c r="S7" s="5">
        <f t="shared" si="3"/>
        <v>11.420000000000002</v>
      </c>
      <c r="T7" s="5">
        <f t="shared" si="4"/>
        <v>13.514505570586394</v>
      </c>
    </row>
    <row r="8" spans="1:20" ht="20" thickBot="1" x14ac:dyDescent="0.25">
      <c r="A8" s="4" t="s">
        <v>11</v>
      </c>
      <c r="B8" s="2">
        <v>85</v>
      </c>
      <c r="C8" s="10">
        <v>11</v>
      </c>
      <c r="D8" s="2">
        <v>48</v>
      </c>
      <c r="E8" s="2">
        <v>83</v>
      </c>
      <c r="F8" s="10">
        <v>72</v>
      </c>
      <c r="G8" s="2">
        <v>29.82</v>
      </c>
      <c r="P8" s="5">
        <f t="shared" si="0"/>
        <v>29.82</v>
      </c>
      <c r="Q8" s="5">
        <f t="shared" si="1"/>
        <v>29.69</v>
      </c>
      <c r="R8" s="5">
        <f t="shared" si="2"/>
        <v>28.950847385745575</v>
      </c>
      <c r="S8" s="5">
        <f t="shared" si="3"/>
        <v>0.12999999999999901</v>
      </c>
      <c r="T8" s="5">
        <f t="shared" si="4"/>
        <v>0.8691526142544248</v>
      </c>
    </row>
    <row r="9" spans="1:20" ht="20" thickBot="1" x14ac:dyDescent="0.25">
      <c r="A9" s="4" t="s">
        <v>12</v>
      </c>
      <c r="B9" s="2">
        <v>65</v>
      </c>
      <c r="C9" s="10">
        <v>9.5</v>
      </c>
      <c r="D9" s="2">
        <v>18</v>
      </c>
      <c r="E9" s="2">
        <v>92</v>
      </c>
      <c r="F9" s="10">
        <v>156</v>
      </c>
      <c r="G9" s="2">
        <v>70.569999999999993</v>
      </c>
      <c r="P9" s="5">
        <f t="shared" si="0"/>
        <v>70.569999999999993</v>
      </c>
      <c r="Q9" s="5">
        <f t="shared" si="1"/>
        <v>64.13</v>
      </c>
      <c r="R9" s="5">
        <f t="shared" si="2"/>
        <v>60.81653851058946</v>
      </c>
      <c r="S9" s="5">
        <f t="shared" si="3"/>
        <v>6.4399999999999977</v>
      </c>
      <c r="T9" s="5">
        <f t="shared" si="4"/>
        <v>9.7534614894105331</v>
      </c>
    </row>
    <row r="10" spans="1:20" ht="39" thickBot="1" x14ac:dyDescent="0.25">
      <c r="A10" s="4" t="s">
        <v>13</v>
      </c>
      <c r="B10" s="2">
        <v>67</v>
      </c>
      <c r="C10" s="10">
        <v>8.8000000000000007</v>
      </c>
      <c r="D10" s="2">
        <v>39</v>
      </c>
      <c r="E10" s="2">
        <v>91</v>
      </c>
      <c r="F10" s="10">
        <v>91</v>
      </c>
      <c r="G10" s="2">
        <v>34.51</v>
      </c>
      <c r="P10" s="5">
        <f t="shared" si="0"/>
        <v>34.51</v>
      </c>
      <c r="Q10" s="5">
        <f t="shared" si="1"/>
        <v>37.479999999999997</v>
      </c>
      <c r="R10" s="5">
        <f t="shared" si="2"/>
        <v>36.249483258319657</v>
      </c>
      <c r="S10" s="5">
        <f t="shared" si="3"/>
        <v>-2.9699999999999989</v>
      </c>
      <c r="T10" s="5">
        <f t="shared" si="4"/>
        <v>-1.7394832583196589</v>
      </c>
    </row>
    <row r="11" spans="1:20" ht="20" thickBot="1" x14ac:dyDescent="0.25">
      <c r="A11" s="4" t="s">
        <v>14</v>
      </c>
      <c r="B11" s="2">
        <v>73</v>
      </c>
      <c r="C11" s="10">
        <v>10.9</v>
      </c>
      <c r="D11" s="2">
        <v>40</v>
      </c>
      <c r="E11" s="2">
        <v>73</v>
      </c>
      <c r="F11" s="10">
        <v>106</v>
      </c>
      <c r="G11" s="2">
        <v>64.73</v>
      </c>
      <c r="P11" s="5">
        <f t="shared" si="0"/>
        <v>64.73</v>
      </c>
      <c r="Q11" s="5">
        <f t="shared" si="1"/>
        <v>43.63</v>
      </c>
      <c r="R11" s="5">
        <f t="shared" si="2"/>
        <v>41.967752692666316</v>
      </c>
      <c r="S11" s="5">
        <f t="shared" si="3"/>
        <v>21.1</v>
      </c>
      <c r="T11" s="5">
        <f t="shared" si="4"/>
        <v>22.762247307333688</v>
      </c>
    </row>
    <row r="12" spans="1:20" ht="20" thickBot="1" x14ac:dyDescent="0.25">
      <c r="A12" s="4" t="s">
        <v>15</v>
      </c>
      <c r="B12" s="2">
        <v>88</v>
      </c>
      <c r="C12" s="10">
        <v>8.1</v>
      </c>
      <c r="D12" s="2">
        <v>35</v>
      </c>
      <c r="E12" s="2">
        <v>138</v>
      </c>
      <c r="F12" s="10">
        <v>73</v>
      </c>
      <c r="G12" s="2">
        <v>36.630000000000003</v>
      </c>
      <c r="P12" s="5">
        <f t="shared" si="0"/>
        <v>36.630000000000003</v>
      </c>
      <c r="Q12" s="5">
        <f t="shared" si="1"/>
        <v>30.1</v>
      </c>
      <c r="R12" s="5">
        <f t="shared" si="2"/>
        <v>29.336751971505421</v>
      </c>
      <c r="S12" s="5">
        <f t="shared" si="3"/>
        <v>6.5300000000000011</v>
      </c>
      <c r="T12" s="5">
        <f t="shared" si="4"/>
        <v>7.2932480284945811</v>
      </c>
    </row>
    <row r="13" spans="1:20" ht="20" thickBot="1" x14ac:dyDescent="0.25">
      <c r="A13" s="4" t="s">
        <v>16</v>
      </c>
      <c r="B13" s="2">
        <v>83</v>
      </c>
      <c r="C13" s="10">
        <v>8.8000000000000007</v>
      </c>
      <c r="D13" s="2">
        <v>24</v>
      </c>
      <c r="E13" s="2">
        <v>99</v>
      </c>
      <c r="F13" s="10">
        <v>108</v>
      </c>
      <c r="G13" s="2">
        <v>32.840000000000003</v>
      </c>
      <c r="P13" s="5">
        <f t="shared" si="0"/>
        <v>32.840000000000003</v>
      </c>
      <c r="Q13" s="5">
        <f t="shared" si="1"/>
        <v>44.449999999999996</v>
      </c>
      <c r="R13" s="5">
        <f t="shared" si="2"/>
        <v>42.727638309086998</v>
      </c>
      <c r="S13" s="5">
        <f t="shared" si="3"/>
        <v>-11.609999999999992</v>
      </c>
      <c r="T13" s="5">
        <f t="shared" si="4"/>
        <v>-9.887638309086995</v>
      </c>
    </row>
    <row r="14" spans="1:20" ht="20" thickBot="1" x14ac:dyDescent="0.25">
      <c r="A14" s="4" t="s">
        <v>17</v>
      </c>
      <c r="B14" s="2">
        <v>21</v>
      </c>
      <c r="C14" s="10">
        <v>9.8000000000000007</v>
      </c>
      <c r="D14" s="2">
        <v>36</v>
      </c>
      <c r="E14" s="2">
        <v>55</v>
      </c>
      <c r="F14" s="10">
        <v>140</v>
      </c>
      <c r="G14" s="2">
        <v>62.64</v>
      </c>
      <c r="P14" s="5">
        <f t="shared" si="0"/>
        <v>62.64</v>
      </c>
      <c r="Q14" s="5">
        <f t="shared" si="1"/>
        <v>57.57</v>
      </c>
      <c r="R14" s="5">
        <f t="shared" si="2"/>
        <v>54.815704189719753</v>
      </c>
      <c r="S14" s="5">
        <f t="shared" si="3"/>
        <v>5.07</v>
      </c>
      <c r="T14" s="5">
        <f t="shared" si="4"/>
        <v>7.8242958102802476</v>
      </c>
    </row>
    <row r="15" spans="1:20" ht="20" thickBot="1" x14ac:dyDescent="0.25">
      <c r="A15" s="4" t="s">
        <v>18</v>
      </c>
      <c r="B15" s="2">
        <v>98</v>
      </c>
      <c r="C15" s="10">
        <v>10.3</v>
      </c>
      <c r="D15" s="2">
        <v>38</v>
      </c>
      <c r="E15" s="2">
        <v>89</v>
      </c>
      <c r="F15" s="10">
        <v>77</v>
      </c>
      <c r="G15" s="2">
        <v>34.07</v>
      </c>
      <c r="P15" s="5">
        <f t="shared" si="0"/>
        <v>34.07</v>
      </c>
      <c r="Q15" s="5">
        <f t="shared" si="1"/>
        <v>31.74</v>
      </c>
      <c r="R15" s="5">
        <f t="shared" si="2"/>
        <v>30.878285584525813</v>
      </c>
      <c r="S15" s="5">
        <f t="shared" si="3"/>
        <v>2.3300000000000018</v>
      </c>
      <c r="T15" s="5">
        <f t="shared" si="4"/>
        <v>3.1917144154741877</v>
      </c>
    </row>
    <row r="16" spans="1:20" ht="20" thickBot="1" x14ac:dyDescent="0.25">
      <c r="A16" s="4" t="s">
        <v>19</v>
      </c>
      <c r="B16" s="2">
        <v>99</v>
      </c>
      <c r="C16" s="10">
        <v>9.6</v>
      </c>
      <c r="D16" s="2">
        <v>31</v>
      </c>
      <c r="E16" s="2">
        <v>87</v>
      </c>
      <c r="F16" s="10">
        <v>102</v>
      </c>
      <c r="G16" s="2">
        <v>39.270000000000003</v>
      </c>
      <c r="P16" s="5">
        <f t="shared" si="0"/>
        <v>39.270000000000003</v>
      </c>
      <c r="Q16" s="5">
        <f t="shared" si="1"/>
        <v>41.99</v>
      </c>
      <c r="R16" s="5">
        <f t="shared" si="2"/>
        <v>40.446248729652012</v>
      </c>
      <c r="S16" s="5">
        <f t="shared" si="3"/>
        <v>-2.7199999999999989</v>
      </c>
      <c r="T16" s="5">
        <f t="shared" si="4"/>
        <v>-1.1762487296520092</v>
      </c>
    </row>
    <row r="17" spans="1:20" ht="20" thickBot="1" x14ac:dyDescent="0.25">
      <c r="A17" s="4" t="s">
        <v>20</v>
      </c>
      <c r="B17" s="2">
        <v>89</v>
      </c>
      <c r="C17" s="10">
        <v>8.9499999999999993</v>
      </c>
      <c r="D17" s="2">
        <v>26</v>
      </c>
      <c r="E17" s="2">
        <v>103</v>
      </c>
      <c r="F17" s="10">
        <v>72</v>
      </c>
      <c r="G17" s="2">
        <v>28.46</v>
      </c>
      <c r="P17" s="5">
        <f t="shared" si="0"/>
        <v>28.46</v>
      </c>
      <c r="Q17" s="5">
        <f t="shared" si="1"/>
        <v>29.69</v>
      </c>
      <c r="R17" s="5">
        <f t="shared" si="2"/>
        <v>28.950847385745575</v>
      </c>
      <c r="S17" s="5">
        <f t="shared" si="3"/>
        <v>-1.2300000000000004</v>
      </c>
      <c r="T17" s="5">
        <f t="shared" si="4"/>
        <v>-0.49084738574557463</v>
      </c>
    </row>
    <row r="18" spans="1:20" ht="20" thickBot="1" x14ac:dyDescent="0.25">
      <c r="A18" s="4" t="s">
        <v>21</v>
      </c>
      <c r="B18" s="2">
        <v>84</v>
      </c>
      <c r="C18" s="10">
        <v>9.6</v>
      </c>
      <c r="D18" s="2">
        <v>27</v>
      </c>
      <c r="E18" s="2">
        <v>169</v>
      </c>
      <c r="F18" s="10">
        <v>118</v>
      </c>
      <c r="G18" s="2">
        <v>30.27</v>
      </c>
      <c r="P18" s="5">
        <f t="shared" si="0"/>
        <v>30.27</v>
      </c>
      <c r="Q18" s="5">
        <f t="shared" si="1"/>
        <v>48.55</v>
      </c>
      <c r="R18" s="5">
        <f t="shared" si="2"/>
        <v>46.518832913277564</v>
      </c>
      <c r="S18" s="5">
        <f t="shared" si="3"/>
        <v>-18.279999999999998</v>
      </c>
      <c r="T18" s="5">
        <f t="shared" si="4"/>
        <v>-16.248832913277564</v>
      </c>
    </row>
    <row r="19" spans="1:20" ht="39" thickBot="1" x14ac:dyDescent="0.25">
      <c r="A19" s="4" t="s">
        <v>22</v>
      </c>
      <c r="B19" s="2">
        <v>61</v>
      </c>
      <c r="C19" s="10">
        <v>7.2</v>
      </c>
      <c r="D19" s="2">
        <v>19.2</v>
      </c>
      <c r="E19" s="2">
        <v>10</v>
      </c>
      <c r="F19" s="10">
        <v>191</v>
      </c>
      <c r="G19" s="2">
        <v>69.040000000000006</v>
      </c>
      <c r="P19" s="5">
        <f t="shared" si="0"/>
        <v>69.040000000000006</v>
      </c>
      <c r="Q19" s="5">
        <f t="shared" si="1"/>
        <v>78.48</v>
      </c>
      <c r="R19" s="5">
        <f t="shared" si="2"/>
        <v>73.860818484150641</v>
      </c>
      <c r="S19" s="5">
        <f t="shared" si="3"/>
        <v>-9.4399999999999977</v>
      </c>
      <c r="T19" s="5">
        <f t="shared" si="4"/>
        <v>-4.8208184841506352</v>
      </c>
    </row>
    <row r="20" spans="1:20" ht="20" thickBot="1" x14ac:dyDescent="0.25">
      <c r="A20" s="4" t="s">
        <v>23</v>
      </c>
      <c r="B20" s="2">
        <v>98</v>
      </c>
      <c r="C20" s="10">
        <v>7.4</v>
      </c>
      <c r="D20" s="2">
        <v>44</v>
      </c>
      <c r="E20" s="2">
        <v>123</v>
      </c>
      <c r="F20" s="10">
        <v>77</v>
      </c>
      <c r="G20" s="2">
        <v>25.42</v>
      </c>
      <c r="P20" s="5">
        <f t="shared" si="0"/>
        <v>25.42</v>
      </c>
      <c r="Q20" s="5">
        <f t="shared" si="1"/>
        <v>31.74</v>
      </c>
      <c r="R20" s="5">
        <f t="shared" si="2"/>
        <v>30.878285584525813</v>
      </c>
      <c r="S20" s="5">
        <f t="shared" si="3"/>
        <v>-6.3199999999999967</v>
      </c>
      <c r="T20" s="5">
        <f t="shared" si="4"/>
        <v>-5.4582855845258109</v>
      </c>
    </row>
    <row r="21" spans="1:20" ht="20" thickBot="1" x14ac:dyDescent="0.25">
      <c r="A21" s="4" t="s">
        <v>24</v>
      </c>
      <c r="B21" s="2">
        <v>46</v>
      </c>
      <c r="C21" s="10">
        <v>6.7</v>
      </c>
      <c r="D21" s="2">
        <v>23.5</v>
      </c>
      <c r="E21" s="2">
        <v>20</v>
      </c>
      <c r="F21" s="10">
        <v>134</v>
      </c>
      <c r="G21" s="2">
        <v>53.13</v>
      </c>
      <c r="P21" s="5">
        <f t="shared" si="0"/>
        <v>53.13</v>
      </c>
      <c r="Q21" s="5">
        <f t="shared" si="1"/>
        <v>55.11</v>
      </c>
      <c r="R21" s="5">
        <f t="shared" si="2"/>
        <v>52.55846704564923</v>
      </c>
      <c r="S21" s="5">
        <f t="shared" si="3"/>
        <v>-1.9799999999999969</v>
      </c>
      <c r="T21" s="5">
        <f t="shared" si="4"/>
        <v>0.57153295435077212</v>
      </c>
    </row>
    <row r="22" spans="1:20" ht="39" thickBot="1" x14ac:dyDescent="0.25">
      <c r="A22" s="4" t="s">
        <v>25</v>
      </c>
      <c r="B22" s="2">
        <v>86</v>
      </c>
      <c r="C22" s="10">
        <v>8.5</v>
      </c>
      <c r="D22" s="2">
        <v>37</v>
      </c>
      <c r="E22" s="2">
        <v>176</v>
      </c>
      <c r="F22" s="10">
        <v>59</v>
      </c>
      <c r="G22" s="2">
        <v>28</v>
      </c>
      <c r="P22" s="5">
        <f t="shared" si="0"/>
        <v>28</v>
      </c>
      <c r="Q22" s="5">
        <f t="shared" si="1"/>
        <v>24.36</v>
      </c>
      <c r="R22" s="5">
        <f t="shared" si="2"/>
        <v>23.913327659021977</v>
      </c>
      <c r="S22" s="5">
        <f t="shared" si="3"/>
        <v>3.6400000000000006</v>
      </c>
      <c r="T22" s="5">
        <f t="shared" si="4"/>
        <v>4.0866723409780228</v>
      </c>
    </row>
    <row r="23" spans="1:20" ht="39" thickBot="1" x14ac:dyDescent="0.25">
      <c r="A23" s="4" t="s">
        <v>26</v>
      </c>
      <c r="B23" s="2">
        <v>73</v>
      </c>
      <c r="C23" s="10">
        <v>9.6999999999999993</v>
      </c>
      <c r="D23" s="2">
        <v>27</v>
      </c>
      <c r="E23" s="2">
        <v>150</v>
      </c>
      <c r="F23" s="10">
        <v>83</v>
      </c>
      <c r="G23" s="2">
        <v>38.79</v>
      </c>
      <c r="P23" s="5">
        <f t="shared" si="0"/>
        <v>38.79</v>
      </c>
      <c r="Q23" s="5">
        <f t="shared" si="1"/>
        <v>34.200000000000003</v>
      </c>
      <c r="R23" s="5">
        <f t="shared" si="2"/>
        <v>33.184635527391507</v>
      </c>
      <c r="S23" s="5">
        <f t="shared" si="3"/>
        <v>4.5899999999999963</v>
      </c>
      <c r="T23" s="5">
        <f t="shared" si="4"/>
        <v>5.6053644726084926</v>
      </c>
    </row>
    <row r="24" spans="1:20" ht="20" thickBot="1" x14ac:dyDescent="0.25">
      <c r="A24" s="4" t="s">
        <v>27</v>
      </c>
      <c r="B24" s="2">
        <v>115</v>
      </c>
      <c r="C24" s="10">
        <v>8.1</v>
      </c>
      <c r="D24" s="2">
        <v>29</v>
      </c>
      <c r="E24" s="2">
        <v>99</v>
      </c>
      <c r="F24" s="10">
        <v>103</v>
      </c>
      <c r="G24" s="2">
        <v>32.04</v>
      </c>
      <c r="P24" s="5">
        <f t="shared" si="0"/>
        <v>32.04</v>
      </c>
      <c r="Q24" s="5">
        <f t="shared" si="1"/>
        <v>42.4</v>
      </c>
      <c r="R24" s="5">
        <f t="shared" si="2"/>
        <v>40.826844917063546</v>
      </c>
      <c r="S24" s="5">
        <f t="shared" si="3"/>
        <v>-10.36</v>
      </c>
      <c r="T24" s="5">
        <f t="shared" si="4"/>
        <v>-8.7868449170635472</v>
      </c>
    </row>
    <row r="25" spans="1:20" ht="39" thickBot="1" x14ac:dyDescent="0.25">
      <c r="A25" s="4" t="s">
        <v>28</v>
      </c>
      <c r="B25" s="2">
        <v>62</v>
      </c>
      <c r="C25" s="10">
        <v>6.8</v>
      </c>
      <c r="D25" s="2">
        <v>36</v>
      </c>
      <c r="E25" s="2">
        <v>82</v>
      </c>
      <c r="F25" s="10">
        <v>94</v>
      </c>
      <c r="G25" s="2">
        <v>38.58</v>
      </c>
      <c r="P25" s="5">
        <f t="shared" si="0"/>
        <v>38.58</v>
      </c>
      <c r="Q25" s="5">
        <f t="shared" si="1"/>
        <v>38.71</v>
      </c>
      <c r="R25" s="5">
        <f t="shared" si="2"/>
        <v>37.395971734249116</v>
      </c>
      <c r="S25" s="5">
        <f t="shared" si="3"/>
        <v>-0.13000000000000256</v>
      </c>
      <c r="T25" s="5">
        <f t="shared" si="4"/>
        <v>1.1840282657508823</v>
      </c>
    </row>
    <row r="26" spans="1:20" ht="20" thickBot="1" x14ac:dyDescent="0.25">
      <c r="A26" s="4" t="s">
        <v>29</v>
      </c>
      <c r="B26" s="2">
        <v>91</v>
      </c>
      <c r="C26" s="10">
        <v>12.3</v>
      </c>
      <c r="D26" s="2">
        <v>36</v>
      </c>
      <c r="E26" s="2">
        <v>84</v>
      </c>
      <c r="F26" s="10">
        <v>85</v>
      </c>
      <c r="G26" s="2">
        <v>18.510000000000002</v>
      </c>
      <c r="P26" s="5">
        <f t="shared" si="0"/>
        <v>18.510000000000002</v>
      </c>
      <c r="Q26" s="5">
        <f t="shared" si="1"/>
        <v>35.020000000000003</v>
      </c>
      <c r="R26" s="5">
        <f t="shared" si="2"/>
        <v>33.951913211979019</v>
      </c>
      <c r="S26" s="5">
        <f t="shared" si="3"/>
        <v>-16.510000000000002</v>
      </c>
      <c r="T26" s="5">
        <f t="shared" si="4"/>
        <v>-15.441913211979017</v>
      </c>
    </row>
    <row r="27" spans="1:20" ht="20" thickBot="1" x14ac:dyDescent="0.25">
      <c r="A27" s="4" t="s">
        <v>30</v>
      </c>
      <c r="B27" s="2">
        <v>82</v>
      </c>
      <c r="C27" s="10">
        <v>9.4</v>
      </c>
      <c r="D27" s="2">
        <v>45</v>
      </c>
      <c r="E27" s="2">
        <v>65</v>
      </c>
      <c r="F27" s="10">
        <v>114</v>
      </c>
      <c r="G27" s="2">
        <v>57.62</v>
      </c>
      <c r="P27" s="5">
        <f t="shared" si="0"/>
        <v>57.62</v>
      </c>
      <c r="Q27" s="5">
        <f t="shared" si="1"/>
        <v>46.91</v>
      </c>
      <c r="R27" s="5">
        <f t="shared" si="2"/>
        <v>45.00396110530486</v>
      </c>
      <c r="S27" s="5">
        <f t="shared" si="3"/>
        <v>10.71</v>
      </c>
      <c r="T27" s="5">
        <f t="shared" si="4"/>
        <v>12.616038894695137</v>
      </c>
    </row>
    <row r="28" spans="1:20" ht="20" thickBot="1" x14ac:dyDescent="0.25">
      <c r="A28" s="4" t="s">
        <v>31</v>
      </c>
      <c r="B28" s="2">
        <v>40</v>
      </c>
      <c r="C28" s="10">
        <v>3.7</v>
      </c>
      <c r="D28" s="2">
        <v>20</v>
      </c>
      <c r="E28" s="2">
        <v>60</v>
      </c>
      <c r="F28" s="10">
        <v>119</v>
      </c>
      <c r="G28" s="2">
        <v>20.8</v>
      </c>
      <c r="P28" s="5">
        <f t="shared" si="0"/>
        <v>20.8</v>
      </c>
      <c r="Q28" s="5">
        <f>M$2+M$3*F28</f>
        <v>48.96</v>
      </c>
      <c r="R28" s="5">
        <f t="shared" si="2"/>
        <v>46.897227257109691</v>
      </c>
      <c r="S28" s="5">
        <f t="shared" si="3"/>
        <v>-28.16</v>
      </c>
      <c r="T28" s="5">
        <f t="shared" si="4"/>
        <v>-26.09722725710969</v>
      </c>
    </row>
    <row r="29" spans="1:20" x14ac:dyDescent="0.2">
      <c r="S29" s="5">
        <f>SQRT(SUMSQ(S2:S28)/27)</f>
        <v>12.031383344619405</v>
      </c>
      <c r="T29" s="5">
        <f>SQRT(SUMSQ(T2:T28)/27)</f>
        <v>12.2237627586891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64B6-1827-EB49-A947-4FBB153164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2021-05-16T07:23:28Z</dcterms:created>
  <dcterms:modified xsi:type="dcterms:W3CDTF">2021-05-16T13:32:09Z</dcterms:modified>
</cp:coreProperties>
</file>